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firstSheet="1" activeTab="1"/>
  </bookViews>
  <sheets>
    <sheet name="техническая страница" sheetId="1" r:id="rId1"/>
    <sheet name="Приложение 1" sheetId="2" r:id="rId2"/>
  </sheets>
  <definedNames>
    <definedName name="_xlnm.Print_Titles" localSheetId="1">'Приложение 1'!$6:$7</definedName>
    <definedName name="_xlnm.Print_Area" localSheetId="1">'Приложение 1'!$A$1:$K$136</definedName>
  </definedNames>
  <calcPr fullCalcOnLoad="1"/>
</workbook>
</file>

<file path=xl/sharedStrings.xml><?xml version="1.0" encoding="utf-8"?>
<sst xmlns="http://schemas.openxmlformats.org/spreadsheetml/2006/main" count="449" uniqueCount="314">
  <si>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</si>
  <si>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</si>
  <si>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</si>
  <si>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</si>
  <si>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</si>
  <si>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</si>
  <si>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</si>
  <si>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</si>
  <si>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</si>
  <si>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</si>
  <si>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</si>
  <si>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</si>
  <si>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</si>
  <si>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</si>
  <si>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</si>
  <si>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</si>
  <si>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</si>
  <si>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</si>
  <si>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</si>
  <si>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</si>
  <si>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</si>
  <si>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</si>
  <si>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</si>
  <si>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Разработка генеральной схемы водоснабжения Города Томска</t>
  </si>
  <si>
    <t>Разработка генеральной схемы водоотведения Города Томска</t>
  </si>
  <si>
    <t>Строительство напорного коллектора Мыс Воскресенской горы</t>
  </si>
  <si>
    <t>Разработка проектно-сметной
 документации и строительно-монтажные работы</t>
  </si>
  <si>
    <t>Строительство участка водопровода, соединяющего сети с. Дзержинское запитанные от локальных скважин с сетями, запитанными от подземного водозабора, строительство водопроводных сетей к строящимся котельным в с. Дзержинское по ул.Фабричная, 1/1, ул. Волынова 4/1, пер. Фабричный 2.</t>
  </si>
  <si>
    <t>600 п.м.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</si>
  <si>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</si>
  <si>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</si>
  <si>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</si>
  <si>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</si>
  <si>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</si>
  <si>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</si>
  <si>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</si>
  <si>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</si>
  <si>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</si>
  <si>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</si>
  <si>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</si>
  <si>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</si>
  <si>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</si>
  <si>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</si>
  <si>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Перекдадка участка труб с механическими повреждениями по пр. Фрунзе от ул. Гоголя до ул. Белинского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</si>
  <si>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</si>
  <si>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</si>
  <si>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</si>
  <si>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Замена голого алюминиевого провода на СИП на сетях электроснабжения подземного водозабора города Томска</t>
  </si>
  <si>
    <t>Объем финансирования, тыс.руб.</t>
  </si>
  <si>
    <t>ВСЕГО ОБЪЕКТЫ ЭЛЕКТРОСНАБЖЕНИЯ:</t>
  </si>
  <si>
    <t>Ликвидация несанкционированных врезок в систему ливневой канализации</t>
  </si>
  <si>
    <t>ВСЕГО ОБЪЕКТЫ ЛИВНЕВОЙ КАНАЛИЗАЦИИ:</t>
  </si>
  <si>
    <t>250 п.м.</t>
  </si>
  <si>
    <t>25</t>
  </si>
  <si>
    <t>26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</si>
  <si>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</si>
  <si>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</si>
  <si>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</si>
  <si>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</si>
  <si>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</si>
  <si>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</si>
  <si>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</si>
  <si>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</si>
  <si>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</si>
  <si>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3,5 км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</si>
  <si>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</si>
  <si>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</si>
  <si>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</si>
  <si>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</si>
  <si>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</si>
  <si>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</si>
  <si>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</si>
  <si>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</si>
  <si>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</si>
  <si>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</si>
  <si>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</si>
  <si>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канализации:</t>
  </si>
  <si>
    <t>Строительство очистных сооружений на водовыпусках ливневой канализации</t>
  </si>
  <si>
    <t>Объекты ливневой канализации</t>
  </si>
  <si>
    <t>ИТОГО ПО ПРОГРАММЕ, в т.ч.:</t>
  </si>
  <si>
    <t>Объекты электроснабжения:</t>
  </si>
  <si>
    <t>Объекты водоснабжения:</t>
  </si>
  <si>
    <t>Объекты водоотведения:</t>
  </si>
  <si>
    <t>Объекты теплоснабжения: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</si>
  <si>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</si>
  <si>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</si>
  <si>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</si>
  <si>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системы водоотведения пос. Спутник</t>
  </si>
  <si>
    <t>Реконструкция канализационных очистных сооружений в с. Тимирязевском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</si>
  <si>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</si>
  <si>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</si>
  <si>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Перекладка канализационного  коллектора по ул. Угрюмова, 4, 6</t>
  </si>
  <si>
    <t>№ п.п.</t>
  </si>
  <si>
    <t>Наименование ГДЦП</t>
  </si>
  <si>
    <t>№ постановления</t>
  </si>
  <si>
    <t>Сумма средств, тыс.р.</t>
  </si>
  <si>
    <t>754 от 14.07.2011</t>
  </si>
  <si>
    <t>Строительство сетей водоснабжения муниципального образования 
"Город Томск" на 2009-2013 гг.</t>
  </si>
  <si>
    <t>Водоснабжение и Водоотведение д. Лоскутово. Водоснабжение 2-го пос. ЛПК. Водоотведение пос. Спутник  на 2011-2012 гг.</t>
  </si>
  <si>
    <t xml:space="preserve"> 946 от 15.09.2010 </t>
  </si>
  <si>
    <t>252 от 24.10.2010</t>
  </si>
  <si>
    <t>Итого:</t>
  </si>
  <si>
    <t>Ликвидация
несанкционированных врезок в систему ливневой канализации
и выпусков сточных вод в водные объекты" на 2009 - 2010 гг.(с изм.)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</si>
  <si>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</si>
  <si>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</si>
  <si>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</si>
  <si>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Строительство сетей 10/04 кВ и трансформаторных подстанций в строящихся микрорайонах: Степановка, Зональный, Макрушенский, Прибрежный</t>
  </si>
  <si>
    <t>195 км / 67 шт.</t>
  </si>
  <si>
    <t>1 шт.</t>
  </si>
  <si>
    <t>Строитльство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</si>
  <si>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резевирования системы электроснабжения северной части Города Томска</t>
  </si>
  <si>
    <t>3 км</t>
  </si>
  <si>
    <t>1 шт. / 10 км.</t>
  </si>
  <si>
    <t>Строительство газовой котельной в пос. Аникино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</si>
  <si>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</si>
  <si>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</si>
  <si>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</si>
  <si>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</si>
  <si>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</si>
  <si>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</si>
  <si>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</si>
  <si>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</si>
  <si>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</si>
  <si>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</si>
  <si>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</si>
  <si>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Строительство индивидуальной газовой котельной в с. Тимирязевское по ул.Ленина, 32 (МДОУ №27)</t>
  </si>
  <si>
    <t>Строительство индивидуальной газовой котельной в пос.Предтеченск, по ул.Мелиоративная</t>
  </si>
  <si>
    <t>Строительство индивидуальной газовой котельной в районе томского приборного завода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</si>
  <si>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</si>
  <si>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</si>
  <si>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</si>
  <si>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</si>
  <si>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Оснащение котельной по адресу с.Тимирязевское, ул.Школьная, 26 (инв. № 02001283)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</si>
  <si>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</si>
  <si>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</si>
  <si>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Перепотключение жилых домов, запитанных от котельной по ул.Севастопольская, 108 к сетям централизованного теплоснабжения</t>
  </si>
  <si>
    <t>Перепотключение жилых домов, запитанных от котельной по ул.Большая Подгорная, 153/1 к сетям централизованного теплоснабжения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</si>
  <si>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</si>
  <si>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</si>
  <si>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в с.Тимирязевское по ул.Октябрьская, 71 с переводом на природный газ</t>
  </si>
  <si>
    <t>Реконструкция котельной в с.Тимирязевское по ул.Чапаева, 11 с переводом на природный газ</t>
  </si>
  <si>
    <t>Перепотключение жилых домов, запитанных от котельной по ул.Н.Луговая, 87/5 к сетям централизованного теплоснабжения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</si>
  <si>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</si>
  <si>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</si>
  <si>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</si>
  <si>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</si>
  <si>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</si>
  <si>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</si>
  <si>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</si>
  <si>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</si>
  <si>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</si>
  <si>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</si>
  <si>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</si>
  <si>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</si>
  <si>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</si>
  <si>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Строительство ПС "Аникино", мощьностью 16 МВА</t>
  </si>
  <si>
    <t>Строительство ПС "Степановка", мощьностью 16 МВА</t>
  </si>
  <si>
    <t>28,5 км</t>
  </si>
  <si>
    <t>разработка проектно-сметной документаци строительно-монтажные работы</t>
  </si>
  <si>
    <t>Этапы и сроки реализации городской долгосрочной целевой программы «Развитие инженерной инфраструктуры муниципального образования                           «Город Томск» на 2012-2017 гг., пообъектные  мероприятия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</si>
  <si>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</si>
  <si>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</si>
  <si>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</si>
  <si>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</si>
  <si>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</si>
  <si>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</si>
  <si>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</si>
  <si>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</si>
  <si>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</si>
  <si>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</si>
  <si>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</si>
  <si>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</si>
  <si>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</si>
  <si>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</si>
  <si>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</si>
  <si>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</si>
  <si>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</si>
  <si>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</si>
  <si>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</si>
  <si>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</si>
  <si>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</si>
  <si>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</si>
  <si>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</si>
  <si>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</si>
  <si>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</si>
  <si>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</si>
  <si>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</si>
  <si>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</si>
  <si>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</si>
  <si>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</si>
  <si>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</si>
  <si>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</si>
  <si>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</si>
  <si>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</si>
  <si>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</si>
  <si>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</si>
  <si>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</si>
  <si>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</si>
  <si>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</si>
  <si>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</si>
  <si>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</si>
  <si>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</si>
  <si>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</si>
  <si>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</si>
  <si>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</si>
  <si>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</si>
  <si>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</si>
  <si>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</si>
  <si>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</si>
  <si>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</si>
  <si>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</si>
  <si>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</si>
  <si>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</si>
  <si>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</si>
  <si>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</si>
  <si>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</si>
  <si>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</si>
  <si>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</si>
  <si>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</si>
  <si>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</si>
  <si>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</si>
  <si>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</si>
  <si>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</si>
  <si>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</si>
  <si>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</si>
  <si>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</si>
  <si>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</si>
  <si>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Замена голого алюминиевого провода напряжением 0,4 кВ на СИП на воздушных электрических сетях Города Томска</t>
  </si>
  <si>
    <t>Замена голого алюминиевого провода напряжением 6-10 кВ на СИП на воздушных электрических сетях Города Томска</t>
  </si>
  <si>
    <t>113,44 км</t>
  </si>
  <si>
    <t>58,69 км</t>
  </si>
  <si>
    <t>174,43 км</t>
  </si>
  <si>
    <t>75,64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</si>
  <si>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</si>
  <si>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</si>
  <si>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</si>
  <si>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</si>
  <si>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</si>
  <si>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</si>
  <si>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</si>
  <si>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</si>
  <si>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</si>
  <si>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</si>
  <si>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</si>
  <si>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</si>
  <si>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</si>
  <si>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</si>
  <si>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</si>
  <si>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</si>
  <si>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</si>
  <si>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</si>
  <si>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</si>
  <si>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</si>
  <si>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</si>
  <si>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</si>
  <si>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</si>
  <si>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</si>
  <si>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</si>
  <si>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</si>
  <si>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</si>
  <si>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</si>
  <si>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</si>
  <si>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</si>
  <si>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</si>
  <si>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</si>
  <si>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</si>
  <si>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</si>
  <si>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</si>
  <si>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</si>
  <si>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</si>
  <si>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</si>
  <si>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</si>
  <si>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</si>
  <si>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</si>
  <si>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</si>
  <si>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</si>
  <si>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</si>
  <si>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</si>
  <si>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</si>
  <si>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</si>
  <si>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</si>
  <si>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</si>
  <si>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</si>
  <si>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</si>
  <si>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</si>
  <si>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</si>
  <si>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</si>
  <si>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</si>
  <si>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</si>
  <si>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</si>
  <si>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</si>
  <si>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</si>
  <si>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</si>
  <si>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</si>
  <si>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</si>
  <si>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</si>
  <si>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</si>
  <si>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</si>
  <si>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Строительство водопровогдной насосной станции в районе ул. Иркутский тракт</t>
  </si>
  <si>
    <t xml:space="preserve">Строительство водовода 10-а Ду1200мм от подземного водозабора (далее - ПВЗ)  до водопроводно-насосной станции третьго подьёма (далее - ВНСIII) по ул.Кирпичной 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</si>
  <si>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</si>
  <si>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</si>
  <si>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Строительство водоводов от новой ВНС до микрорайонов индивидуального жилищьного строительства (далее - ИЖС) в южной части города</t>
  </si>
  <si>
    <t>Реконструкция канализационной насосной станции №4 (далее - КНС-4) и напорного канализационного коллектора</t>
  </si>
  <si>
    <t>Строительство конализационного коллектора по ул. Б.Подгорная от ул.Дальнеключевская до главной насосной станции (далее - ГНС)</t>
  </si>
  <si>
    <t>Строительство третей нитки напорного трубопровода от ГНС до городских очистных сооружений (далее - ГОС)</t>
  </si>
  <si>
    <t>Строительство нового выпускного коллектора от ГОС до с.Орловка</t>
  </si>
  <si>
    <t>Строительство индивидуальных газовых котельных в с. Дзержинское по ул.Фабричная,1/1, ул.Волынова,4/1, пер.Фабричный,2</t>
  </si>
  <si>
    <t>Модернизация сетей наружного освещения муниципального образования Город Томск</t>
  </si>
  <si>
    <t>Строительство, реконструкция и капитальный ремонт сетей наружного освещения муниципального образования Город Томск</t>
  </si>
  <si>
    <t>Строительство сетей водоснабжения в частном секторе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</si>
  <si>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</si>
  <si>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</si>
  <si>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к городской долгосрочной целевой программе «Развитие инженерной инфраструктуры муниципального образования «Город Томск» на 2012-2017 годы.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</si>
</sst>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horizontal="righ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horizontal="left" vertical="top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3" fillId="0" borderId="10" xfId="0" applyNumberFormat="1" applyFont="1" applyBorder="1" applyAlignment="1">
      <alignment horizontal="left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2" fontId="2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00390625" defaultRowHeight="12.75"/>
  <cols>
    <col min="1" max="1" width="8.375" style="11" customWidth="1"/>
    <col min="2" max="2" width="17.25390625" style="11" customWidth="1"/>
    <col min="3" max="3" width="35.625" style="6" customWidth="1"/>
    <col min="4" max="4" width="15.875" style="6" customWidth="1"/>
    <col min="5" max="5" width="10.125" style="6" customWidth="1"/>
    <col min="6" max="16384" width="9.125" style="6" customWidth="1"/>
  </cols>
  <sheetData>
    <row r="1" spans="1:5" ht="32.25" customHeight="1">
      <c r="A1" s="22" t="s">
        <v>92</v>
      </c>
      <c r="B1" s="22" t="s">
        <v>94</v>
      </c>
      <c r="C1" s="22" t="s">
        <v>93</v>
      </c>
      <c r="D1" s="22" t="s">
        <v>95</v>
      </c>
      <c r="E1" s="20"/>
    </row>
    <row r="2" spans="1:4" ht="39.75" customHeight="1">
      <c r="A2" s="23">
        <v>1</v>
      </c>
      <c r="B2" s="23" t="s">
        <v>96</v>
      </c>
      <c r="C2" s="23" t="s">
        <v>97</v>
      </c>
      <c r="D2" s="24">
        <v>529645.43</v>
      </c>
    </row>
    <row r="3" spans="1:4" ht="51">
      <c r="A3" s="23">
        <v>2</v>
      </c>
      <c r="B3" s="23" t="s">
        <v>99</v>
      </c>
      <c r="C3" s="23" t="s">
        <v>98</v>
      </c>
      <c r="D3" s="24">
        <v>142300</v>
      </c>
    </row>
    <row r="4" spans="1:4" ht="66.75" customHeight="1">
      <c r="A4" s="23">
        <v>3</v>
      </c>
      <c r="B4" s="23" t="s">
        <v>100</v>
      </c>
      <c r="C4" s="23" t="s">
        <v>102</v>
      </c>
      <c r="D4" s="24">
        <v>35100</v>
      </c>
    </row>
    <row r="5" spans="1:4" ht="12.75">
      <c r="A5" s="63" t="s">
        <v>101</v>
      </c>
      <c r="B5" s="64"/>
      <c r="C5" s="65"/>
      <c r="D5" s="24">
        <f>SUM(D2:D4)</f>
        <v>707045.43</v>
      </c>
    </row>
    <row r="6" spans="3:4" ht="12.75">
      <c r="C6" s="11"/>
      <c r="D6" s="21"/>
    </row>
    <row r="7" spans="3:4" ht="12.75">
      <c r="C7" s="11"/>
      <c r="D7" s="21"/>
    </row>
    <row r="8" spans="3:4" ht="12.75">
      <c r="C8" s="11"/>
      <c r="D8" s="21"/>
    </row>
    <row r="9" spans="3:4" ht="12.75">
      <c r="C9" s="11"/>
      <c r="D9" s="21"/>
    </row>
    <row r="10" spans="3:4" ht="12.75">
      <c r="C10" s="11"/>
      <c r="D10" s="21"/>
    </row>
    <row r="11" spans="3:4" ht="12.75">
      <c r="C11" s="11"/>
      <c r="D11" s="21"/>
    </row>
    <row r="12" spans="3:4" ht="12.75">
      <c r="C12" s="11"/>
      <c r="D12" s="21"/>
    </row>
    <row r="13" spans="3:4" ht="12.75">
      <c r="C13" s="11"/>
      <c r="D13" s="21"/>
    </row>
    <row r="14" spans="3:4" ht="12.75">
      <c r="C14" s="11"/>
      <c r="D14" s="21"/>
    </row>
    <row r="15" spans="3:4" ht="12.75">
      <c r="C15" s="11"/>
      <c r="D15" s="21"/>
    </row>
    <row r="16" spans="3:4" ht="12.75">
      <c r="C16" s="11"/>
      <c r="D16" s="21"/>
    </row>
    <row r="17" spans="3:4" ht="12.75">
      <c r="C17" s="11"/>
      <c r="D17" s="2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tabSelected="1" view="pageBreakPreview" zoomScale="85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G1" sqref="G1:K3"/>
    </sheetView>
  </sheetViews>
  <sheetFormatPr defaultColWidth="9.00390625" defaultRowHeight="12.75"/>
  <cols>
    <col min="1" max="1" width="7.00390625" style="30" customWidth="1"/>
    <col min="2" max="2" width="51.125" style="16" customWidth="1"/>
    <col min="3" max="3" width="21.25390625" style="5" customWidth="1"/>
    <col min="4" max="4" width="14.25390625" style="10" customWidth="1"/>
    <col min="5" max="5" width="15.75390625" style="13" customWidth="1"/>
    <col min="6" max="6" width="12.25390625" style="3" customWidth="1"/>
    <col min="7" max="7" width="11.75390625" style="3" customWidth="1"/>
    <col min="8" max="8" width="12.375" style="3" customWidth="1"/>
    <col min="9" max="9" width="13.125" style="3" customWidth="1"/>
    <col min="10" max="10" width="11.875" style="3" customWidth="1"/>
    <col min="11" max="11" width="12.00390625" style="3" customWidth="1"/>
    <col min="12" max="13" width="12.00390625" style="3" hidden="1" customWidth="1"/>
    <col min="14" max="16384" width="9.125" style="3" customWidth="1"/>
  </cols>
  <sheetData>
    <row r="1" spans="7:13" ht="12.75" customHeight="1">
      <c r="G1" s="77" t="s">
        <v>313</v>
      </c>
      <c r="H1" s="78"/>
      <c r="I1" s="78"/>
      <c r="J1" s="78"/>
      <c r="K1" s="78"/>
      <c r="L1" s="62"/>
      <c r="M1" s="62"/>
    </row>
    <row r="2" spans="7:13" ht="12.75">
      <c r="G2" s="78"/>
      <c r="H2" s="78"/>
      <c r="I2" s="78"/>
      <c r="J2" s="78"/>
      <c r="K2" s="78"/>
      <c r="L2" s="62"/>
      <c r="M2" s="62"/>
    </row>
    <row r="3" spans="7:13" ht="33.75" customHeight="1">
      <c r="G3" s="78"/>
      <c r="H3" s="78"/>
      <c r="I3" s="78"/>
      <c r="J3" s="78"/>
      <c r="K3" s="78"/>
      <c r="L3" s="62"/>
      <c r="M3" s="62"/>
    </row>
    <row r="4" spans="1:13" ht="15.75" customHeight="1">
      <c r="A4" s="37"/>
      <c r="B4" s="74" t="s">
        <v>159</v>
      </c>
      <c r="C4" s="75"/>
      <c r="D4" s="75"/>
      <c r="E4" s="75"/>
      <c r="F4" s="75"/>
      <c r="G4" s="75"/>
      <c r="H4" s="75"/>
      <c r="I4" s="75"/>
      <c r="J4" s="75"/>
      <c r="K4" s="38"/>
      <c r="L4" s="38"/>
      <c r="M4" s="38"/>
    </row>
    <row r="5" spans="1:13" ht="33" customHeight="1">
      <c r="A5" s="39"/>
      <c r="B5" s="76"/>
      <c r="C5" s="76"/>
      <c r="D5" s="76"/>
      <c r="E5" s="76"/>
      <c r="F5" s="76"/>
      <c r="G5" s="76"/>
      <c r="H5" s="76"/>
      <c r="I5" s="76"/>
      <c r="J5" s="76"/>
      <c r="K5" s="40"/>
      <c r="L5" s="41"/>
      <c r="M5" s="41"/>
    </row>
    <row r="6" spans="1:13" ht="33" customHeight="1">
      <c r="A6" s="79" t="s">
        <v>71</v>
      </c>
      <c r="B6" s="69" t="s">
        <v>75</v>
      </c>
      <c r="C6" s="69" t="s">
        <v>73</v>
      </c>
      <c r="D6" s="71" t="s">
        <v>297</v>
      </c>
      <c r="E6" s="71" t="s">
        <v>72</v>
      </c>
      <c r="F6" s="69" t="s">
        <v>48</v>
      </c>
      <c r="G6" s="69"/>
      <c r="H6" s="69"/>
      <c r="I6" s="69"/>
      <c r="J6" s="69"/>
      <c r="K6" s="69"/>
      <c r="L6" s="61" t="s">
        <v>72</v>
      </c>
      <c r="M6" s="61"/>
    </row>
    <row r="7" spans="1:13" ht="12.75">
      <c r="A7" s="79"/>
      <c r="B7" s="69"/>
      <c r="C7" s="69"/>
      <c r="D7" s="71"/>
      <c r="E7" s="71"/>
      <c r="F7" s="26">
        <v>2012</v>
      </c>
      <c r="G7" s="26">
        <v>2013</v>
      </c>
      <c r="H7" s="26">
        <v>2014</v>
      </c>
      <c r="I7" s="26">
        <v>2015</v>
      </c>
      <c r="J7" s="26">
        <v>2016</v>
      </c>
      <c r="K7" s="26">
        <v>2017</v>
      </c>
      <c r="L7" s="26"/>
      <c r="M7" s="26"/>
    </row>
    <row r="8" spans="1:13" ht="24" customHeight="1">
      <c r="A8" s="67" t="s">
        <v>9</v>
      </c>
      <c r="B8" s="67"/>
      <c r="C8" s="67"/>
      <c r="D8" s="67"/>
      <c r="E8" s="67"/>
      <c r="F8" s="68"/>
      <c r="G8" s="68"/>
      <c r="H8" s="68"/>
      <c r="I8" s="68"/>
      <c r="J8" s="68"/>
      <c r="K8" s="68"/>
      <c r="L8" s="42"/>
      <c r="M8" s="42"/>
    </row>
    <row r="9" spans="1:13" ht="44.25" customHeight="1">
      <c r="A9" s="31" t="s">
        <v>275</v>
      </c>
      <c r="B9" s="17" t="s">
        <v>23</v>
      </c>
      <c r="C9" s="26" t="s">
        <v>221</v>
      </c>
      <c r="D9" s="17"/>
      <c r="E9" s="25">
        <f>SUM(F9:K9)</f>
        <v>10748.6</v>
      </c>
      <c r="F9" s="25">
        <v>5374.3</v>
      </c>
      <c r="G9" s="25">
        <v>5374.3</v>
      </c>
      <c r="H9" s="29"/>
      <c r="I9" s="29"/>
      <c r="J9" s="29"/>
      <c r="K9" s="29"/>
      <c r="L9" s="1">
        <v>10748.6</v>
      </c>
      <c r="M9" s="49">
        <f>E9-L9</f>
        <v>0</v>
      </c>
    </row>
    <row r="10" spans="1:13" ht="63" customHeight="1">
      <c r="A10" s="31" t="s">
        <v>276</v>
      </c>
      <c r="B10" s="48" t="s">
        <v>310</v>
      </c>
      <c r="C10" s="26" t="s">
        <v>26</v>
      </c>
      <c r="D10" s="15" t="s">
        <v>232</v>
      </c>
      <c r="E10" s="25">
        <f aca="true" t="shared" si="0" ref="E10:E18">SUM(F10:K10)</f>
        <v>529645.4299999999</v>
      </c>
      <c r="F10" s="25">
        <v>81576.3</v>
      </c>
      <c r="G10" s="25">
        <v>229696.43</v>
      </c>
      <c r="H10" s="25">
        <v>34875.75</v>
      </c>
      <c r="I10" s="25">
        <v>124119.45</v>
      </c>
      <c r="J10" s="54">
        <v>59377.5</v>
      </c>
      <c r="K10" s="29"/>
      <c r="L10" s="1">
        <v>529645.43</v>
      </c>
      <c r="M10" s="49">
        <f aca="true" t="shared" si="1" ref="M10:M72">E10-L10</f>
        <v>0</v>
      </c>
    </row>
    <row r="11" spans="1:13" ht="12.75">
      <c r="A11" s="31" t="s">
        <v>277</v>
      </c>
      <c r="B11" s="18" t="s">
        <v>311</v>
      </c>
      <c r="C11" s="69" t="s">
        <v>222</v>
      </c>
      <c r="D11" s="2"/>
      <c r="E11" s="25">
        <f t="shared" si="0"/>
        <v>39000</v>
      </c>
      <c r="F11" s="25">
        <v>39000</v>
      </c>
      <c r="G11" s="29"/>
      <c r="H11" s="29"/>
      <c r="I11" s="29"/>
      <c r="J11" s="29"/>
      <c r="K11" s="29"/>
      <c r="L11" s="1">
        <v>39000</v>
      </c>
      <c r="M11" s="49">
        <f t="shared" si="1"/>
        <v>0</v>
      </c>
    </row>
    <row r="12" spans="1:13" ht="38.25">
      <c r="A12" s="31" t="s">
        <v>278</v>
      </c>
      <c r="B12" s="19" t="s">
        <v>85</v>
      </c>
      <c r="C12" s="70"/>
      <c r="D12" s="2"/>
      <c r="E12" s="25">
        <f t="shared" si="0"/>
        <v>20600</v>
      </c>
      <c r="F12" s="25">
        <v>20600</v>
      </c>
      <c r="G12" s="29"/>
      <c r="H12" s="29"/>
      <c r="I12" s="29"/>
      <c r="J12" s="29"/>
      <c r="K12" s="29"/>
      <c r="L12" s="1">
        <v>20600</v>
      </c>
      <c r="M12" s="49">
        <f t="shared" si="1"/>
        <v>0</v>
      </c>
    </row>
    <row r="13" spans="1:13" ht="74.25" customHeight="1">
      <c r="A13" s="31" t="s">
        <v>279</v>
      </c>
      <c r="B13" s="17" t="s">
        <v>299</v>
      </c>
      <c r="C13" s="26" t="s">
        <v>26</v>
      </c>
      <c r="D13" s="26" t="s">
        <v>19</v>
      </c>
      <c r="E13" s="25">
        <f t="shared" si="0"/>
        <v>617250</v>
      </c>
      <c r="F13" s="25">
        <v>61725</v>
      </c>
      <c r="G13" s="25">
        <v>555525</v>
      </c>
      <c r="H13" s="29"/>
      <c r="I13" s="29"/>
      <c r="J13" s="29"/>
      <c r="K13" s="29"/>
      <c r="L13" s="1">
        <v>61725</v>
      </c>
      <c r="M13" s="49">
        <f t="shared" si="1"/>
        <v>555525</v>
      </c>
    </row>
    <row r="14" spans="1:13" ht="78" customHeight="1">
      <c r="A14" s="31" t="s">
        <v>280</v>
      </c>
      <c r="B14" s="17" t="s">
        <v>27</v>
      </c>
      <c r="C14" s="26" t="s">
        <v>26</v>
      </c>
      <c r="D14" s="26" t="s">
        <v>28</v>
      </c>
      <c r="E14" s="25">
        <f t="shared" si="0"/>
        <v>5400</v>
      </c>
      <c r="F14" s="25">
        <v>5400</v>
      </c>
      <c r="G14" s="29"/>
      <c r="H14" s="29"/>
      <c r="I14" s="29"/>
      <c r="J14" s="29"/>
      <c r="K14" s="29"/>
      <c r="L14" s="1">
        <v>5400</v>
      </c>
      <c r="M14" s="49">
        <f t="shared" si="1"/>
        <v>0</v>
      </c>
    </row>
    <row r="15" spans="1:13" ht="78" customHeight="1">
      <c r="A15" s="31" t="s">
        <v>281</v>
      </c>
      <c r="B15" s="17" t="s">
        <v>298</v>
      </c>
      <c r="C15" s="26" t="s">
        <v>222</v>
      </c>
      <c r="D15" s="26" t="s">
        <v>108</v>
      </c>
      <c r="E15" s="25">
        <f t="shared" si="0"/>
        <v>330000</v>
      </c>
      <c r="F15" s="29"/>
      <c r="G15" s="25">
        <v>100000</v>
      </c>
      <c r="H15" s="25">
        <v>100000</v>
      </c>
      <c r="I15" s="25">
        <v>130000</v>
      </c>
      <c r="J15" s="29"/>
      <c r="K15" s="29"/>
      <c r="L15" s="1">
        <v>330000</v>
      </c>
      <c r="M15" s="49">
        <f t="shared" si="1"/>
        <v>0</v>
      </c>
    </row>
    <row r="16" spans="1:13" ht="78" customHeight="1">
      <c r="A16" s="31" t="s">
        <v>282</v>
      </c>
      <c r="B16" s="17" t="s">
        <v>17</v>
      </c>
      <c r="C16" s="26" t="s">
        <v>222</v>
      </c>
      <c r="D16" s="26" t="s">
        <v>18</v>
      </c>
      <c r="E16" s="25">
        <f t="shared" si="0"/>
        <v>42430</v>
      </c>
      <c r="F16" s="29"/>
      <c r="G16" s="25">
        <v>42430</v>
      </c>
      <c r="H16" s="29"/>
      <c r="I16" s="29"/>
      <c r="J16" s="29"/>
      <c r="K16" s="29"/>
      <c r="L16" s="1">
        <v>42430</v>
      </c>
      <c r="M16" s="49">
        <f t="shared" si="1"/>
        <v>0</v>
      </c>
    </row>
    <row r="17" spans="1:13" ht="78" customHeight="1">
      <c r="A17" s="31" t="s">
        <v>283</v>
      </c>
      <c r="B17" s="17" t="s">
        <v>300</v>
      </c>
      <c r="C17" s="26" t="s">
        <v>222</v>
      </c>
      <c r="D17" s="26"/>
      <c r="E17" s="25">
        <f t="shared" si="0"/>
        <v>38500</v>
      </c>
      <c r="F17" s="29"/>
      <c r="G17" s="25">
        <v>3850</v>
      </c>
      <c r="H17" s="25">
        <v>34650</v>
      </c>
      <c r="I17" s="29"/>
      <c r="J17" s="29"/>
      <c r="K17" s="29"/>
      <c r="L17" s="1">
        <v>38500</v>
      </c>
      <c r="M17" s="49">
        <f t="shared" si="1"/>
        <v>0</v>
      </c>
    </row>
    <row r="18" spans="1:13" ht="78" customHeight="1">
      <c r="A18" s="31" t="s">
        <v>284</v>
      </c>
      <c r="B18" s="17" t="s">
        <v>301</v>
      </c>
      <c r="C18" s="26" t="s">
        <v>222</v>
      </c>
      <c r="D18" s="26"/>
      <c r="E18" s="25">
        <f t="shared" si="0"/>
        <v>450000</v>
      </c>
      <c r="F18" s="29"/>
      <c r="G18" s="25">
        <v>45000</v>
      </c>
      <c r="H18" s="25">
        <v>405000</v>
      </c>
      <c r="I18" s="29"/>
      <c r="J18" s="29"/>
      <c r="K18" s="29"/>
      <c r="L18" s="1">
        <v>450000</v>
      </c>
      <c r="M18" s="49">
        <f t="shared" si="1"/>
        <v>0</v>
      </c>
    </row>
    <row r="19" spans="1:13" ht="78" customHeight="1">
      <c r="A19" s="31" t="s">
        <v>285</v>
      </c>
      <c r="B19" s="17" t="s">
        <v>10</v>
      </c>
      <c r="C19" s="26" t="s">
        <v>4</v>
      </c>
      <c r="D19" s="17"/>
      <c r="E19" s="25">
        <f aca="true" t="shared" si="2" ref="E19:E29">SUM(F19:K19)</f>
        <v>285000</v>
      </c>
      <c r="F19" s="29"/>
      <c r="G19" s="29"/>
      <c r="H19" s="29"/>
      <c r="I19" s="25">
        <v>28500</v>
      </c>
      <c r="J19" s="25">
        <v>128250</v>
      </c>
      <c r="K19" s="25">
        <v>128250</v>
      </c>
      <c r="L19" s="43">
        <v>285000</v>
      </c>
      <c r="M19" s="49">
        <f t="shared" si="1"/>
        <v>0</v>
      </c>
    </row>
    <row r="20" spans="1:13" ht="78" customHeight="1">
      <c r="A20" s="31" t="s">
        <v>286</v>
      </c>
      <c r="B20" s="17" t="s">
        <v>11</v>
      </c>
      <c r="C20" s="26" t="s">
        <v>5</v>
      </c>
      <c r="D20" s="26" t="s">
        <v>12</v>
      </c>
      <c r="E20" s="25">
        <f t="shared" si="2"/>
        <v>700000</v>
      </c>
      <c r="F20" s="29"/>
      <c r="G20" s="29"/>
      <c r="H20" s="29"/>
      <c r="I20" s="25">
        <v>70000</v>
      </c>
      <c r="J20" s="25">
        <v>315000</v>
      </c>
      <c r="K20" s="25">
        <v>315000</v>
      </c>
      <c r="L20" s="43">
        <v>700000</v>
      </c>
      <c r="M20" s="49">
        <f t="shared" si="1"/>
        <v>0</v>
      </c>
    </row>
    <row r="21" spans="1:13" ht="78" customHeight="1">
      <c r="A21" s="31" t="s">
        <v>287</v>
      </c>
      <c r="B21" s="17" t="s">
        <v>13</v>
      </c>
      <c r="C21" s="26" t="s">
        <v>4</v>
      </c>
      <c r="D21" s="26" t="s">
        <v>108</v>
      </c>
      <c r="E21" s="25">
        <f t="shared" si="2"/>
        <v>800000</v>
      </c>
      <c r="F21" s="29"/>
      <c r="G21" s="29"/>
      <c r="H21" s="29"/>
      <c r="I21" s="25">
        <v>80000</v>
      </c>
      <c r="J21" s="25">
        <v>360000</v>
      </c>
      <c r="K21" s="25">
        <v>360000</v>
      </c>
      <c r="L21" s="43">
        <v>800000</v>
      </c>
      <c r="M21" s="49">
        <f t="shared" si="1"/>
        <v>0</v>
      </c>
    </row>
    <row r="22" spans="1:13" ht="78" customHeight="1">
      <c r="A22" s="31" t="s">
        <v>288</v>
      </c>
      <c r="B22" s="17" t="s">
        <v>14</v>
      </c>
      <c r="C22" s="26" t="s">
        <v>5</v>
      </c>
      <c r="D22" s="26" t="s">
        <v>108</v>
      </c>
      <c r="E22" s="25">
        <f t="shared" si="2"/>
        <v>600000</v>
      </c>
      <c r="F22" s="29"/>
      <c r="G22" s="29"/>
      <c r="H22" s="29"/>
      <c r="I22" s="25">
        <v>60000</v>
      </c>
      <c r="J22" s="25">
        <v>270000</v>
      </c>
      <c r="K22" s="25">
        <v>270000</v>
      </c>
      <c r="L22" s="43">
        <v>600000</v>
      </c>
      <c r="M22" s="49">
        <f t="shared" si="1"/>
        <v>0</v>
      </c>
    </row>
    <row r="23" spans="1:13" ht="78" customHeight="1">
      <c r="A23" s="31" t="s">
        <v>289</v>
      </c>
      <c r="B23" s="17" t="s">
        <v>15</v>
      </c>
      <c r="C23" s="26" t="s">
        <v>5</v>
      </c>
      <c r="D23" s="26" t="s">
        <v>16</v>
      </c>
      <c r="E23" s="25">
        <f t="shared" si="2"/>
        <v>136500</v>
      </c>
      <c r="F23" s="29"/>
      <c r="G23" s="29"/>
      <c r="H23" s="29"/>
      <c r="I23" s="25">
        <v>13650</v>
      </c>
      <c r="J23" s="25">
        <v>61425</v>
      </c>
      <c r="K23" s="25">
        <v>61425</v>
      </c>
      <c r="L23" s="43">
        <v>136500</v>
      </c>
      <c r="M23" s="49">
        <f t="shared" si="1"/>
        <v>0</v>
      </c>
    </row>
    <row r="24" spans="1:13" ht="78" customHeight="1">
      <c r="A24" s="31" t="s">
        <v>290</v>
      </c>
      <c r="B24" s="17" t="s">
        <v>302</v>
      </c>
      <c r="C24" s="26" t="s">
        <v>60</v>
      </c>
      <c r="D24" s="8" t="s">
        <v>32</v>
      </c>
      <c r="E24" s="25">
        <f t="shared" si="2"/>
        <v>334000</v>
      </c>
      <c r="F24" s="29"/>
      <c r="G24" s="29"/>
      <c r="H24" s="29"/>
      <c r="I24" s="25"/>
      <c r="J24" s="54">
        <v>167000</v>
      </c>
      <c r="K24" s="54">
        <v>167000</v>
      </c>
      <c r="L24" s="45">
        <v>334000</v>
      </c>
      <c r="M24" s="49">
        <f t="shared" si="1"/>
        <v>0</v>
      </c>
    </row>
    <row r="25" spans="1:13" ht="78" customHeight="1">
      <c r="A25" s="31" t="s">
        <v>291</v>
      </c>
      <c r="B25" s="17" t="s">
        <v>247</v>
      </c>
      <c r="C25" s="26" t="s">
        <v>60</v>
      </c>
      <c r="D25" s="8" t="s">
        <v>249</v>
      </c>
      <c r="E25" s="25">
        <f t="shared" si="2"/>
        <v>40810</v>
      </c>
      <c r="F25" s="25">
        <v>12420</v>
      </c>
      <c r="G25" s="25">
        <v>7570</v>
      </c>
      <c r="H25" s="25">
        <v>9520</v>
      </c>
      <c r="I25" s="25">
        <v>11300</v>
      </c>
      <c r="J25" s="54"/>
      <c r="K25" s="54"/>
      <c r="L25" s="45">
        <v>40810</v>
      </c>
      <c r="M25" s="49">
        <f t="shared" si="1"/>
        <v>0</v>
      </c>
    </row>
    <row r="26" spans="1:13" ht="78" customHeight="1">
      <c r="A26" s="31" t="s">
        <v>292</v>
      </c>
      <c r="B26" s="17" t="s">
        <v>248</v>
      </c>
      <c r="C26" s="26" t="s">
        <v>60</v>
      </c>
      <c r="D26" s="8" t="s">
        <v>37</v>
      </c>
      <c r="E26" s="25">
        <f t="shared" si="2"/>
        <v>77060</v>
      </c>
      <c r="F26" s="25">
        <v>25950</v>
      </c>
      <c r="G26" s="25">
        <v>17650</v>
      </c>
      <c r="H26" s="25">
        <v>19510</v>
      </c>
      <c r="I26" s="25">
        <v>13950</v>
      </c>
      <c r="J26" s="54"/>
      <c r="K26" s="54"/>
      <c r="L26" s="45">
        <v>77060</v>
      </c>
      <c r="M26" s="49">
        <f t="shared" si="1"/>
        <v>0</v>
      </c>
    </row>
    <row r="27" spans="1:13" ht="78" customHeight="1">
      <c r="A27" s="31" t="s">
        <v>293</v>
      </c>
      <c r="B27" s="17" t="s">
        <v>250</v>
      </c>
      <c r="C27" s="26" t="s">
        <v>60</v>
      </c>
      <c r="D27" s="8"/>
      <c r="E27" s="25">
        <f t="shared" si="2"/>
        <v>28370</v>
      </c>
      <c r="F27" s="25">
        <v>13480</v>
      </c>
      <c r="G27" s="25">
        <v>9880</v>
      </c>
      <c r="H27" s="25">
        <v>5010</v>
      </c>
      <c r="I27" s="25"/>
      <c r="J27" s="54"/>
      <c r="K27" s="54"/>
      <c r="L27" s="45">
        <v>28370</v>
      </c>
      <c r="M27" s="49">
        <f t="shared" si="1"/>
        <v>0</v>
      </c>
    </row>
    <row r="28" spans="1:13" ht="78" customHeight="1">
      <c r="A28" s="31" t="s">
        <v>160</v>
      </c>
      <c r="B28" s="17" t="s">
        <v>251</v>
      </c>
      <c r="C28" s="26" t="s">
        <v>60</v>
      </c>
      <c r="D28" s="8"/>
      <c r="E28" s="25">
        <f t="shared" si="2"/>
        <v>31250</v>
      </c>
      <c r="F28" s="25">
        <v>7820</v>
      </c>
      <c r="G28" s="25">
        <v>6300</v>
      </c>
      <c r="H28" s="25">
        <v>7350</v>
      </c>
      <c r="I28" s="25">
        <v>9780</v>
      </c>
      <c r="J28" s="54"/>
      <c r="K28" s="54"/>
      <c r="L28" s="45">
        <v>31250</v>
      </c>
      <c r="M28" s="49">
        <f t="shared" si="1"/>
        <v>0</v>
      </c>
    </row>
    <row r="29" spans="1:13" ht="78" customHeight="1">
      <c r="A29" s="31" t="s">
        <v>161</v>
      </c>
      <c r="B29" s="17" t="s">
        <v>252</v>
      </c>
      <c r="C29" s="26" t="s">
        <v>60</v>
      </c>
      <c r="D29" s="8"/>
      <c r="E29" s="25">
        <f t="shared" si="2"/>
        <v>74580</v>
      </c>
      <c r="F29" s="25">
        <v>29670</v>
      </c>
      <c r="G29" s="25">
        <v>11980</v>
      </c>
      <c r="H29" s="25">
        <v>11120</v>
      </c>
      <c r="I29" s="25">
        <v>21810</v>
      </c>
      <c r="J29" s="54"/>
      <c r="K29" s="54"/>
      <c r="L29" s="45">
        <v>74580</v>
      </c>
      <c r="M29" s="49">
        <f t="shared" si="1"/>
        <v>0</v>
      </c>
    </row>
    <row r="30" spans="1:13" ht="27" customHeight="1">
      <c r="A30" s="66" t="s">
        <v>294</v>
      </c>
      <c r="B30" s="66"/>
      <c r="C30" s="27"/>
      <c r="D30" s="9"/>
      <c r="E30" s="53">
        <f aca="true" t="shared" si="3" ref="E30:K30">SUM(E9:E29)</f>
        <v>5191144.029999999</v>
      </c>
      <c r="F30" s="55">
        <f t="shared" si="3"/>
        <v>303015.6</v>
      </c>
      <c r="G30" s="55">
        <f t="shared" si="3"/>
        <v>1035255.73</v>
      </c>
      <c r="H30" s="55">
        <f t="shared" si="3"/>
        <v>627035.75</v>
      </c>
      <c r="I30" s="55">
        <f t="shared" si="3"/>
        <v>563109.45</v>
      </c>
      <c r="J30" s="55">
        <f t="shared" si="3"/>
        <v>1361052.5</v>
      </c>
      <c r="K30" s="55">
        <f t="shared" si="3"/>
        <v>1301675</v>
      </c>
      <c r="L30" s="46">
        <v>5191144.03</v>
      </c>
      <c r="M30" s="49">
        <f t="shared" si="1"/>
        <v>0</v>
      </c>
    </row>
    <row r="31" spans="1:13" ht="25.5" customHeight="1">
      <c r="A31" s="67" t="s">
        <v>59</v>
      </c>
      <c r="B31" s="67"/>
      <c r="C31" s="67"/>
      <c r="D31" s="67"/>
      <c r="E31" s="67"/>
      <c r="F31" s="68"/>
      <c r="G31" s="68"/>
      <c r="H31" s="68"/>
      <c r="I31" s="68"/>
      <c r="J31" s="68"/>
      <c r="K31" s="68"/>
      <c r="L31" s="42"/>
      <c r="M31" s="49">
        <f t="shared" si="1"/>
        <v>0</v>
      </c>
    </row>
    <row r="32" spans="1:13" ht="38.25">
      <c r="A32" s="31" t="s">
        <v>162</v>
      </c>
      <c r="B32" s="17" t="s">
        <v>24</v>
      </c>
      <c r="C32" s="26" t="s">
        <v>143</v>
      </c>
      <c r="D32" s="17"/>
      <c r="E32" s="36">
        <f>SUM(F32:K32)</f>
        <v>9697.8</v>
      </c>
      <c r="F32" s="25">
        <v>4848.9</v>
      </c>
      <c r="G32" s="25">
        <v>4848.9</v>
      </c>
      <c r="H32" s="29"/>
      <c r="I32" s="29"/>
      <c r="J32" s="29"/>
      <c r="K32" s="29"/>
      <c r="L32" s="1">
        <v>9697.8</v>
      </c>
      <c r="M32" s="49">
        <f t="shared" si="1"/>
        <v>0</v>
      </c>
    </row>
    <row r="33" spans="1:13" ht="63.75">
      <c r="A33" s="31" t="s">
        <v>163</v>
      </c>
      <c r="B33" s="17" t="s">
        <v>88</v>
      </c>
      <c r="C33" s="7" t="s">
        <v>84</v>
      </c>
      <c r="D33" s="28"/>
      <c r="E33" s="36">
        <v>116059</v>
      </c>
      <c r="F33" s="25">
        <v>39000</v>
      </c>
      <c r="G33" s="25">
        <v>77059</v>
      </c>
      <c r="H33" s="35"/>
      <c r="I33" s="29"/>
      <c r="J33" s="29"/>
      <c r="K33" s="29"/>
      <c r="L33" s="1">
        <v>116059</v>
      </c>
      <c r="M33" s="49">
        <f t="shared" si="1"/>
        <v>0</v>
      </c>
    </row>
    <row r="34" spans="1:13" ht="63.75">
      <c r="A34" s="31" t="s">
        <v>164</v>
      </c>
      <c r="B34" s="18" t="s">
        <v>303</v>
      </c>
      <c r="C34" s="7" t="s">
        <v>84</v>
      </c>
      <c r="D34" s="28"/>
      <c r="E34" s="36">
        <f aca="true" t="shared" si="4" ref="E34:E46">SUM(F34:K34)</f>
        <v>1020000</v>
      </c>
      <c r="F34" s="25">
        <v>290000</v>
      </c>
      <c r="G34" s="25">
        <v>730000</v>
      </c>
      <c r="H34" s="35"/>
      <c r="I34" s="29"/>
      <c r="J34" s="29"/>
      <c r="K34" s="29"/>
      <c r="L34" s="1">
        <v>1020000</v>
      </c>
      <c r="M34" s="49">
        <f t="shared" si="1"/>
        <v>0</v>
      </c>
    </row>
    <row r="35" spans="1:13" ht="63.75">
      <c r="A35" s="31" t="s">
        <v>53</v>
      </c>
      <c r="B35" s="17" t="s">
        <v>86</v>
      </c>
      <c r="C35" s="7" t="s">
        <v>84</v>
      </c>
      <c r="D35" s="2">
        <v>1</v>
      </c>
      <c r="E35" s="36">
        <f t="shared" si="4"/>
        <v>52100</v>
      </c>
      <c r="F35" s="25">
        <v>52100</v>
      </c>
      <c r="G35" s="29"/>
      <c r="H35" s="29"/>
      <c r="I35" s="29"/>
      <c r="J35" s="29"/>
      <c r="K35" s="29"/>
      <c r="L35" s="1">
        <v>52100</v>
      </c>
      <c r="M35" s="49">
        <f t="shared" si="1"/>
        <v>0</v>
      </c>
    </row>
    <row r="36" spans="1:13" ht="63.75">
      <c r="A36" s="31" t="s">
        <v>54</v>
      </c>
      <c r="B36" s="17" t="s">
        <v>87</v>
      </c>
      <c r="C36" s="7" t="s">
        <v>84</v>
      </c>
      <c r="D36" s="2">
        <v>1</v>
      </c>
      <c r="E36" s="36">
        <f t="shared" si="4"/>
        <v>30600</v>
      </c>
      <c r="F36" s="25">
        <v>30600</v>
      </c>
      <c r="G36" s="29"/>
      <c r="H36" s="29"/>
      <c r="I36" s="29"/>
      <c r="J36" s="29"/>
      <c r="K36" s="29"/>
      <c r="L36" s="1">
        <v>30600</v>
      </c>
      <c r="M36" s="49">
        <f t="shared" si="1"/>
        <v>0</v>
      </c>
    </row>
    <row r="37" spans="1:13" ht="63.75">
      <c r="A37" s="31" t="s">
        <v>55</v>
      </c>
      <c r="B37" s="17" t="s">
        <v>91</v>
      </c>
      <c r="C37" s="7" t="s">
        <v>84</v>
      </c>
      <c r="D37" s="2" t="s">
        <v>21</v>
      </c>
      <c r="E37" s="36">
        <f t="shared" si="4"/>
        <v>12800</v>
      </c>
      <c r="F37" s="25">
        <v>12800</v>
      </c>
      <c r="G37" s="29"/>
      <c r="H37" s="29"/>
      <c r="I37" s="29"/>
      <c r="J37" s="29"/>
      <c r="K37" s="29"/>
      <c r="L37" s="1">
        <v>12800</v>
      </c>
      <c r="M37" s="49">
        <f t="shared" si="1"/>
        <v>0</v>
      </c>
    </row>
    <row r="38" spans="1:13" ht="51">
      <c r="A38" s="31" t="s">
        <v>56</v>
      </c>
      <c r="B38" s="17" t="s">
        <v>61</v>
      </c>
      <c r="C38" s="26" t="s">
        <v>74</v>
      </c>
      <c r="D38" s="2" t="s">
        <v>108</v>
      </c>
      <c r="E38" s="36">
        <f t="shared" si="4"/>
        <v>20000</v>
      </c>
      <c r="F38" s="25"/>
      <c r="G38" s="29"/>
      <c r="H38" s="56">
        <v>20000</v>
      </c>
      <c r="I38" s="29"/>
      <c r="J38" s="29"/>
      <c r="K38" s="29"/>
      <c r="L38" s="1">
        <v>20000</v>
      </c>
      <c r="M38" s="49">
        <f t="shared" si="1"/>
        <v>0</v>
      </c>
    </row>
    <row r="39" spans="1:13" ht="51">
      <c r="A39" s="31" t="s">
        <v>165</v>
      </c>
      <c r="B39" s="17" t="s">
        <v>62</v>
      </c>
      <c r="C39" s="26" t="s">
        <v>74</v>
      </c>
      <c r="D39" s="2" t="s">
        <v>108</v>
      </c>
      <c r="E39" s="36">
        <f t="shared" si="4"/>
        <v>10000</v>
      </c>
      <c r="F39" s="25"/>
      <c r="G39" s="29"/>
      <c r="H39" s="56">
        <v>10000</v>
      </c>
      <c r="I39" s="29"/>
      <c r="J39" s="29"/>
      <c r="K39" s="29"/>
      <c r="L39" s="1">
        <v>10000</v>
      </c>
      <c r="M39" s="49">
        <f t="shared" si="1"/>
        <v>0</v>
      </c>
    </row>
    <row r="40" spans="1:13" ht="51">
      <c r="A40" s="31" t="s">
        <v>166</v>
      </c>
      <c r="B40" s="17" t="s">
        <v>63</v>
      </c>
      <c r="C40" s="26" t="s">
        <v>74</v>
      </c>
      <c r="D40" s="26" t="s">
        <v>111</v>
      </c>
      <c r="E40" s="36">
        <f t="shared" si="4"/>
        <v>200000</v>
      </c>
      <c r="F40" s="25"/>
      <c r="G40" s="29"/>
      <c r="H40" s="56">
        <v>200000</v>
      </c>
      <c r="I40" s="29"/>
      <c r="J40" s="29"/>
      <c r="K40" s="29"/>
      <c r="L40" s="1">
        <v>200000</v>
      </c>
      <c r="M40" s="49">
        <f t="shared" si="1"/>
        <v>0</v>
      </c>
    </row>
    <row r="41" spans="1:13" ht="51">
      <c r="A41" s="31" t="s">
        <v>167</v>
      </c>
      <c r="B41" s="17" t="s">
        <v>304</v>
      </c>
      <c r="C41" s="26" t="s">
        <v>74</v>
      </c>
      <c r="D41" s="26" t="s">
        <v>64</v>
      </c>
      <c r="E41" s="36">
        <f>SUM(F41:K41)</f>
        <v>245000</v>
      </c>
      <c r="F41" s="25"/>
      <c r="G41" s="56">
        <v>17650</v>
      </c>
      <c r="H41" s="56">
        <v>33110</v>
      </c>
      <c r="I41" s="25">
        <v>194240</v>
      </c>
      <c r="J41" s="50"/>
      <c r="K41" s="29"/>
      <c r="L41" s="1">
        <v>245000</v>
      </c>
      <c r="M41" s="49">
        <f t="shared" si="1"/>
        <v>0</v>
      </c>
    </row>
    <row r="42" spans="1:13" ht="51">
      <c r="A42" s="31" t="s">
        <v>168</v>
      </c>
      <c r="B42" s="17" t="s">
        <v>65</v>
      </c>
      <c r="C42" s="26" t="s">
        <v>74</v>
      </c>
      <c r="D42" s="26" t="s">
        <v>66</v>
      </c>
      <c r="E42" s="36">
        <f t="shared" si="4"/>
        <v>24000</v>
      </c>
      <c r="F42" s="25"/>
      <c r="G42" s="29"/>
      <c r="H42" s="29"/>
      <c r="I42" s="25">
        <v>24000</v>
      </c>
      <c r="J42" s="29"/>
      <c r="K42" s="29"/>
      <c r="L42" s="1">
        <v>24000</v>
      </c>
      <c r="M42" s="49">
        <f t="shared" si="1"/>
        <v>0</v>
      </c>
    </row>
    <row r="43" spans="1:13" ht="50.25" customHeight="1">
      <c r="A43" s="31" t="s">
        <v>169</v>
      </c>
      <c r="B43" s="17" t="s">
        <v>305</v>
      </c>
      <c r="C43" s="26" t="s">
        <v>74</v>
      </c>
      <c r="D43" s="26" t="s">
        <v>68</v>
      </c>
      <c r="E43" s="36">
        <f t="shared" si="4"/>
        <v>1540000</v>
      </c>
      <c r="F43" s="25"/>
      <c r="G43" s="29"/>
      <c r="H43" s="29"/>
      <c r="I43" s="56">
        <v>154000</v>
      </c>
      <c r="J43" s="56">
        <v>693000</v>
      </c>
      <c r="K43" s="56">
        <v>693000</v>
      </c>
      <c r="L43" s="47">
        <v>1540000</v>
      </c>
      <c r="M43" s="49">
        <f t="shared" si="1"/>
        <v>0</v>
      </c>
    </row>
    <row r="44" spans="1:13" ht="50.25" customHeight="1">
      <c r="A44" s="31" t="s">
        <v>170</v>
      </c>
      <c r="B44" s="17" t="s">
        <v>274</v>
      </c>
      <c r="C44" s="26" t="s">
        <v>74</v>
      </c>
      <c r="D44" s="26"/>
      <c r="E44" s="36">
        <v>200000</v>
      </c>
      <c r="F44" s="25">
        <v>200000</v>
      </c>
      <c r="G44" s="25"/>
      <c r="H44" s="29"/>
      <c r="I44" s="56"/>
      <c r="J44" s="56"/>
      <c r="K44" s="56"/>
      <c r="L44" s="47">
        <v>200000</v>
      </c>
      <c r="M44" s="49">
        <f t="shared" si="1"/>
        <v>0</v>
      </c>
    </row>
    <row r="45" spans="1:13" ht="51">
      <c r="A45" s="31" t="s">
        <v>171</v>
      </c>
      <c r="B45" s="17" t="s">
        <v>29</v>
      </c>
      <c r="C45" s="26" t="s">
        <v>74</v>
      </c>
      <c r="D45" s="26"/>
      <c r="E45" s="36">
        <f t="shared" si="4"/>
        <v>434166</v>
      </c>
      <c r="F45" s="25"/>
      <c r="G45" s="29"/>
      <c r="H45" s="29"/>
      <c r="I45" s="56">
        <v>434166</v>
      </c>
      <c r="J45" s="29"/>
      <c r="K45" s="29"/>
      <c r="L45" s="1">
        <v>434166</v>
      </c>
      <c r="M45" s="49">
        <f t="shared" si="1"/>
        <v>0</v>
      </c>
    </row>
    <row r="46" spans="1:13" ht="51">
      <c r="A46" s="31" t="s">
        <v>172</v>
      </c>
      <c r="B46" s="17" t="s">
        <v>30</v>
      </c>
      <c r="C46" s="26" t="s">
        <v>74</v>
      </c>
      <c r="D46" s="26" t="s">
        <v>31</v>
      </c>
      <c r="E46" s="36">
        <f t="shared" si="4"/>
        <v>225000</v>
      </c>
      <c r="F46" s="25"/>
      <c r="G46" s="29"/>
      <c r="H46" s="29"/>
      <c r="I46" s="29"/>
      <c r="J46" s="56">
        <v>225000</v>
      </c>
      <c r="K46" s="29"/>
      <c r="L46" s="1">
        <v>225000</v>
      </c>
      <c r="M46" s="49">
        <f t="shared" si="1"/>
        <v>0</v>
      </c>
    </row>
    <row r="47" spans="1:13" ht="51">
      <c r="A47" s="31" t="s">
        <v>173</v>
      </c>
      <c r="B47" s="17" t="s">
        <v>306</v>
      </c>
      <c r="C47" s="26" t="s">
        <v>74</v>
      </c>
      <c r="D47" s="26" t="s">
        <v>157</v>
      </c>
      <c r="E47" s="36">
        <v>1995000</v>
      </c>
      <c r="F47" s="25"/>
      <c r="G47" s="29"/>
      <c r="H47" s="29"/>
      <c r="I47" s="56">
        <v>665000</v>
      </c>
      <c r="J47" s="56">
        <v>665000</v>
      </c>
      <c r="K47" s="56">
        <v>665000</v>
      </c>
      <c r="L47" s="47">
        <v>1995000</v>
      </c>
      <c r="M47" s="49">
        <f t="shared" si="1"/>
        <v>0</v>
      </c>
    </row>
    <row r="48" spans="1:13" ht="51">
      <c r="A48" s="31" t="s">
        <v>174</v>
      </c>
      <c r="B48" s="17" t="s">
        <v>253</v>
      </c>
      <c r="C48" s="26" t="s">
        <v>74</v>
      </c>
      <c r="D48" s="26" t="s">
        <v>254</v>
      </c>
      <c r="E48" s="36">
        <f>SUM(F48:K48)</f>
        <v>53910</v>
      </c>
      <c r="F48" s="25">
        <v>47480</v>
      </c>
      <c r="G48" s="25">
        <v>6430</v>
      </c>
      <c r="H48" s="29"/>
      <c r="I48" s="56"/>
      <c r="J48" s="56"/>
      <c r="K48" s="56"/>
      <c r="L48" s="47">
        <v>53910</v>
      </c>
      <c r="M48" s="49">
        <f t="shared" si="1"/>
        <v>0</v>
      </c>
    </row>
    <row r="49" spans="1:13" ht="51">
      <c r="A49" s="31" t="s">
        <v>175</v>
      </c>
      <c r="B49" s="17" t="s">
        <v>255</v>
      </c>
      <c r="C49" s="26" t="s">
        <v>74</v>
      </c>
      <c r="D49" s="26"/>
      <c r="E49" s="36">
        <f>SUM(F49:K49)</f>
        <v>58090</v>
      </c>
      <c r="F49" s="25">
        <v>14080</v>
      </c>
      <c r="G49" s="25">
        <v>17100</v>
      </c>
      <c r="H49" s="25">
        <v>11310</v>
      </c>
      <c r="I49" s="56">
        <v>15600</v>
      </c>
      <c r="J49" s="56"/>
      <c r="K49" s="56"/>
      <c r="L49" s="47">
        <v>58090</v>
      </c>
      <c r="M49" s="49">
        <f t="shared" si="1"/>
        <v>0</v>
      </c>
    </row>
    <row r="50" spans="1:13" ht="21.75" customHeight="1">
      <c r="A50" s="66" t="s">
        <v>295</v>
      </c>
      <c r="B50" s="66"/>
      <c r="C50" s="27"/>
      <c r="D50" s="9"/>
      <c r="E50" s="53">
        <f aca="true" t="shared" si="5" ref="E50:K50">SUM(E32:E49)</f>
        <v>6246422.8</v>
      </c>
      <c r="F50" s="53">
        <f t="shared" si="5"/>
        <v>690908.9</v>
      </c>
      <c r="G50" s="53">
        <f t="shared" si="5"/>
        <v>853087.9</v>
      </c>
      <c r="H50" s="53">
        <f t="shared" si="5"/>
        <v>274420</v>
      </c>
      <c r="I50" s="53">
        <f t="shared" si="5"/>
        <v>1487006</v>
      </c>
      <c r="J50" s="53">
        <f t="shared" si="5"/>
        <v>1583000</v>
      </c>
      <c r="K50" s="53">
        <f t="shared" si="5"/>
        <v>1358000</v>
      </c>
      <c r="L50" s="44">
        <v>6246422.8</v>
      </c>
      <c r="M50" s="49">
        <f t="shared" si="1"/>
        <v>0</v>
      </c>
    </row>
    <row r="51" spans="1:13" ht="27" customHeight="1">
      <c r="A51" s="67" t="s">
        <v>78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42"/>
      <c r="M51" s="49">
        <f t="shared" si="1"/>
        <v>0</v>
      </c>
    </row>
    <row r="52" spans="1:13" ht="38.25">
      <c r="A52" s="31" t="s">
        <v>176</v>
      </c>
      <c r="B52" s="17" t="s">
        <v>273</v>
      </c>
      <c r="C52" s="26" t="s">
        <v>143</v>
      </c>
      <c r="D52" s="17"/>
      <c r="E52" s="36">
        <v>34491.9</v>
      </c>
      <c r="F52" s="36">
        <v>34491.9</v>
      </c>
      <c r="G52" s="29"/>
      <c r="H52" s="29"/>
      <c r="I52" s="29"/>
      <c r="J52" s="29"/>
      <c r="K52" s="29"/>
      <c r="L52" s="1">
        <v>34491.9</v>
      </c>
      <c r="M52" s="49">
        <f t="shared" si="1"/>
        <v>0</v>
      </c>
    </row>
    <row r="53" spans="1:13" ht="66.75" customHeight="1">
      <c r="A53" s="31" t="s">
        <v>177</v>
      </c>
      <c r="B53" s="17" t="s">
        <v>50</v>
      </c>
      <c r="C53" s="26" t="s">
        <v>84</v>
      </c>
      <c r="D53" s="28"/>
      <c r="E53" s="36">
        <f aca="true" t="shared" si="6" ref="E53:E69">SUM(F53:K53)</f>
        <v>35100</v>
      </c>
      <c r="F53" s="25">
        <v>13057</v>
      </c>
      <c r="G53" s="25">
        <v>6298</v>
      </c>
      <c r="H53" s="12">
        <v>9447</v>
      </c>
      <c r="I53" s="12">
        <v>6298</v>
      </c>
      <c r="J53" s="29"/>
      <c r="K53" s="29"/>
      <c r="L53" s="1">
        <v>35100</v>
      </c>
      <c r="M53" s="49">
        <f t="shared" si="1"/>
        <v>0</v>
      </c>
    </row>
    <row r="54" spans="1:13" ht="63.75">
      <c r="A54" s="31" t="s">
        <v>178</v>
      </c>
      <c r="B54" s="17" t="s">
        <v>25</v>
      </c>
      <c r="C54" s="26" t="s">
        <v>84</v>
      </c>
      <c r="D54" s="15" t="s">
        <v>69</v>
      </c>
      <c r="E54" s="36">
        <f t="shared" si="6"/>
        <v>3500</v>
      </c>
      <c r="F54" s="25">
        <v>3500</v>
      </c>
      <c r="G54" s="29"/>
      <c r="H54" s="35"/>
      <c r="I54" s="29"/>
      <c r="J54" s="29"/>
      <c r="K54" s="29"/>
      <c r="L54" s="1">
        <v>3500</v>
      </c>
      <c r="M54" s="49">
        <f t="shared" si="1"/>
        <v>0</v>
      </c>
    </row>
    <row r="55" spans="1:13" ht="63.75">
      <c r="A55" s="31" t="s">
        <v>179</v>
      </c>
      <c r="B55" s="57" t="s">
        <v>89</v>
      </c>
      <c r="C55" s="26" t="s">
        <v>84</v>
      </c>
      <c r="D55" s="15" t="s">
        <v>20</v>
      </c>
      <c r="E55" s="36">
        <f t="shared" si="6"/>
        <v>4000</v>
      </c>
      <c r="F55" s="25">
        <v>4000</v>
      </c>
      <c r="G55" s="29"/>
      <c r="H55" s="35"/>
      <c r="I55" s="29"/>
      <c r="J55" s="29"/>
      <c r="K55" s="29"/>
      <c r="L55" s="1">
        <v>4000</v>
      </c>
      <c r="M55" s="49">
        <f t="shared" si="1"/>
        <v>0</v>
      </c>
    </row>
    <row r="56" spans="1:13" ht="74.25" customHeight="1">
      <c r="A56" s="31" t="s">
        <v>149</v>
      </c>
      <c r="B56" s="58" t="s">
        <v>33</v>
      </c>
      <c r="C56" s="26" t="s">
        <v>84</v>
      </c>
      <c r="D56" s="15" t="s">
        <v>34</v>
      </c>
      <c r="E56" s="36">
        <f t="shared" si="6"/>
        <v>1380</v>
      </c>
      <c r="F56" s="25">
        <v>1380</v>
      </c>
      <c r="G56" s="29"/>
      <c r="H56" s="35"/>
      <c r="I56" s="29"/>
      <c r="J56" s="29"/>
      <c r="K56" s="29"/>
      <c r="L56" s="1">
        <v>1380</v>
      </c>
      <c r="M56" s="49">
        <f t="shared" si="1"/>
        <v>0</v>
      </c>
    </row>
    <row r="57" spans="1:13" ht="74.25" customHeight="1">
      <c r="A57" s="31" t="s">
        <v>150</v>
      </c>
      <c r="B57" s="17" t="s">
        <v>90</v>
      </c>
      <c r="C57" s="4" t="s">
        <v>74</v>
      </c>
      <c r="D57" s="15" t="s">
        <v>70</v>
      </c>
      <c r="E57" s="36">
        <f t="shared" si="6"/>
        <v>60000</v>
      </c>
      <c r="F57" s="25"/>
      <c r="G57" s="25">
        <v>60000</v>
      </c>
      <c r="H57" s="35"/>
      <c r="I57" s="29"/>
      <c r="J57" s="29"/>
      <c r="K57" s="29"/>
      <c r="L57" s="1">
        <v>60000</v>
      </c>
      <c r="M57" s="49">
        <f t="shared" si="1"/>
        <v>0</v>
      </c>
    </row>
    <row r="58" spans="1:13" ht="74.25" customHeight="1">
      <c r="A58" s="31" t="s">
        <v>151</v>
      </c>
      <c r="B58" s="18" t="s">
        <v>35</v>
      </c>
      <c r="C58" s="4" t="s">
        <v>74</v>
      </c>
      <c r="D58" s="28" t="s">
        <v>22</v>
      </c>
      <c r="E58" s="36">
        <f t="shared" si="6"/>
        <v>1500</v>
      </c>
      <c r="F58" s="25"/>
      <c r="G58" s="25">
        <v>1500</v>
      </c>
      <c r="H58" s="35"/>
      <c r="I58" s="29"/>
      <c r="J58" s="29"/>
      <c r="K58" s="29"/>
      <c r="L58" s="1">
        <v>1500</v>
      </c>
      <c r="M58" s="49">
        <f t="shared" si="1"/>
        <v>0</v>
      </c>
    </row>
    <row r="59" spans="1:13" ht="74.25" customHeight="1">
      <c r="A59" s="31" t="s">
        <v>152</v>
      </c>
      <c r="B59" s="18" t="s">
        <v>58</v>
      </c>
      <c r="C59" s="26" t="s">
        <v>84</v>
      </c>
      <c r="D59" s="28" t="s">
        <v>18</v>
      </c>
      <c r="E59" s="36">
        <f t="shared" si="6"/>
        <v>60000</v>
      </c>
      <c r="F59" s="25"/>
      <c r="G59" s="25">
        <v>6000</v>
      </c>
      <c r="H59" s="25">
        <v>54000</v>
      </c>
      <c r="I59" s="29"/>
      <c r="J59" s="29"/>
      <c r="K59" s="29"/>
      <c r="L59" s="1">
        <v>60000</v>
      </c>
      <c r="M59" s="49">
        <f t="shared" si="1"/>
        <v>0</v>
      </c>
    </row>
    <row r="60" spans="1:13" ht="74.25" customHeight="1">
      <c r="A60" s="31" t="s">
        <v>153</v>
      </c>
      <c r="B60" s="18" t="s">
        <v>233</v>
      </c>
      <c r="C60" s="26" t="s">
        <v>84</v>
      </c>
      <c r="D60" s="28" t="s">
        <v>234</v>
      </c>
      <c r="E60" s="36">
        <v>87819.25</v>
      </c>
      <c r="F60" s="25"/>
      <c r="G60" s="25"/>
      <c r="H60" s="25">
        <v>87819.25</v>
      </c>
      <c r="I60" s="29"/>
      <c r="J60" s="29"/>
      <c r="K60" s="29"/>
      <c r="L60" s="1">
        <v>87819.25</v>
      </c>
      <c r="M60" s="49">
        <f t="shared" si="1"/>
        <v>0</v>
      </c>
    </row>
    <row r="61" spans="1:13" ht="74.25" customHeight="1">
      <c r="A61" s="31" t="s">
        <v>154</v>
      </c>
      <c r="B61" s="19" t="s">
        <v>36</v>
      </c>
      <c r="C61" s="4" t="s">
        <v>74</v>
      </c>
      <c r="D61" s="28" t="s">
        <v>37</v>
      </c>
      <c r="E61" s="36">
        <f t="shared" si="6"/>
        <v>50000</v>
      </c>
      <c r="F61" s="25"/>
      <c r="G61" s="29"/>
      <c r="H61" s="25">
        <v>50000</v>
      </c>
      <c r="I61" s="29"/>
      <c r="J61" s="29"/>
      <c r="K61" s="29"/>
      <c r="L61" s="1">
        <v>50000</v>
      </c>
      <c r="M61" s="49">
        <f t="shared" si="1"/>
        <v>0</v>
      </c>
    </row>
    <row r="62" spans="1:13" ht="74.25" customHeight="1">
      <c r="A62" s="31" t="s">
        <v>180</v>
      </c>
      <c r="B62" s="19" t="s">
        <v>38</v>
      </c>
      <c r="C62" s="26" t="s">
        <v>74</v>
      </c>
      <c r="D62" s="28" t="s">
        <v>21</v>
      </c>
      <c r="E62" s="36">
        <f t="shared" si="6"/>
        <v>8500</v>
      </c>
      <c r="F62" s="25"/>
      <c r="G62" s="29"/>
      <c r="H62" s="35"/>
      <c r="I62" s="25">
        <v>8500</v>
      </c>
      <c r="J62" s="29"/>
      <c r="K62" s="29"/>
      <c r="L62" s="1">
        <v>8500</v>
      </c>
      <c r="M62" s="49">
        <f t="shared" si="1"/>
        <v>0</v>
      </c>
    </row>
    <row r="63" spans="1:13" ht="74.25" customHeight="1">
      <c r="A63" s="31" t="s">
        <v>181</v>
      </c>
      <c r="B63" s="19" t="s">
        <v>39</v>
      </c>
      <c r="C63" s="26" t="s">
        <v>74</v>
      </c>
      <c r="D63" s="28" t="s">
        <v>52</v>
      </c>
      <c r="E63" s="36">
        <v>11500</v>
      </c>
      <c r="F63" s="25"/>
      <c r="G63" s="29"/>
      <c r="H63" s="35"/>
      <c r="I63" s="25">
        <v>11500</v>
      </c>
      <c r="J63" s="29"/>
      <c r="K63" s="29"/>
      <c r="L63" s="1">
        <v>11500</v>
      </c>
      <c r="M63" s="49">
        <f t="shared" si="1"/>
        <v>0</v>
      </c>
    </row>
    <row r="64" spans="1:13" ht="51">
      <c r="A64" s="31" t="s">
        <v>182</v>
      </c>
      <c r="B64" s="17" t="s">
        <v>40</v>
      </c>
      <c r="C64" s="26" t="s">
        <v>74</v>
      </c>
      <c r="D64" s="15" t="s">
        <v>70</v>
      </c>
      <c r="E64" s="36">
        <f t="shared" si="6"/>
        <v>60000</v>
      </c>
      <c r="F64" s="29"/>
      <c r="G64" s="29"/>
      <c r="H64" s="35"/>
      <c r="I64" s="25">
        <v>60000</v>
      </c>
      <c r="J64" s="29"/>
      <c r="K64" s="29"/>
      <c r="L64" s="1">
        <v>60000</v>
      </c>
      <c r="M64" s="49">
        <f t="shared" si="1"/>
        <v>0</v>
      </c>
    </row>
    <row r="65" spans="1:13" ht="51">
      <c r="A65" s="31" t="s">
        <v>183</v>
      </c>
      <c r="B65" s="19" t="s">
        <v>41</v>
      </c>
      <c r="C65" s="26" t="s">
        <v>74</v>
      </c>
      <c r="D65" s="28" t="s">
        <v>42</v>
      </c>
      <c r="E65" s="36">
        <f t="shared" si="6"/>
        <v>52000</v>
      </c>
      <c r="F65" s="29"/>
      <c r="G65" s="29"/>
      <c r="H65" s="35"/>
      <c r="I65" s="25"/>
      <c r="J65" s="25">
        <v>52000</v>
      </c>
      <c r="K65" s="29"/>
      <c r="L65" s="1">
        <v>52000</v>
      </c>
      <c r="M65" s="49">
        <f t="shared" si="1"/>
        <v>0</v>
      </c>
    </row>
    <row r="66" spans="1:13" ht="51">
      <c r="A66" s="31" t="s">
        <v>184</v>
      </c>
      <c r="B66" s="17" t="s">
        <v>43</v>
      </c>
      <c r="C66" s="26" t="s">
        <v>74</v>
      </c>
      <c r="D66" s="28" t="s">
        <v>21</v>
      </c>
      <c r="E66" s="36">
        <f t="shared" si="6"/>
        <v>7500</v>
      </c>
      <c r="F66" s="29"/>
      <c r="G66" s="29"/>
      <c r="H66" s="35"/>
      <c r="I66" s="25"/>
      <c r="J66" s="25">
        <v>7500</v>
      </c>
      <c r="K66" s="29"/>
      <c r="L66" s="1">
        <v>7500</v>
      </c>
      <c r="M66" s="49">
        <f t="shared" si="1"/>
        <v>0</v>
      </c>
    </row>
    <row r="67" spans="1:13" ht="60" customHeight="1">
      <c r="A67" s="31" t="s">
        <v>185</v>
      </c>
      <c r="B67" s="18" t="s">
        <v>45</v>
      </c>
      <c r="C67" s="26" t="s">
        <v>74</v>
      </c>
      <c r="D67" s="28"/>
      <c r="E67" s="36">
        <v>200000</v>
      </c>
      <c r="F67" s="29"/>
      <c r="G67" s="29"/>
      <c r="H67" s="35"/>
      <c r="I67" s="25"/>
      <c r="J67" s="25">
        <v>60000</v>
      </c>
      <c r="K67" s="25">
        <v>140000</v>
      </c>
      <c r="L67" s="43">
        <v>200000</v>
      </c>
      <c r="M67" s="49">
        <f t="shared" si="1"/>
        <v>0</v>
      </c>
    </row>
    <row r="68" spans="1:13" ht="51">
      <c r="A68" s="31" t="s">
        <v>186</v>
      </c>
      <c r="B68" s="18" t="s">
        <v>77</v>
      </c>
      <c r="C68" s="26" t="s">
        <v>74</v>
      </c>
      <c r="D68" s="28" t="s">
        <v>57</v>
      </c>
      <c r="E68" s="36">
        <f t="shared" si="6"/>
        <v>1650</v>
      </c>
      <c r="F68" s="29"/>
      <c r="G68" s="29"/>
      <c r="H68" s="35"/>
      <c r="I68" s="25"/>
      <c r="J68" s="25">
        <v>1650</v>
      </c>
      <c r="K68" s="29"/>
      <c r="L68" s="1">
        <v>1650</v>
      </c>
      <c r="M68" s="49">
        <f t="shared" si="1"/>
        <v>0</v>
      </c>
    </row>
    <row r="69" spans="1:13" ht="51">
      <c r="A69" s="31" t="s">
        <v>187</v>
      </c>
      <c r="B69" s="17" t="s">
        <v>44</v>
      </c>
      <c r="C69" s="26" t="s">
        <v>74</v>
      </c>
      <c r="D69" s="15" t="s">
        <v>70</v>
      </c>
      <c r="E69" s="36">
        <f t="shared" si="6"/>
        <v>60000</v>
      </c>
      <c r="F69" s="29"/>
      <c r="G69" s="29"/>
      <c r="H69" s="35"/>
      <c r="I69" s="25"/>
      <c r="J69" s="29"/>
      <c r="K69" s="25">
        <v>60000</v>
      </c>
      <c r="L69" s="43">
        <v>60000</v>
      </c>
      <c r="M69" s="49">
        <f t="shared" si="1"/>
        <v>0</v>
      </c>
    </row>
    <row r="70" spans="1:13" ht="30.75" customHeight="1">
      <c r="A70" s="66" t="s">
        <v>51</v>
      </c>
      <c r="B70" s="66"/>
      <c r="C70" s="27"/>
      <c r="D70" s="9"/>
      <c r="E70" s="53">
        <f aca="true" t="shared" si="7" ref="E70:K70">SUM(E52:E69)</f>
        <v>738941.15</v>
      </c>
      <c r="F70" s="53">
        <f t="shared" si="7"/>
        <v>56428.9</v>
      </c>
      <c r="G70" s="53">
        <f t="shared" si="7"/>
        <v>73798</v>
      </c>
      <c r="H70" s="53">
        <f t="shared" si="7"/>
        <v>201266.25</v>
      </c>
      <c r="I70" s="53">
        <f t="shared" si="7"/>
        <v>86298</v>
      </c>
      <c r="J70" s="53">
        <f t="shared" si="7"/>
        <v>121150</v>
      </c>
      <c r="K70" s="53">
        <f t="shared" si="7"/>
        <v>200000</v>
      </c>
      <c r="L70" s="44">
        <v>738941.15</v>
      </c>
      <c r="M70" s="49">
        <f t="shared" si="1"/>
        <v>0</v>
      </c>
    </row>
    <row r="71" spans="1:13" ht="24.75" customHeight="1">
      <c r="A71" s="67" t="s">
        <v>67</v>
      </c>
      <c r="B71" s="67"/>
      <c r="C71" s="67"/>
      <c r="D71" s="67"/>
      <c r="E71" s="67"/>
      <c r="F71" s="68"/>
      <c r="G71" s="68"/>
      <c r="H71" s="68"/>
      <c r="I71" s="68"/>
      <c r="J71" s="68"/>
      <c r="K71" s="68"/>
      <c r="L71" s="42"/>
      <c r="M71" s="49">
        <f t="shared" si="1"/>
        <v>0</v>
      </c>
    </row>
    <row r="72" spans="1:13" ht="19.5" customHeight="1">
      <c r="A72" s="52" t="s">
        <v>188</v>
      </c>
      <c r="B72" s="17" t="s">
        <v>114</v>
      </c>
      <c r="C72" s="7"/>
      <c r="D72" s="28"/>
      <c r="E72" s="25">
        <f>SUM(F72:K72)</f>
        <v>32610.92</v>
      </c>
      <c r="F72" s="25">
        <v>9776.8</v>
      </c>
      <c r="G72" s="25">
        <v>22834.12</v>
      </c>
      <c r="H72" s="35"/>
      <c r="I72" s="29"/>
      <c r="J72" s="29"/>
      <c r="K72" s="50"/>
      <c r="L72" s="49">
        <v>32610.92</v>
      </c>
      <c r="M72" s="49">
        <f t="shared" si="1"/>
        <v>0</v>
      </c>
    </row>
    <row r="73" spans="1:13" ht="63.75">
      <c r="A73" s="52" t="s">
        <v>189</v>
      </c>
      <c r="B73" s="17" t="s">
        <v>307</v>
      </c>
      <c r="C73" s="26" t="s">
        <v>84</v>
      </c>
      <c r="D73" s="2" t="s">
        <v>124</v>
      </c>
      <c r="E73" s="25">
        <f aca="true" t="shared" si="8" ref="E73:E107">SUM(F73:K73)</f>
        <v>41268.1</v>
      </c>
      <c r="F73" s="25">
        <v>41268.1</v>
      </c>
      <c r="G73" s="29"/>
      <c r="H73" s="29"/>
      <c r="I73" s="29"/>
      <c r="J73" s="29"/>
      <c r="K73" s="29"/>
      <c r="L73" s="1">
        <v>41268.1</v>
      </c>
      <c r="M73" s="49">
        <f aca="true" t="shared" si="9" ref="M73:M136">E73-L73</f>
        <v>0</v>
      </c>
    </row>
    <row r="74" spans="1:13" ht="63.75">
      <c r="A74" s="52" t="s">
        <v>190</v>
      </c>
      <c r="B74" s="17" t="s">
        <v>125</v>
      </c>
      <c r="C74" s="26" t="s">
        <v>84</v>
      </c>
      <c r="D74" s="2" t="s">
        <v>108</v>
      </c>
      <c r="E74" s="25">
        <f t="shared" si="8"/>
        <v>11000</v>
      </c>
      <c r="F74" s="25">
        <v>11000</v>
      </c>
      <c r="G74" s="29"/>
      <c r="H74" s="29"/>
      <c r="I74" s="29"/>
      <c r="J74" s="29"/>
      <c r="K74" s="29"/>
      <c r="L74" s="1">
        <v>11000</v>
      </c>
      <c r="M74" s="49">
        <f t="shared" si="9"/>
        <v>0</v>
      </c>
    </row>
    <row r="75" spans="1:13" ht="63.75">
      <c r="A75" s="52" t="s">
        <v>191</v>
      </c>
      <c r="B75" s="17" t="s">
        <v>113</v>
      </c>
      <c r="C75" s="26" t="s">
        <v>84</v>
      </c>
      <c r="D75" s="2" t="s">
        <v>108</v>
      </c>
      <c r="E75" s="25">
        <f t="shared" si="8"/>
        <v>10978.5</v>
      </c>
      <c r="F75" s="25">
        <v>10978.5</v>
      </c>
      <c r="G75" s="29"/>
      <c r="H75" s="29"/>
      <c r="I75" s="29"/>
      <c r="J75" s="29"/>
      <c r="K75" s="29"/>
      <c r="L75" s="1">
        <v>10978.5</v>
      </c>
      <c r="M75" s="49">
        <f t="shared" si="9"/>
        <v>0</v>
      </c>
    </row>
    <row r="76" spans="1:13" ht="63.75">
      <c r="A76" s="52" t="s">
        <v>192</v>
      </c>
      <c r="B76" s="17" t="s">
        <v>127</v>
      </c>
      <c r="C76" s="26" t="s">
        <v>84</v>
      </c>
      <c r="D76" s="2" t="s">
        <v>108</v>
      </c>
      <c r="E76" s="25">
        <f t="shared" si="8"/>
        <v>2200</v>
      </c>
      <c r="F76" s="25">
        <v>2200</v>
      </c>
      <c r="G76" s="29"/>
      <c r="H76" s="29"/>
      <c r="I76" s="29"/>
      <c r="J76" s="29"/>
      <c r="K76" s="29"/>
      <c r="L76" s="1">
        <v>2200</v>
      </c>
      <c r="M76" s="49">
        <f t="shared" si="9"/>
        <v>0</v>
      </c>
    </row>
    <row r="77" spans="1:13" ht="63.75">
      <c r="A77" s="52" t="s">
        <v>193</v>
      </c>
      <c r="B77" s="18" t="s">
        <v>128</v>
      </c>
      <c r="C77" s="26" t="s">
        <v>84</v>
      </c>
      <c r="D77" s="2" t="s">
        <v>108</v>
      </c>
      <c r="E77" s="25">
        <f t="shared" si="8"/>
        <v>15000</v>
      </c>
      <c r="F77" s="25">
        <v>15000</v>
      </c>
      <c r="G77" s="29"/>
      <c r="H77" s="29"/>
      <c r="I77" s="29"/>
      <c r="J77" s="29"/>
      <c r="K77" s="29"/>
      <c r="L77" s="1">
        <v>15000</v>
      </c>
      <c r="M77" s="49">
        <f t="shared" si="9"/>
        <v>0</v>
      </c>
    </row>
    <row r="78" spans="1:13" ht="66.75" customHeight="1">
      <c r="A78" s="52" t="s">
        <v>194</v>
      </c>
      <c r="B78" s="18" t="s">
        <v>129</v>
      </c>
      <c r="C78" s="26" t="s">
        <v>84</v>
      </c>
      <c r="D78" s="2" t="s">
        <v>108</v>
      </c>
      <c r="E78" s="25">
        <f t="shared" si="8"/>
        <v>5000</v>
      </c>
      <c r="F78" s="25">
        <v>5000</v>
      </c>
      <c r="G78" s="29"/>
      <c r="H78" s="29"/>
      <c r="I78" s="29"/>
      <c r="J78" s="29"/>
      <c r="K78" s="29"/>
      <c r="L78" s="1">
        <v>5000</v>
      </c>
      <c r="M78" s="49">
        <f t="shared" si="9"/>
        <v>0</v>
      </c>
    </row>
    <row r="79" spans="1:13" ht="63.75">
      <c r="A79" s="52" t="s">
        <v>195</v>
      </c>
      <c r="B79" s="18" t="s">
        <v>130</v>
      </c>
      <c r="C79" s="26" t="s">
        <v>84</v>
      </c>
      <c r="D79" s="2" t="s">
        <v>108</v>
      </c>
      <c r="E79" s="25">
        <f t="shared" si="8"/>
        <v>5000</v>
      </c>
      <c r="F79" s="25">
        <v>5000</v>
      </c>
      <c r="G79" s="29"/>
      <c r="H79" s="29"/>
      <c r="I79" s="29"/>
      <c r="J79" s="29"/>
      <c r="K79" s="29"/>
      <c r="L79" s="1">
        <v>5000</v>
      </c>
      <c r="M79" s="49">
        <f t="shared" si="9"/>
        <v>0</v>
      </c>
    </row>
    <row r="80" spans="1:13" ht="63.75">
      <c r="A80" s="52" t="s">
        <v>196</v>
      </c>
      <c r="B80" s="18" t="s">
        <v>131</v>
      </c>
      <c r="C80" s="26" t="s">
        <v>84</v>
      </c>
      <c r="D80" s="2" t="s">
        <v>108</v>
      </c>
      <c r="E80" s="25">
        <f t="shared" si="8"/>
        <v>1240</v>
      </c>
      <c r="F80" s="25">
        <v>1240</v>
      </c>
      <c r="G80" s="29"/>
      <c r="H80" s="29"/>
      <c r="I80" s="29"/>
      <c r="J80" s="29"/>
      <c r="K80" s="29"/>
      <c r="L80" s="1">
        <v>1240</v>
      </c>
      <c r="M80" s="49">
        <f t="shared" si="9"/>
        <v>0</v>
      </c>
    </row>
    <row r="81" spans="1:13" ht="63.75">
      <c r="A81" s="52" t="s">
        <v>197</v>
      </c>
      <c r="B81" s="18" t="s">
        <v>46</v>
      </c>
      <c r="C81" s="26" t="s">
        <v>84</v>
      </c>
      <c r="D81" s="2"/>
      <c r="E81" s="25">
        <f t="shared" si="8"/>
        <v>11000</v>
      </c>
      <c r="F81" s="25">
        <v>11000</v>
      </c>
      <c r="G81" s="29"/>
      <c r="H81" s="29"/>
      <c r="I81" s="29"/>
      <c r="J81" s="29"/>
      <c r="K81" s="29"/>
      <c r="L81" s="1">
        <v>11000</v>
      </c>
      <c r="M81" s="49">
        <f t="shared" si="9"/>
        <v>0</v>
      </c>
    </row>
    <row r="82" spans="1:13" ht="63.75">
      <c r="A82" s="52" t="s">
        <v>198</v>
      </c>
      <c r="B82" s="18" t="s">
        <v>123</v>
      </c>
      <c r="C82" s="26" t="s">
        <v>84</v>
      </c>
      <c r="D82" s="28"/>
      <c r="E82" s="25">
        <f t="shared" si="8"/>
        <v>25000</v>
      </c>
      <c r="F82" s="25"/>
      <c r="G82" s="25">
        <v>25000</v>
      </c>
      <c r="H82" s="29"/>
      <c r="I82" s="29"/>
      <c r="J82" s="29"/>
      <c r="K82" s="29"/>
      <c r="L82" s="1">
        <v>25000</v>
      </c>
      <c r="M82" s="49">
        <f t="shared" si="9"/>
        <v>0</v>
      </c>
    </row>
    <row r="83" spans="1:13" ht="63.75">
      <c r="A83" s="52" t="s">
        <v>199</v>
      </c>
      <c r="B83" s="17" t="s">
        <v>126</v>
      </c>
      <c r="C83" s="26" t="s">
        <v>84</v>
      </c>
      <c r="D83" s="2" t="s">
        <v>108</v>
      </c>
      <c r="E83" s="25">
        <f t="shared" si="8"/>
        <v>2750</v>
      </c>
      <c r="F83" s="25"/>
      <c r="G83" s="25">
        <v>2750</v>
      </c>
      <c r="H83" s="29"/>
      <c r="I83" s="29"/>
      <c r="J83" s="29"/>
      <c r="K83" s="29"/>
      <c r="L83" s="1">
        <v>2750</v>
      </c>
      <c r="M83" s="49">
        <f t="shared" si="9"/>
        <v>0</v>
      </c>
    </row>
    <row r="84" spans="1:13" ht="63.75">
      <c r="A84" s="52" t="s">
        <v>200</v>
      </c>
      <c r="B84" s="18" t="s">
        <v>132</v>
      </c>
      <c r="C84" s="26" t="s">
        <v>84</v>
      </c>
      <c r="D84" s="2" t="s">
        <v>108</v>
      </c>
      <c r="E84" s="25">
        <f t="shared" si="8"/>
        <v>1240</v>
      </c>
      <c r="F84" s="25"/>
      <c r="G84" s="25">
        <v>1240</v>
      </c>
      <c r="H84" s="29"/>
      <c r="I84" s="29"/>
      <c r="J84" s="29"/>
      <c r="K84" s="29"/>
      <c r="L84" s="1">
        <v>1240</v>
      </c>
      <c r="M84" s="49">
        <f t="shared" si="9"/>
        <v>0</v>
      </c>
    </row>
    <row r="85" spans="1:13" ht="63.75">
      <c r="A85" s="52" t="s">
        <v>201</v>
      </c>
      <c r="B85" s="18" t="s">
        <v>312</v>
      </c>
      <c r="C85" s="26" t="s">
        <v>84</v>
      </c>
      <c r="D85" s="2" t="s">
        <v>108</v>
      </c>
      <c r="E85" s="25">
        <f t="shared" si="8"/>
        <v>1240</v>
      </c>
      <c r="F85" s="25"/>
      <c r="G85" s="25">
        <v>1240</v>
      </c>
      <c r="H85" s="29"/>
      <c r="I85" s="29"/>
      <c r="J85" s="29"/>
      <c r="K85" s="29"/>
      <c r="L85" s="1">
        <v>1240</v>
      </c>
      <c r="M85" s="49">
        <f t="shared" si="9"/>
        <v>0</v>
      </c>
    </row>
    <row r="86" spans="1:13" ht="63.75">
      <c r="A86" s="52" t="s">
        <v>202</v>
      </c>
      <c r="B86" s="18" t="s">
        <v>46</v>
      </c>
      <c r="C86" s="26" t="s">
        <v>84</v>
      </c>
      <c r="D86" s="2"/>
      <c r="E86" s="25">
        <f t="shared" si="8"/>
        <v>19600</v>
      </c>
      <c r="F86" s="25"/>
      <c r="G86" s="25">
        <v>19600</v>
      </c>
      <c r="H86" s="29"/>
      <c r="I86" s="29"/>
      <c r="J86" s="29"/>
      <c r="K86" s="29"/>
      <c r="L86" s="1">
        <v>19600</v>
      </c>
      <c r="M86" s="49">
        <f t="shared" si="9"/>
        <v>0</v>
      </c>
    </row>
    <row r="87" spans="1:13" ht="63.75">
      <c r="A87" s="52" t="s">
        <v>203</v>
      </c>
      <c r="B87" s="18" t="s">
        <v>136</v>
      </c>
      <c r="C87" s="26" t="s">
        <v>84</v>
      </c>
      <c r="D87" s="2"/>
      <c r="E87" s="25">
        <f t="shared" si="8"/>
        <v>3308.56</v>
      </c>
      <c r="F87" s="25"/>
      <c r="G87" s="29"/>
      <c r="H87" s="25">
        <v>3308.56</v>
      </c>
      <c r="I87" s="29"/>
      <c r="J87" s="29"/>
      <c r="K87" s="29"/>
      <c r="L87" s="1">
        <v>2000</v>
      </c>
      <c r="M87" s="49">
        <f t="shared" si="9"/>
        <v>1308.56</v>
      </c>
    </row>
    <row r="88" spans="1:13" ht="63.75">
      <c r="A88" s="52" t="s">
        <v>204</v>
      </c>
      <c r="B88" s="18" t="s">
        <v>135</v>
      </c>
      <c r="C88" s="26" t="s">
        <v>84</v>
      </c>
      <c r="D88" s="2"/>
      <c r="E88" s="25">
        <f t="shared" si="8"/>
        <v>3308.56</v>
      </c>
      <c r="F88" s="25"/>
      <c r="G88" s="29"/>
      <c r="H88" s="25">
        <v>3308.56</v>
      </c>
      <c r="I88" s="29"/>
      <c r="J88" s="29"/>
      <c r="K88" s="29"/>
      <c r="L88" s="1">
        <v>2000</v>
      </c>
      <c r="M88" s="49">
        <f t="shared" si="9"/>
        <v>1308.56</v>
      </c>
    </row>
    <row r="89" spans="1:13" ht="63.75">
      <c r="A89" s="52" t="s">
        <v>205</v>
      </c>
      <c r="B89" s="17" t="s">
        <v>115</v>
      </c>
      <c r="C89" s="26" t="s">
        <v>84</v>
      </c>
      <c r="D89" s="26" t="s">
        <v>116</v>
      </c>
      <c r="E89" s="25">
        <f t="shared" si="8"/>
        <v>27000</v>
      </c>
      <c r="F89" s="25"/>
      <c r="G89" s="29"/>
      <c r="H89" s="25">
        <v>27000</v>
      </c>
      <c r="I89" s="29"/>
      <c r="J89" s="29"/>
      <c r="K89" s="29"/>
      <c r="L89" s="1">
        <v>27000</v>
      </c>
      <c r="M89" s="49">
        <f t="shared" si="9"/>
        <v>0</v>
      </c>
    </row>
    <row r="90" spans="1:13" ht="38.25">
      <c r="A90" s="52" t="s">
        <v>206</v>
      </c>
      <c r="B90" s="17" t="s">
        <v>117</v>
      </c>
      <c r="C90" s="26" t="s">
        <v>143</v>
      </c>
      <c r="D90" s="17"/>
      <c r="E90" s="25">
        <f t="shared" si="8"/>
        <v>136060</v>
      </c>
      <c r="F90" s="25"/>
      <c r="G90" s="29"/>
      <c r="H90" s="25">
        <v>6803</v>
      </c>
      <c r="I90" s="25">
        <v>129257</v>
      </c>
      <c r="J90" s="29"/>
      <c r="K90" s="29"/>
      <c r="L90" s="1">
        <v>136060</v>
      </c>
      <c r="M90" s="49">
        <f t="shared" si="9"/>
        <v>0</v>
      </c>
    </row>
    <row r="91" spans="1:13" ht="38.25">
      <c r="A91" s="52" t="s">
        <v>207</v>
      </c>
      <c r="B91" s="17" t="s">
        <v>118</v>
      </c>
      <c r="C91" s="26" t="s">
        <v>143</v>
      </c>
      <c r="D91" s="17"/>
      <c r="E91" s="25">
        <f t="shared" si="8"/>
        <v>118551</v>
      </c>
      <c r="F91" s="25"/>
      <c r="G91" s="29"/>
      <c r="H91" s="25">
        <v>5928</v>
      </c>
      <c r="I91" s="25">
        <v>112623</v>
      </c>
      <c r="J91" s="29"/>
      <c r="K91" s="29"/>
      <c r="L91" s="1">
        <v>118551</v>
      </c>
      <c r="M91" s="49">
        <f t="shared" si="9"/>
        <v>0</v>
      </c>
    </row>
    <row r="92" spans="1:13" ht="38.25">
      <c r="A92" s="52" t="s">
        <v>208</v>
      </c>
      <c r="B92" s="17" t="s">
        <v>119</v>
      </c>
      <c r="C92" s="26" t="s">
        <v>143</v>
      </c>
      <c r="D92" s="26" t="s">
        <v>120</v>
      </c>
      <c r="E92" s="25">
        <f t="shared" si="8"/>
        <v>30000</v>
      </c>
      <c r="F92" s="25"/>
      <c r="G92" s="29"/>
      <c r="H92" s="25">
        <v>1500</v>
      </c>
      <c r="I92" s="25">
        <v>28500</v>
      </c>
      <c r="J92" s="29"/>
      <c r="K92" s="29"/>
      <c r="L92" s="1">
        <v>30000</v>
      </c>
      <c r="M92" s="49">
        <f t="shared" si="9"/>
        <v>0</v>
      </c>
    </row>
    <row r="93" spans="1:13" ht="38.25">
      <c r="A93" s="52" t="s">
        <v>209</v>
      </c>
      <c r="B93" s="17" t="s">
        <v>121</v>
      </c>
      <c r="C93" s="26" t="s">
        <v>143</v>
      </c>
      <c r="D93" s="26" t="s">
        <v>122</v>
      </c>
      <c r="E93" s="25">
        <f t="shared" si="8"/>
        <v>43096</v>
      </c>
      <c r="F93" s="25"/>
      <c r="G93" s="29"/>
      <c r="H93" s="25">
        <v>2155</v>
      </c>
      <c r="I93" s="25">
        <v>40941</v>
      </c>
      <c r="J93" s="29"/>
      <c r="K93" s="29"/>
      <c r="L93" s="1">
        <v>43096</v>
      </c>
      <c r="M93" s="49">
        <f t="shared" si="9"/>
        <v>0</v>
      </c>
    </row>
    <row r="94" spans="1:13" ht="63.75">
      <c r="A94" s="52" t="s">
        <v>144</v>
      </c>
      <c r="B94" s="18" t="s">
        <v>141</v>
      </c>
      <c r="C94" s="26" t="s">
        <v>84</v>
      </c>
      <c r="D94" s="2"/>
      <c r="E94" s="25">
        <f t="shared" si="8"/>
        <v>10000</v>
      </c>
      <c r="F94" s="25"/>
      <c r="G94" s="29"/>
      <c r="H94" s="29"/>
      <c r="I94" s="25">
        <v>10000</v>
      </c>
      <c r="J94" s="29"/>
      <c r="K94" s="29"/>
      <c r="L94" s="1">
        <v>10000</v>
      </c>
      <c r="M94" s="49">
        <f t="shared" si="9"/>
        <v>0</v>
      </c>
    </row>
    <row r="95" spans="1:13" ht="63.75">
      <c r="A95" s="52" t="s">
        <v>256</v>
      </c>
      <c r="B95" s="17" t="s">
        <v>137</v>
      </c>
      <c r="C95" s="26" t="s">
        <v>84</v>
      </c>
      <c r="D95" s="2"/>
      <c r="E95" s="25">
        <f t="shared" si="8"/>
        <v>7500</v>
      </c>
      <c r="F95" s="25"/>
      <c r="G95" s="29"/>
      <c r="H95" s="29"/>
      <c r="I95" s="25">
        <v>7500</v>
      </c>
      <c r="J95" s="29"/>
      <c r="K95" s="29"/>
      <c r="L95" s="1">
        <v>7500</v>
      </c>
      <c r="M95" s="49">
        <f t="shared" si="9"/>
        <v>0</v>
      </c>
    </row>
    <row r="96" spans="1:13" ht="63.75">
      <c r="A96" s="52" t="s">
        <v>145</v>
      </c>
      <c r="B96" s="17" t="s">
        <v>133</v>
      </c>
      <c r="C96" s="26" t="s">
        <v>84</v>
      </c>
      <c r="D96" s="28" t="s">
        <v>108</v>
      </c>
      <c r="E96" s="25">
        <f t="shared" si="8"/>
        <v>12000</v>
      </c>
      <c r="F96" s="25"/>
      <c r="G96" s="29"/>
      <c r="H96" s="29"/>
      <c r="I96" s="29"/>
      <c r="J96" s="25">
        <v>12000</v>
      </c>
      <c r="K96" s="29"/>
      <c r="L96" s="1">
        <v>12000</v>
      </c>
      <c r="M96" s="49">
        <f t="shared" si="9"/>
        <v>0</v>
      </c>
    </row>
    <row r="97" spans="1:13" ht="63.75">
      <c r="A97" s="52" t="s">
        <v>146</v>
      </c>
      <c r="B97" s="17" t="s">
        <v>134</v>
      </c>
      <c r="C97" s="26" t="s">
        <v>84</v>
      </c>
      <c r="D97" s="2" t="s">
        <v>108</v>
      </c>
      <c r="E97" s="25">
        <f t="shared" si="8"/>
        <v>7680</v>
      </c>
      <c r="F97" s="25"/>
      <c r="G97" s="29"/>
      <c r="H97" s="29"/>
      <c r="I97" s="29"/>
      <c r="J97" s="25">
        <v>7680</v>
      </c>
      <c r="K97" s="29"/>
      <c r="L97" s="1">
        <v>7680</v>
      </c>
      <c r="M97" s="49">
        <f t="shared" si="9"/>
        <v>0</v>
      </c>
    </row>
    <row r="98" spans="1:13" ht="63.75">
      <c r="A98" s="52" t="s">
        <v>147</v>
      </c>
      <c r="B98" s="17" t="s">
        <v>138</v>
      </c>
      <c r="C98" s="26" t="s">
        <v>84</v>
      </c>
      <c r="D98" s="2" t="s">
        <v>108</v>
      </c>
      <c r="E98" s="25">
        <f t="shared" si="8"/>
        <v>7500</v>
      </c>
      <c r="F98" s="25"/>
      <c r="G98" s="29"/>
      <c r="H98" s="29"/>
      <c r="I98" s="29"/>
      <c r="J98" s="25">
        <v>7500</v>
      </c>
      <c r="K98" s="29"/>
      <c r="L98" s="1">
        <v>7500</v>
      </c>
      <c r="M98" s="49">
        <f t="shared" si="9"/>
        <v>0</v>
      </c>
    </row>
    <row r="99" spans="1:13" ht="63.75">
      <c r="A99" s="52" t="s">
        <v>148</v>
      </c>
      <c r="B99" s="17" t="s">
        <v>142</v>
      </c>
      <c r="C99" s="26" t="s">
        <v>84</v>
      </c>
      <c r="D99" s="2" t="s">
        <v>108</v>
      </c>
      <c r="E99" s="25">
        <f t="shared" si="8"/>
        <v>5000</v>
      </c>
      <c r="F99" s="25"/>
      <c r="G99" s="29"/>
      <c r="H99" s="29"/>
      <c r="I99" s="29"/>
      <c r="J99" s="25">
        <v>5000</v>
      </c>
      <c r="K99" s="29"/>
      <c r="L99" s="1">
        <v>5000</v>
      </c>
      <c r="M99" s="49">
        <f t="shared" si="9"/>
        <v>0</v>
      </c>
    </row>
    <row r="100" spans="1:13" ht="63.75">
      <c r="A100" s="52" t="s">
        <v>210</v>
      </c>
      <c r="B100" s="17" t="s">
        <v>139</v>
      </c>
      <c r="C100" s="26" t="s">
        <v>84</v>
      </c>
      <c r="D100" s="2" t="s">
        <v>108</v>
      </c>
      <c r="E100" s="25">
        <f t="shared" si="8"/>
        <v>7000</v>
      </c>
      <c r="F100" s="25"/>
      <c r="G100" s="29"/>
      <c r="H100" s="29"/>
      <c r="I100" s="29"/>
      <c r="J100" s="29"/>
      <c r="K100" s="25">
        <v>7000</v>
      </c>
      <c r="L100" s="43">
        <v>7000</v>
      </c>
      <c r="M100" s="49">
        <f t="shared" si="9"/>
        <v>0</v>
      </c>
    </row>
    <row r="101" spans="1:13" ht="63.75">
      <c r="A101" s="52" t="s">
        <v>211</v>
      </c>
      <c r="B101" s="17" t="s">
        <v>140</v>
      </c>
      <c r="C101" s="26" t="s">
        <v>84</v>
      </c>
      <c r="D101" s="2" t="s">
        <v>108</v>
      </c>
      <c r="E101" s="25">
        <f t="shared" si="8"/>
        <v>5000</v>
      </c>
      <c r="F101" s="25"/>
      <c r="G101" s="29"/>
      <c r="H101" s="29"/>
      <c r="I101" s="29"/>
      <c r="J101" s="29"/>
      <c r="K101" s="25">
        <v>5000</v>
      </c>
      <c r="L101" s="43">
        <v>5000</v>
      </c>
      <c r="M101" s="49">
        <f t="shared" si="9"/>
        <v>0</v>
      </c>
    </row>
    <row r="102" spans="1:13" ht="63" customHeight="1">
      <c r="A102" s="52" t="s">
        <v>212</v>
      </c>
      <c r="B102" s="17" t="s">
        <v>238</v>
      </c>
      <c r="C102" s="26" t="s">
        <v>84</v>
      </c>
      <c r="D102" s="2"/>
      <c r="E102" s="25">
        <f t="shared" si="8"/>
        <v>334080</v>
      </c>
      <c r="F102" s="25">
        <v>334080</v>
      </c>
      <c r="G102" s="25"/>
      <c r="H102" s="25"/>
      <c r="I102" s="50"/>
      <c r="J102" s="29"/>
      <c r="K102" s="25"/>
      <c r="L102" s="43">
        <v>334080</v>
      </c>
      <c r="M102" s="49">
        <f t="shared" si="9"/>
        <v>0</v>
      </c>
    </row>
    <row r="103" spans="1:13" ht="63.75">
      <c r="A103" s="52" t="s">
        <v>213</v>
      </c>
      <c r="B103" s="17" t="s">
        <v>239</v>
      </c>
      <c r="C103" s="26" t="s">
        <v>84</v>
      </c>
      <c r="D103" s="2"/>
      <c r="E103" s="25">
        <f t="shared" si="8"/>
        <v>329470</v>
      </c>
      <c r="F103" s="25">
        <v>329470</v>
      </c>
      <c r="G103" s="29"/>
      <c r="H103" s="29"/>
      <c r="I103" s="29"/>
      <c r="J103" s="29"/>
      <c r="K103" s="25"/>
      <c r="L103" s="43">
        <v>329470</v>
      </c>
      <c r="M103" s="49">
        <f t="shared" si="9"/>
        <v>0</v>
      </c>
    </row>
    <row r="104" spans="1:13" ht="63.75">
      <c r="A104" s="52" t="s">
        <v>214</v>
      </c>
      <c r="B104" s="17" t="s">
        <v>240</v>
      </c>
      <c r="C104" s="26" t="s">
        <v>84</v>
      </c>
      <c r="D104" s="2"/>
      <c r="E104" s="25">
        <f t="shared" si="8"/>
        <v>647000</v>
      </c>
      <c r="F104" s="25">
        <v>220200</v>
      </c>
      <c r="G104" s="25">
        <v>426800</v>
      </c>
      <c r="H104" s="29"/>
      <c r="I104" s="29"/>
      <c r="J104" s="29"/>
      <c r="K104" s="25"/>
      <c r="L104" s="43">
        <v>647000</v>
      </c>
      <c r="M104" s="49">
        <f t="shared" si="9"/>
        <v>0</v>
      </c>
    </row>
    <row r="105" spans="1:13" ht="63.75">
      <c r="A105" s="52" t="s">
        <v>215</v>
      </c>
      <c r="B105" s="17" t="s">
        <v>241</v>
      </c>
      <c r="C105" s="26" t="s">
        <v>84</v>
      </c>
      <c r="D105" s="2" t="s">
        <v>245</v>
      </c>
      <c r="E105" s="25">
        <f t="shared" si="8"/>
        <v>65600</v>
      </c>
      <c r="F105" s="25">
        <v>6560</v>
      </c>
      <c r="G105" s="25">
        <v>59040</v>
      </c>
      <c r="H105" s="29"/>
      <c r="I105" s="29"/>
      <c r="J105" s="29"/>
      <c r="K105" s="25"/>
      <c r="L105" s="43">
        <v>65600</v>
      </c>
      <c r="M105" s="49">
        <f t="shared" si="9"/>
        <v>0</v>
      </c>
    </row>
    <row r="106" spans="1:13" ht="66" customHeight="1">
      <c r="A106" s="52" t="s">
        <v>216</v>
      </c>
      <c r="B106" s="17" t="s">
        <v>242</v>
      </c>
      <c r="C106" s="26" t="s">
        <v>84</v>
      </c>
      <c r="D106" s="2" t="s">
        <v>244</v>
      </c>
      <c r="E106" s="25">
        <f t="shared" si="8"/>
        <v>284980</v>
      </c>
      <c r="F106" s="25">
        <v>28500</v>
      </c>
      <c r="G106" s="25">
        <v>256480</v>
      </c>
      <c r="H106" s="29"/>
      <c r="I106" s="29"/>
      <c r="J106" s="29"/>
      <c r="K106" s="25"/>
      <c r="L106" s="43">
        <v>284980</v>
      </c>
      <c r="M106" s="49">
        <f t="shared" si="9"/>
        <v>0</v>
      </c>
    </row>
    <row r="107" spans="1:13" ht="66.75" customHeight="1">
      <c r="A107" s="52" t="s">
        <v>217</v>
      </c>
      <c r="B107" s="17" t="s">
        <v>243</v>
      </c>
      <c r="C107" s="26" t="s">
        <v>84</v>
      </c>
      <c r="D107" s="2" t="s">
        <v>246</v>
      </c>
      <c r="E107" s="25">
        <f t="shared" si="8"/>
        <v>189240</v>
      </c>
      <c r="F107" s="25">
        <v>18920</v>
      </c>
      <c r="G107" s="25">
        <v>170320</v>
      </c>
      <c r="H107" s="29"/>
      <c r="I107" s="29"/>
      <c r="J107" s="29"/>
      <c r="K107" s="25"/>
      <c r="L107" s="43">
        <v>189240</v>
      </c>
      <c r="M107" s="49">
        <f t="shared" si="9"/>
        <v>0</v>
      </c>
    </row>
    <row r="108" spans="1:13" ht="26.25" customHeight="1">
      <c r="A108" s="66" t="s">
        <v>296</v>
      </c>
      <c r="B108" s="66"/>
      <c r="C108" s="27"/>
      <c r="D108" s="9"/>
      <c r="E108" s="53">
        <f>SUM(E72:E107)</f>
        <v>2458501.64</v>
      </c>
      <c r="F108" s="53">
        <f aca="true" t="shared" si="10" ref="F108:K108">SUM(F72:F107)</f>
        <v>1050193.4</v>
      </c>
      <c r="G108" s="53">
        <f t="shared" si="10"/>
        <v>985304.12</v>
      </c>
      <c r="H108" s="53">
        <f t="shared" si="10"/>
        <v>50003.12</v>
      </c>
      <c r="I108" s="53">
        <f t="shared" si="10"/>
        <v>328821</v>
      </c>
      <c r="J108" s="53">
        <f t="shared" si="10"/>
        <v>32180</v>
      </c>
      <c r="K108" s="53">
        <f t="shared" si="10"/>
        <v>12000</v>
      </c>
      <c r="L108" s="44">
        <v>2455884.52</v>
      </c>
      <c r="M108" s="49">
        <f t="shared" si="9"/>
        <v>2617.1200000001118</v>
      </c>
    </row>
    <row r="109" spans="1:13" ht="22.5" customHeight="1">
      <c r="A109" s="67" t="s">
        <v>103</v>
      </c>
      <c r="B109" s="67"/>
      <c r="C109" s="67"/>
      <c r="D109" s="67"/>
      <c r="E109" s="67"/>
      <c r="F109" s="68"/>
      <c r="G109" s="68"/>
      <c r="H109" s="68"/>
      <c r="I109" s="68"/>
      <c r="J109" s="68"/>
      <c r="K109" s="68"/>
      <c r="L109" s="42"/>
      <c r="M109" s="49">
        <f t="shared" si="9"/>
        <v>0</v>
      </c>
    </row>
    <row r="110" spans="1:13" ht="53.25" customHeight="1">
      <c r="A110" s="31" t="s">
        <v>218</v>
      </c>
      <c r="B110" s="17" t="s">
        <v>47</v>
      </c>
      <c r="C110" s="26" t="s">
        <v>74</v>
      </c>
      <c r="D110" s="26" t="s">
        <v>224</v>
      </c>
      <c r="E110" s="25">
        <f>SUM(F110:K110)</f>
        <v>73264.16</v>
      </c>
      <c r="F110" s="25">
        <v>30690.77</v>
      </c>
      <c r="G110" s="25">
        <v>25883.17</v>
      </c>
      <c r="H110" s="25">
        <v>16690.22</v>
      </c>
      <c r="I110" s="29"/>
      <c r="J110" s="29"/>
      <c r="K110" s="29"/>
      <c r="L110" s="1">
        <v>73264.16</v>
      </c>
      <c r="M110" s="49">
        <f t="shared" si="9"/>
        <v>0</v>
      </c>
    </row>
    <row r="111" spans="1:13" ht="53.25" customHeight="1">
      <c r="A111" s="31" t="s">
        <v>219</v>
      </c>
      <c r="B111" s="17" t="s">
        <v>226</v>
      </c>
      <c r="C111" s="14" t="s">
        <v>74</v>
      </c>
      <c r="D111" s="26" t="s">
        <v>225</v>
      </c>
      <c r="E111" s="25">
        <f aca="true" t="shared" si="11" ref="E111:E120">SUM(F111:K111)</f>
        <v>31129.440000000002</v>
      </c>
      <c r="F111" s="25"/>
      <c r="G111" s="25">
        <v>16283.07</v>
      </c>
      <c r="H111" s="25">
        <v>14846.37</v>
      </c>
      <c r="I111" s="29"/>
      <c r="J111" s="29"/>
      <c r="K111" s="29"/>
      <c r="L111" s="1">
        <v>31129.44</v>
      </c>
      <c r="M111" s="49">
        <f t="shared" si="9"/>
        <v>0</v>
      </c>
    </row>
    <row r="112" spans="1:13" ht="57.75" customHeight="1">
      <c r="A112" s="31" t="s">
        <v>220</v>
      </c>
      <c r="B112" s="17" t="s">
        <v>227</v>
      </c>
      <c r="C112" s="7" t="s">
        <v>74</v>
      </c>
      <c r="D112" s="28" t="s">
        <v>229</v>
      </c>
      <c r="E112" s="25">
        <f t="shared" si="11"/>
        <v>110474.92</v>
      </c>
      <c r="F112" s="25">
        <v>21954.92</v>
      </c>
      <c r="G112" s="25">
        <v>21529.42</v>
      </c>
      <c r="H112" s="25">
        <v>18669.21</v>
      </c>
      <c r="I112" s="25">
        <v>22966.63</v>
      </c>
      <c r="J112" s="25">
        <v>25354.74</v>
      </c>
      <c r="K112" s="29"/>
      <c r="L112" s="1">
        <v>110474.92</v>
      </c>
      <c r="M112" s="49">
        <f t="shared" si="9"/>
        <v>0</v>
      </c>
    </row>
    <row r="113" spans="1:13" ht="60.75" customHeight="1">
      <c r="A113" s="31" t="s">
        <v>257</v>
      </c>
      <c r="B113" s="17" t="s">
        <v>228</v>
      </c>
      <c r="C113" s="7" t="s">
        <v>74</v>
      </c>
      <c r="D113" s="28" t="s">
        <v>230</v>
      </c>
      <c r="E113" s="25">
        <f t="shared" si="11"/>
        <v>23404.350000000002</v>
      </c>
      <c r="F113" s="25">
        <v>3657.17</v>
      </c>
      <c r="G113" s="25">
        <v>3686.93</v>
      </c>
      <c r="H113" s="25">
        <v>5191.33</v>
      </c>
      <c r="I113" s="25">
        <v>5214.72</v>
      </c>
      <c r="J113" s="25">
        <v>5654.2</v>
      </c>
      <c r="K113" s="29"/>
      <c r="L113" s="1">
        <v>23404.35</v>
      </c>
      <c r="M113" s="49">
        <f t="shared" si="9"/>
        <v>0</v>
      </c>
    </row>
    <row r="114" spans="1:13" ht="54.75" customHeight="1">
      <c r="A114" s="31" t="s">
        <v>258</v>
      </c>
      <c r="B114" s="17" t="s">
        <v>308</v>
      </c>
      <c r="C114" s="7" t="s">
        <v>74</v>
      </c>
      <c r="D114" s="28" t="s">
        <v>223</v>
      </c>
      <c r="E114" s="25">
        <f t="shared" si="11"/>
        <v>127799.2</v>
      </c>
      <c r="F114" s="25">
        <v>66312.2</v>
      </c>
      <c r="G114" s="25">
        <v>36528</v>
      </c>
      <c r="H114" s="25">
        <v>24959</v>
      </c>
      <c r="I114" s="29"/>
      <c r="J114" s="29"/>
      <c r="K114" s="29"/>
      <c r="L114" s="1">
        <v>127799.2</v>
      </c>
      <c r="M114" s="49">
        <f t="shared" si="9"/>
        <v>0</v>
      </c>
    </row>
    <row r="115" spans="1:13" ht="56.25" customHeight="1">
      <c r="A115" s="31" t="s">
        <v>259</v>
      </c>
      <c r="B115" s="17" t="s">
        <v>309</v>
      </c>
      <c r="C115" s="7" t="s">
        <v>74</v>
      </c>
      <c r="D115" s="28" t="s">
        <v>231</v>
      </c>
      <c r="E115" s="25">
        <f t="shared" si="11"/>
        <v>208818.40000000002</v>
      </c>
      <c r="F115" s="25">
        <v>65459</v>
      </c>
      <c r="G115" s="25">
        <v>73664.1</v>
      </c>
      <c r="H115" s="25">
        <v>69695.3</v>
      </c>
      <c r="I115" s="29"/>
      <c r="J115" s="29"/>
      <c r="K115" s="29"/>
      <c r="L115" s="1">
        <v>208818.4</v>
      </c>
      <c r="M115" s="49">
        <f t="shared" si="9"/>
        <v>0</v>
      </c>
    </row>
    <row r="116" spans="1:13" ht="56.25" customHeight="1">
      <c r="A116" s="31" t="s">
        <v>260</v>
      </c>
      <c r="B116" s="17" t="s">
        <v>0</v>
      </c>
      <c r="C116" s="26" t="s">
        <v>74</v>
      </c>
      <c r="D116" s="28" t="s">
        <v>1</v>
      </c>
      <c r="E116" s="25">
        <f>SUM(F116:K116)</f>
        <v>29316</v>
      </c>
      <c r="F116" s="25">
        <v>29316</v>
      </c>
      <c r="G116" s="25"/>
      <c r="H116" s="25"/>
      <c r="I116" s="29"/>
      <c r="J116" s="29"/>
      <c r="K116" s="29"/>
      <c r="L116" s="1">
        <v>29316</v>
      </c>
      <c r="M116" s="49">
        <f t="shared" si="9"/>
        <v>0</v>
      </c>
    </row>
    <row r="117" spans="1:13" ht="54.75" customHeight="1">
      <c r="A117" s="31" t="s">
        <v>261</v>
      </c>
      <c r="B117" s="17" t="s">
        <v>3</v>
      </c>
      <c r="C117" s="26" t="s">
        <v>74</v>
      </c>
      <c r="D117" s="28" t="s">
        <v>2</v>
      </c>
      <c r="E117" s="25">
        <f>SUM(F117:K117)</f>
        <v>19424</v>
      </c>
      <c r="F117" s="29"/>
      <c r="G117" s="25">
        <v>19424</v>
      </c>
      <c r="H117" s="35"/>
      <c r="I117" s="29"/>
      <c r="J117" s="29"/>
      <c r="K117" s="29"/>
      <c r="L117" s="1">
        <v>19424</v>
      </c>
      <c r="M117" s="49">
        <f t="shared" si="9"/>
        <v>0</v>
      </c>
    </row>
    <row r="118" spans="1:13" ht="54.75" customHeight="1">
      <c r="A118" s="31" t="s">
        <v>262</v>
      </c>
      <c r="B118" s="17" t="s">
        <v>155</v>
      </c>
      <c r="C118" s="26" t="s">
        <v>74</v>
      </c>
      <c r="D118" s="26" t="s">
        <v>108</v>
      </c>
      <c r="E118" s="25">
        <f t="shared" si="11"/>
        <v>300000</v>
      </c>
      <c r="F118" s="25"/>
      <c r="G118" s="25">
        <v>12000</v>
      </c>
      <c r="H118" s="25">
        <v>20200</v>
      </c>
      <c r="I118" s="25">
        <v>267800</v>
      </c>
      <c r="J118" s="25"/>
      <c r="K118" s="29"/>
      <c r="L118" s="1">
        <v>300000</v>
      </c>
      <c r="M118" s="49">
        <f t="shared" si="9"/>
        <v>0</v>
      </c>
    </row>
    <row r="119" spans="1:13" ht="54.75" customHeight="1">
      <c r="A119" s="31" t="s">
        <v>263</v>
      </c>
      <c r="B119" s="17" t="s">
        <v>104</v>
      </c>
      <c r="C119" s="26" t="s">
        <v>74</v>
      </c>
      <c r="D119" s="26" t="s">
        <v>105</v>
      </c>
      <c r="E119" s="25">
        <f t="shared" si="11"/>
        <v>170661</v>
      </c>
      <c r="F119" s="25"/>
      <c r="G119" s="25"/>
      <c r="H119" s="25">
        <v>85330.5</v>
      </c>
      <c r="I119" s="25">
        <v>85330.5</v>
      </c>
      <c r="J119" s="29"/>
      <c r="K119" s="29"/>
      <c r="L119" s="1">
        <v>170661</v>
      </c>
      <c r="M119" s="49">
        <f t="shared" si="9"/>
        <v>0</v>
      </c>
    </row>
    <row r="120" spans="1:13" ht="54.75" customHeight="1">
      <c r="A120" s="31" t="s">
        <v>264</v>
      </c>
      <c r="B120" s="17" t="s">
        <v>106</v>
      </c>
      <c r="C120" s="26" t="s">
        <v>74</v>
      </c>
      <c r="D120" s="26" t="s">
        <v>107</v>
      </c>
      <c r="E120" s="25">
        <f t="shared" si="11"/>
        <v>192702</v>
      </c>
      <c r="F120" s="25"/>
      <c r="G120" s="25"/>
      <c r="H120" s="25">
        <v>96351</v>
      </c>
      <c r="I120" s="25">
        <v>96351</v>
      </c>
      <c r="J120" s="29"/>
      <c r="K120" s="29"/>
      <c r="L120" s="1">
        <v>192702</v>
      </c>
      <c r="M120" s="49">
        <f t="shared" si="9"/>
        <v>0</v>
      </c>
    </row>
    <row r="121" spans="1:13" ht="54.75" customHeight="1">
      <c r="A121" s="31" t="s">
        <v>265</v>
      </c>
      <c r="B121" s="17" t="s">
        <v>156</v>
      </c>
      <c r="C121" s="26" t="s">
        <v>158</v>
      </c>
      <c r="D121" s="26" t="s">
        <v>108</v>
      </c>
      <c r="E121" s="25">
        <f>SUM(F121:K121)</f>
        <v>300000</v>
      </c>
      <c r="F121" s="25"/>
      <c r="G121" s="25"/>
      <c r="H121" s="25"/>
      <c r="I121" s="25"/>
      <c r="J121" s="25">
        <v>165000</v>
      </c>
      <c r="K121" s="25">
        <v>135000</v>
      </c>
      <c r="L121" s="43">
        <v>300000</v>
      </c>
      <c r="M121" s="49">
        <f t="shared" si="9"/>
        <v>0</v>
      </c>
    </row>
    <row r="122" spans="1:13" ht="54.75" customHeight="1">
      <c r="A122" s="31" t="s">
        <v>266</v>
      </c>
      <c r="B122" s="17" t="s">
        <v>235</v>
      </c>
      <c r="C122" s="26" t="s">
        <v>158</v>
      </c>
      <c r="D122" s="26" t="s">
        <v>108</v>
      </c>
      <c r="E122" s="25">
        <v>250000</v>
      </c>
      <c r="F122" s="25"/>
      <c r="G122" s="25"/>
      <c r="H122" s="25"/>
      <c r="I122" s="25"/>
      <c r="J122" s="25">
        <v>25000</v>
      </c>
      <c r="K122" s="25">
        <v>225000</v>
      </c>
      <c r="L122" s="43">
        <v>250000</v>
      </c>
      <c r="M122" s="49">
        <f t="shared" si="9"/>
        <v>0</v>
      </c>
    </row>
    <row r="123" spans="1:13" ht="54.75" customHeight="1">
      <c r="A123" s="31" t="s">
        <v>267</v>
      </c>
      <c r="B123" s="17" t="s">
        <v>109</v>
      </c>
      <c r="C123" s="26" t="s">
        <v>158</v>
      </c>
      <c r="D123" s="26" t="s">
        <v>112</v>
      </c>
      <c r="E123" s="25">
        <f aca="true" t="shared" si="12" ref="E123:E128">SUM(F123:K123)</f>
        <v>350000</v>
      </c>
      <c r="F123" s="25"/>
      <c r="G123" s="25"/>
      <c r="H123" s="25"/>
      <c r="I123" s="25">
        <v>35000</v>
      </c>
      <c r="J123" s="25">
        <v>157500</v>
      </c>
      <c r="K123" s="25">
        <v>157500</v>
      </c>
      <c r="L123" s="43">
        <v>350000</v>
      </c>
      <c r="M123" s="49">
        <f t="shared" si="9"/>
        <v>0</v>
      </c>
    </row>
    <row r="124" spans="1:13" ht="54.75" customHeight="1">
      <c r="A124" s="31" t="s">
        <v>268</v>
      </c>
      <c r="B124" s="17" t="s">
        <v>110</v>
      </c>
      <c r="C124" s="26" t="s">
        <v>158</v>
      </c>
      <c r="D124" s="26" t="s">
        <v>111</v>
      </c>
      <c r="E124" s="25">
        <f t="shared" si="12"/>
        <v>150000</v>
      </c>
      <c r="F124" s="25"/>
      <c r="G124" s="25"/>
      <c r="H124" s="25"/>
      <c r="I124" s="25">
        <v>15000</v>
      </c>
      <c r="J124" s="25">
        <v>67500</v>
      </c>
      <c r="K124" s="25">
        <v>67500</v>
      </c>
      <c r="L124" s="43">
        <v>150000</v>
      </c>
      <c r="M124" s="49">
        <f t="shared" si="9"/>
        <v>0</v>
      </c>
    </row>
    <row r="125" spans="1:13" ht="54.75" customHeight="1">
      <c r="A125" s="31" t="s">
        <v>269</v>
      </c>
      <c r="B125" s="17" t="s">
        <v>6</v>
      </c>
      <c r="C125" s="26" t="s">
        <v>158</v>
      </c>
      <c r="D125" s="26" t="s">
        <v>111</v>
      </c>
      <c r="E125" s="25">
        <f t="shared" si="12"/>
        <v>50000</v>
      </c>
      <c r="F125" s="25"/>
      <c r="G125" s="25"/>
      <c r="H125" s="25"/>
      <c r="I125" s="25">
        <v>5000</v>
      </c>
      <c r="J125" s="25">
        <v>22500</v>
      </c>
      <c r="K125" s="25">
        <v>22500</v>
      </c>
      <c r="L125" s="43">
        <v>50000</v>
      </c>
      <c r="M125" s="49">
        <f t="shared" si="9"/>
        <v>0</v>
      </c>
    </row>
    <row r="126" spans="1:13" ht="54.75" customHeight="1">
      <c r="A126" s="31" t="s">
        <v>270</v>
      </c>
      <c r="B126" s="17" t="s">
        <v>7</v>
      </c>
      <c r="C126" s="26" t="s">
        <v>158</v>
      </c>
      <c r="D126" s="26" t="s">
        <v>8</v>
      </c>
      <c r="E126" s="25">
        <f t="shared" si="12"/>
        <v>438000</v>
      </c>
      <c r="F126" s="25"/>
      <c r="G126" s="25"/>
      <c r="H126" s="25"/>
      <c r="I126" s="25">
        <v>43800</v>
      </c>
      <c r="J126" s="25">
        <v>197100</v>
      </c>
      <c r="K126" s="25">
        <v>197100</v>
      </c>
      <c r="L126" s="43">
        <v>438000</v>
      </c>
      <c r="M126" s="49">
        <f t="shared" si="9"/>
        <v>0</v>
      </c>
    </row>
    <row r="127" spans="1:13" ht="54.75" customHeight="1">
      <c r="A127" s="31" t="s">
        <v>271</v>
      </c>
      <c r="B127" s="17" t="s">
        <v>236</v>
      </c>
      <c r="C127" s="26" t="s">
        <v>158</v>
      </c>
      <c r="D127" s="26" t="s">
        <v>108</v>
      </c>
      <c r="E127" s="25">
        <f t="shared" si="12"/>
        <v>119700</v>
      </c>
      <c r="F127" s="25">
        <v>36000</v>
      </c>
      <c r="G127" s="25">
        <v>42300</v>
      </c>
      <c r="H127" s="25">
        <v>41400</v>
      </c>
      <c r="I127" s="25"/>
      <c r="J127" s="25"/>
      <c r="K127" s="25"/>
      <c r="L127" s="43">
        <v>119700</v>
      </c>
      <c r="M127" s="49">
        <f t="shared" si="9"/>
        <v>0</v>
      </c>
    </row>
    <row r="128" spans="1:13" ht="54.75" customHeight="1">
      <c r="A128" s="31" t="s">
        <v>272</v>
      </c>
      <c r="B128" s="17" t="s">
        <v>237</v>
      </c>
      <c r="C128" s="26" t="s">
        <v>158</v>
      </c>
      <c r="D128" s="26" t="s">
        <v>108</v>
      </c>
      <c r="E128" s="25">
        <f t="shared" si="12"/>
        <v>272200</v>
      </c>
      <c r="F128" s="25">
        <v>222000</v>
      </c>
      <c r="G128" s="25">
        <v>29600</v>
      </c>
      <c r="H128" s="25">
        <v>20600</v>
      </c>
      <c r="I128" s="25"/>
      <c r="J128" s="25"/>
      <c r="K128" s="25"/>
      <c r="L128" s="43">
        <v>272200</v>
      </c>
      <c r="M128" s="49">
        <f t="shared" si="9"/>
        <v>0</v>
      </c>
    </row>
    <row r="129" spans="1:13" ht="25.5" customHeight="1">
      <c r="A129" s="66" t="s">
        <v>49</v>
      </c>
      <c r="B129" s="66"/>
      <c r="C129" s="27"/>
      <c r="D129" s="9"/>
      <c r="E129" s="53">
        <f aca="true" t="shared" si="13" ref="E129:K129">SUM(E110:E128)</f>
        <v>3216893.4699999997</v>
      </c>
      <c r="F129" s="53">
        <f t="shared" si="13"/>
        <v>475390.06</v>
      </c>
      <c r="G129" s="53">
        <f t="shared" si="13"/>
        <v>280898.69</v>
      </c>
      <c r="H129" s="53">
        <f t="shared" si="13"/>
        <v>413932.93</v>
      </c>
      <c r="I129" s="53">
        <f t="shared" si="13"/>
        <v>576462.85</v>
      </c>
      <c r="J129" s="53">
        <f t="shared" si="13"/>
        <v>665608.94</v>
      </c>
      <c r="K129" s="53">
        <f t="shared" si="13"/>
        <v>804600</v>
      </c>
      <c r="L129" s="51">
        <v>3216893.47</v>
      </c>
      <c r="M129" s="49">
        <f t="shared" si="9"/>
        <v>0</v>
      </c>
    </row>
    <row r="130" spans="1:13" ht="18.75" customHeight="1">
      <c r="A130" s="66" t="s">
        <v>79</v>
      </c>
      <c r="B130" s="66"/>
      <c r="C130" s="59"/>
      <c r="D130" s="60"/>
      <c r="E130" s="53">
        <f aca="true" t="shared" si="14" ref="E130:K130">E129+E30+E70+E108+E50</f>
        <v>17851903.09</v>
      </c>
      <c r="F130" s="53">
        <f t="shared" si="14"/>
        <v>2575936.86</v>
      </c>
      <c r="G130" s="53">
        <f t="shared" si="14"/>
        <v>3228344.44</v>
      </c>
      <c r="H130" s="53">
        <f t="shared" si="14"/>
        <v>1566658.05</v>
      </c>
      <c r="I130" s="53">
        <f t="shared" si="14"/>
        <v>3041697.3</v>
      </c>
      <c r="J130" s="53">
        <f t="shared" si="14"/>
        <v>3762991.44</v>
      </c>
      <c r="K130" s="53">
        <f t="shared" si="14"/>
        <v>3676275</v>
      </c>
      <c r="L130" s="44">
        <v>17849285.97</v>
      </c>
      <c r="M130" s="49">
        <f t="shared" si="9"/>
        <v>2617.120000001043</v>
      </c>
    </row>
    <row r="131" spans="1:13" ht="12.75">
      <c r="A131" s="66" t="s">
        <v>81</v>
      </c>
      <c r="B131" s="66"/>
      <c r="C131" s="17"/>
      <c r="D131" s="17"/>
      <c r="E131" s="25">
        <f>E30</f>
        <v>5191144.029999999</v>
      </c>
      <c r="F131" s="29"/>
      <c r="G131" s="29"/>
      <c r="H131" s="29"/>
      <c r="I131" s="29"/>
      <c r="J131" s="29"/>
      <c r="K131" s="29"/>
      <c r="L131" s="1">
        <v>5191144.03</v>
      </c>
      <c r="M131" s="49">
        <f t="shared" si="9"/>
        <v>0</v>
      </c>
    </row>
    <row r="132" spans="1:13" ht="12.75">
      <c r="A132" s="66" t="s">
        <v>82</v>
      </c>
      <c r="B132" s="66"/>
      <c r="C132" s="17"/>
      <c r="D132" s="17"/>
      <c r="E132" s="25">
        <f>E50</f>
        <v>6246422.8</v>
      </c>
      <c r="F132" s="29"/>
      <c r="G132" s="29"/>
      <c r="H132" s="29"/>
      <c r="I132" s="29"/>
      <c r="J132" s="29"/>
      <c r="K132" s="29"/>
      <c r="L132" s="1">
        <v>6246422.8</v>
      </c>
      <c r="M132" s="49">
        <f t="shared" si="9"/>
        <v>0</v>
      </c>
    </row>
    <row r="133" spans="1:13" ht="12.75">
      <c r="A133" s="66" t="s">
        <v>76</v>
      </c>
      <c r="B133" s="66"/>
      <c r="C133" s="17"/>
      <c r="D133" s="17"/>
      <c r="E133" s="25">
        <f>E70</f>
        <v>738941.15</v>
      </c>
      <c r="F133" s="29"/>
      <c r="G133" s="29"/>
      <c r="H133" s="29"/>
      <c r="I133" s="29"/>
      <c r="J133" s="29"/>
      <c r="K133" s="29"/>
      <c r="L133" s="1">
        <v>738941.15</v>
      </c>
      <c r="M133" s="49">
        <f t="shared" si="9"/>
        <v>0</v>
      </c>
    </row>
    <row r="134" spans="1:13" ht="12.75">
      <c r="A134" s="66" t="s">
        <v>83</v>
      </c>
      <c r="B134" s="66"/>
      <c r="C134" s="17"/>
      <c r="D134" s="17"/>
      <c r="E134" s="33">
        <f>E108</f>
        <v>2458501.64</v>
      </c>
      <c r="F134" s="29"/>
      <c r="G134" s="29"/>
      <c r="H134" s="29"/>
      <c r="I134" s="29"/>
      <c r="J134" s="29"/>
      <c r="K134" s="29"/>
      <c r="L134" s="1">
        <v>2455884.52</v>
      </c>
      <c r="M134" s="49">
        <f t="shared" si="9"/>
        <v>2617.1200000001118</v>
      </c>
    </row>
    <row r="135" spans="1:13" ht="15.75" customHeight="1">
      <c r="A135" s="66" t="s">
        <v>80</v>
      </c>
      <c r="B135" s="66"/>
      <c r="C135" s="17"/>
      <c r="D135" s="17"/>
      <c r="E135" s="25">
        <f>E129</f>
        <v>3216893.4699999997</v>
      </c>
      <c r="F135" s="29"/>
      <c r="G135" s="29"/>
      <c r="H135" s="29"/>
      <c r="I135" s="29"/>
      <c r="J135" s="29"/>
      <c r="K135" s="29"/>
      <c r="L135" s="1">
        <v>3216893.47</v>
      </c>
      <c r="M135" s="49">
        <f t="shared" si="9"/>
        <v>0</v>
      </c>
    </row>
    <row r="136" spans="1:13" ht="19.5" thickBot="1">
      <c r="A136" s="72"/>
      <c r="B136" s="73"/>
      <c r="C136" s="32"/>
      <c r="D136" s="32"/>
      <c r="E136" s="34"/>
      <c r="F136" s="29"/>
      <c r="G136" s="29"/>
      <c r="H136" s="29"/>
      <c r="I136" s="29"/>
      <c r="J136" s="29"/>
      <c r="K136" s="29"/>
      <c r="L136" s="1"/>
      <c r="M136" s="49">
        <f t="shared" si="9"/>
        <v>0</v>
      </c>
    </row>
  </sheetData>
  <sheetProtection/>
  <mergeCells count="26">
    <mergeCell ref="A136:B136"/>
    <mergeCell ref="B4:J5"/>
    <mergeCell ref="G1:K3"/>
    <mergeCell ref="A135:B135"/>
    <mergeCell ref="A131:B131"/>
    <mergeCell ref="A132:B132"/>
    <mergeCell ref="A129:B129"/>
    <mergeCell ref="A133:B133"/>
    <mergeCell ref="A134:B134"/>
    <mergeCell ref="A6:A7"/>
    <mergeCell ref="F6:K6"/>
    <mergeCell ref="A8:K8"/>
    <mergeCell ref="A31:K31"/>
    <mergeCell ref="C11:C12"/>
    <mergeCell ref="A30:B30"/>
    <mergeCell ref="B6:B7"/>
    <mergeCell ref="C6:C7"/>
    <mergeCell ref="D6:D7"/>
    <mergeCell ref="E6:E7"/>
    <mergeCell ref="A50:B50"/>
    <mergeCell ref="A70:B70"/>
    <mergeCell ref="A71:K71"/>
    <mergeCell ref="A130:B130"/>
    <mergeCell ref="A109:K109"/>
    <mergeCell ref="A51:K51"/>
    <mergeCell ref="A108:B108"/>
  </mergeCells>
  <printOptions/>
  <pageMargins left="0.4724409448818898" right="0.35433070866141736" top="0.5118110236220472" bottom="0.4724409448818898" header="0.5118110236220472" footer="0.5118110236220472"/>
  <pageSetup fitToHeight="100" fitToWidth="1" horizontalDpi="600" verticalDpi="600" orientation="landscape" paperSize="9" scale="7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Витковская</cp:lastModifiedBy>
  <cp:lastPrinted>2011-09-23T02:34:20Z</cp:lastPrinted>
  <dcterms:created xsi:type="dcterms:W3CDTF">2008-09-11T10:27:35Z</dcterms:created>
  <dcterms:modified xsi:type="dcterms:W3CDTF">2011-10-11T04:31:58Z</dcterms:modified>
  <cp:category/>
  <cp:version/>
  <cp:contentType/>
  <cp:contentStatus/>
</cp:coreProperties>
</file>