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1"/>
  </bookViews>
  <sheets>
    <sheet name="приложение 4" sheetId="1" r:id="rId1"/>
    <sheet name="приложение 3" sheetId="2" r:id="rId2"/>
  </sheets>
  <definedNames>
    <definedName name="_xlnm.Print_Area" localSheetId="0">'приложение 4'!$A$1:$J$23</definedName>
  </definedNames>
  <calcPr fullCalcOnLoad="1"/>
</workbook>
</file>

<file path=xl/sharedStrings.xml><?xml version="1.0" encoding="utf-8"?>
<sst xmlns="http://schemas.openxmlformats.org/spreadsheetml/2006/main" count="97" uniqueCount="38">
  <si>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</si>
  <si>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</si>
  <si>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</si>
  <si>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</si>
  <si>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</si>
  <si>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</si>
  <si>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</si>
  <si>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</si>
  <si>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</si>
  <si>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</si>
  <si>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</si>
  <si>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</si>
  <si>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</si>
  <si>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</si>
  <si>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</si>
  <si>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</si>
  <si>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</si>
  <si>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 </t>
  </si>
  <si>
    <t>005</t>
  </si>
  <si>
    <t>007</t>
  </si>
  <si>
    <t>013</t>
  </si>
  <si>
    <t>085</t>
  </si>
  <si>
    <t>011</t>
  </si>
  <si>
    <t>из них</t>
  </si>
  <si>
    <t>(т. р.)</t>
  </si>
  <si>
    <t>Коды бюджетной классификации</t>
  </si>
  <si>
    <t>Сумма (т.р.)</t>
  </si>
  <si>
    <t>009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</si>
  <si>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45 900 обучающихся</t>
  </si>
  <si>
    <t>2012-2014</t>
  </si>
  <si>
    <t>Областной бюджет (прогноз)</t>
  </si>
  <si>
    <t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</si>
  <si>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</si>
  <si>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002</t>
  </si>
  <si>
    <t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t>
  </si>
  <si>
    <t>112</t>
  </si>
  <si>
    <t>Приложение 4
к постановлению администрации Города Томска
от 04.09.2012 № 1040</t>
  </si>
  <si>
    <t>Приложение 3
к постановлению администрации Города Томска
от 04.09.2012 № 1040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</si>
</sst>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3" fontId="2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182" fontId="2" fillId="0" borderId="1" xfId="0" applyNumberFormat="1" applyFont="1" applyFill="1" applyBorder="1" applyAlignment="1">
      <alignment horizontal="right" vertical="top" wrapText="1"/>
    </xf>
    <xf numFmtId="182" fontId="6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2" fillId="0" borderId="1" xfId="0" applyNumberFormat="1" applyFont="1" applyBorder="1" applyAlignment="1">
      <alignment horizontal="right" vertical="top"/>
    </xf>
    <xf numFmtId="182" fontId="2" fillId="2" borderId="1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140625" style="1" customWidth="1"/>
    <col min="7" max="7" width="5.28125" style="1" hidden="1" customWidth="1"/>
    <col min="8" max="8" width="8.7109375" style="1" customWidth="1"/>
    <col min="9" max="9" width="9.140625" style="1" customWidth="1"/>
    <col min="10" max="10" width="17.421875" style="1" customWidth="1"/>
    <col min="11" max="16384" width="9.140625" style="1" customWidth="1"/>
  </cols>
  <sheetData>
    <row r="1" spans="1:11" s="23" customFormat="1" ht="42" customHeight="1">
      <c r="A1" s="21"/>
      <c r="B1" s="21"/>
      <c r="C1" s="21"/>
      <c r="D1" s="21"/>
      <c r="E1" s="21"/>
      <c r="F1" s="71" t="s">
        <v>36</v>
      </c>
      <c r="G1" s="71"/>
      <c r="H1" s="71"/>
      <c r="I1" s="71"/>
      <c r="J1" s="71"/>
      <c r="K1" s="6"/>
    </row>
    <row r="2" spans="1:11" s="23" customFormat="1" ht="68.25" customHeight="1">
      <c r="A2" s="22"/>
      <c r="B2" s="72" t="s">
        <v>32</v>
      </c>
      <c r="C2" s="73"/>
      <c r="D2" s="73"/>
      <c r="E2" s="73"/>
      <c r="F2" s="73"/>
      <c r="G2" s="73"/>
      <c r="H2" s="73"/>
      <c r="I2" s="73"/>
      <c r="J2" s="73"/>
      <c r="K2" s="21"/>
    </row>
    <row r="3" spans="1:11" s="23" customFormat="1" ht="30.75" customHeight="1">
      <c r="A3" s="52" t="s">
        <v>0</v>
      </c>
      <c r="B3" s="52" t="s">
        <v>1</v>
      </c>
      <c r="C3" s="53" t="s">
        <v>16</v>
      </c>
      <c r="D3" s="54"/>
      <c r="E3" s="5" t="s">
        <v>26</v>
      </c>
      <c r="F3" s="52" t="s">
        <v>25</v>
      </c>
      <c r="G3" s="52"/>
      <c r="H3" s="52"/>
      <c r="I3" s="52"/>
      <c r="J3" s="52" t="s">
        <v>5</v>
      </c>
      <c r="K3" s="21"/>
    </row>
    <row r="4" spans="1:11" s="23" customFormat="1" ht="25.5">
      <c r="A4" s="52"/>
      <c r="B4" s="52"/>
      <c r="C4" s="55"/>
      <c r="D4" s="56"/>
      <c r="E4" s="5">
        <v>2012</v>
      </c>
      <c r="F4" s="52" t="s">
        <v>10</v>
      </c>
      <c r="G4" s="52"/>
      <c r="H4" s="17" t="s">
        <v>6</v>
      </c>
      <c r="I4" s="17" t="s">
        <v>7</v>
      </c>
      <c r="J4" s="52"/>
      <c r="K4" s="65"/>
    </row>
    <row r="5" spans="1:11" s="23" customFormat="1" ht="13.5" customHeight="1">
      <c r="A5" s="2">
        <v>1</v>
      </c>
      <c r="B5" s="2">
        <v>2</v>
      </c>
      <c r="C5" s="66">
        <v>3</v>
      </c>
      <c r="D5" s="67"/>
      <c r="E5" s="2">
        <v>4</v>
      </c>
      <c r="F5" s="52">
        <v>5</v>
      </c>
      <c r="G5" s="52"/>
      <c r="H5" s="52"/>
      <c r="I5" s="52"/>
      <c r="J5" s="2">
        <v>6</v>
      </c>
      <c r="K5" s="65"/>
    </row>
    <row r="6" spans="1:11" s="23" customFormat="1" ht="36.75" customHeight="1">
      <c r="A6" s="57" t="s">
        <v>9</v>
      </c>
      <c r="B6" s="60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6" s="37" t="s">
        <v>28</v>
      </c>
      <c r="D6" s="38"/>
      <c r="E6" s="25">
        <f>'приложение 3'!E7</f>
        <v>161800.8</v>
      </c>
      <c r="F6" s="70" t="s">
        <v>12</v>
      </c>
      <c r="G6" s="70"/>
      <c r="H6" s="2">
        <v>4219911</v>
      </c>
      <c r="I6" s="3" t="str">
        <f>'приложение 3'!K7</f>
        <v>001</v>
      </c>
      <c r="J6" s="68" t="s">
        <v>15</v>
      </c>
      <c r="K6" s="4"/>
    </row>
    <row r="7" spans="1:11" s="23" customFormat="1" ht="36.75" customHeight="1">
      <c r="A7" s="58"/>
      <c r="B7" s="61"/>
      <c r="C7" s="35"/>
      <c r="D7" s="62"/>
      <c r="E7" s="25">
        <f>'приложение 3'!E8</f>
        <v>13772.1</v>
      </c>
      <c r="F7" s="3" t="s">
        <v>12</v>
      </c>
      <c r="G7" s="3"/>
      <c r="H7" s="2">
        <v>4229911</v>
      </c>
      <c r="I7" s="3" t="str">
        <f>'приложение 3'!K8</f>
        <v>001</v>
      </c>
      <c r="J7" s="69"/>
      <c r="K7" s="4"/>
    </row>
    <row r="8" spans="1:11" s="23" customFormat="1" ht="36.75" customHeight="1">
      <c r="A8" s="58"/>
      <c r="B8" s="61"/>
      <c r="C8" s="35"/>
      <c r="D8" s="62"/>
      <c r="E8" s="25">
        <f>'приложение 3'!E9</f>
        <v>482.34878</v>
      </c>
      <c r="F8" s="3" t="s">
        <v>12</v>
      </c>
      <c r="G8" s="3"/>
      <c r="H8" s="2">
        <v>4219911</v>
      </c>
      <c r="I8" s="3" t="s">
        <v>33</v>
      </c>
      <c r="J8" s="39" t="s">
        <v>30</v>
      </c>
      <c r="K8" s="4"/>
    </row>
    <row r="9" spans="1:11" s="23" customFormat="1" ht="41.25" customHeight="1">
      <c r="A9" s="58"/>
      <c r="B9" s="61"/>
      <c r="C9" s="35"/>
      <c r="D9" s="62"/>
      <c r="E9" s="25">
        <f>'приложение 3'!E10</f>
        <v>1059323.2</v>
      </c>
      <c r="F9" s="3" t="s">
        <v>12</v>
      </c>
      <c r="G9" s="3" t="s">
        <v>12</v>
      </c>
      <c r="H9" s="2">
        <v>4219911</v>
      </c>
      <c r="I9" s="3" t="str">
        <f>'приложение 3'!K10</f>
        <v>005</v>
      </c>
      <c r="J9" s="40"/>
      <c r="K9" s="4"/>
    </row>
    <row r="10" spans="1:12" s="21" customFormat="1" ht="41.25" customHeight="1">
      <c r="A10" s="58"/>
      <c r="B10" s="61"/>
      <c r="C10" s="35"/>
      <c r="D10" s="62"/>
      <c r="E10" s="25">
        <f>'приложение 3'!E11</f>
        <v>22355</v>
      </c>
      <c r="F10" s="3" t="s">
        <v>12</v>
      </c>
      <c r="G10" s="3"/>
      <c r="H10" s="2">
        <v>4229911</v>
      </c>
      <c r="I10" s="3" t="str">
        <f>'приложение 3'!K11</f>
        <v>005</v>
      </c>
      <c r="J10" s="40"/>
      <c r="K10" s="23"/>
      <c r="L10" s="23"/>
    </row>
    <row r="11" spans="1:12" s="21" customFormat="1" ht="44.25" customHeight="1">
      <c r="A11" s="58"/>
      <c r="B11" s="61"/>
      <c r="C11" s="35"/>
      <c r="D11" s="62"/>
      <c r="E11" s="25">
        <f>'приложение 3'!E12</f>
        <v>49912</v>
      </c>
      <c r="F11" s="3" t="s">
        <v>12</v>
      </c>
      <c r="G11" s="11"/>
      <c r="H11" s="2">
        <v>4219911</v>
      </c>
      <c r="I11" s="3" t="str">
        <f>'приложение 3'!K12</f>
        <v>007</v>
      </c>
      <c r="J11" s="40"/>
      <c r="K11" s="23"/>
      <c r="L11" s="23"/>
    </row>
    <row r="12" spans="1:12" s="21" customFormat="1" ht="44.25" customHeight="1">
      <c r="A12" s="58"/>
      <c r="B12" s="61"/>
      <c r="C12" s="35"/>
      <c r="D12" s="62"/>
      <c r="E12" s="25">
        <f>'приложение 3'!E13</f>
        <v>847.1</v>
      </c>
      <c r="F12" s="3" t="s">
        <v>12</v>
      </c>
      <c r="G12" s="3"/>
      <c r="H12" s="2">
        <v>4229911</v>
      </c>
      <c r="I12" s="3" t="str">
        <f>'приложение 3'!K13</f>
        <v>007</v>
      </c>
      <c r="J12" s="40"/>
      <c r="K12" s="23"/>
      <c r="L12" s="23"/>
    </row>
    <row r="13" spans="1:12" s="21" customFormat="1" ht="44.25" customHeight="1">
      <c r="A13" s="58"/>
      <c r="B13" s="61"/>
      <c r="C13" s="35"/>
      <c r="D13" s="62"/>
      <c r="E13" s="25">
        <f>'приложение 3'!E14</f>
        <v>79620.8</v>
      </c>
      <c r="F13" s="3" t="s">
        <v>12</v>
      </c>
      <c r="G13" s="11"/>
      <c r="H13" s="2">
        <v>4219911</v>
      </c>
      <c r="I13" s="3" t="s">
        <v>27</v>
      </c>
      <c r="J13" s="40"/>
      <c r="K13" s="23"/>
      <c r="L13" s="23"/>
    </row>
    <row r="14" spans="1:12" s="21" customFormat="1" ht="44.25" customHeight="1">
      <c r="A14" s="58"/>
      <c r="B14" s="61"/>
      <c r="C14" s="35"/>
      <c r="D14" s="62"/>
      <c r="E14" s="25">
        <f>'приложение 3'!E15</f>
        <v>299.1</v>
      </c>
      <c r="F14" s="3" t="s">
        <v>12</v>
      </c>
      <c r="G14" s="3"/>
      <c r="H14" s="2">
        <v>4229911</v>
      </c>
      <c r="I14" s="3" t="s">
        <v>27</v>
      </c>
      <c r="J14" s="40"/>
      <c r="K14" s="23"/>
      <c r="L14" s="23"/>
    </row>
    <row r="15" spans="1:12" s="21" customFormat="1" ht="44.25" customHeight="1">
      <c r="A15" s="58"/>
      <c r="B15" s="61"/>
      <c r="C15" s="35"/>
      <c r="D15" s="62"/>
      <c r="E15" s="25">
        <f>'приложение 3'!E16</f>
        <v>25211.7</v>
      </c>
      <c r="F15" s="3" t="s">
        <v>12</v>
      </c>
      <c r="G15" s="3"/>
      <c r="H15" s="2">
        <v>4219911</v>
      </c>
      <c r="I15" s="3" t="s">
        <v>22</v>
      </c>
      <c r="J15" s="40"/>
      <c r="K15" s="23"/>
      <c r="L15" s="23"/>
    </row>
    <row r="16" spans="1:12" s="21" customFormat="1" ht="39.75" customHeight="1">
      <c r="A16" s="58"/>
      <c r="B16" s="61"/>
      <c r="C16" s="35"/>
      <c r="D16" s="62"/>
      <c r="E16" s="25">
        <f>'приложение 3'!E17</f>
        <v>2311</v>
      </c>
      <c r="F16" s="3" t="s">
        <v>12</v>
      </c>
      <c r="G16" s="11"/>
      <c r="H16" s="2">
        <v>4219911</v>
      </c>
      <c r="I16" s="3" t="str">
        <f>'приложение 3'!K17</f>
        <v>013</v>
      </c>
      <c r="J16" s="40"/>
      <c r="K16" s="23"/>
      <c r="L16" s="23"/>
    </row>
    <row r="17" spans="1:12" s="21" customFormat="1" ht="39.75" customHeight="1">
      <c r="A17" s="58"/>
      <c r="B17" s="61"/>
      <c r="C17" s="35"/>
      <c r="D17" s="62"/>
      <c r="E17" s="25">
        <f>'приложение 3'!E18</f>
        <v>3805.5</v>
      </c>
      <c r="F17" s="3" t="s">
        <v>12</v>
      </c>
      <c r="G17" s="11"/>
      <c r="H17" s="2">
        <v>4219911</v>
      </c>
      <c r="I17" s="3" t="str">
        <f>'приложение 3'!K18</f>
        <v>085</v>
      </c>
      <c r="J17" s="40"/>
      <c r="K17" s="23"/>
      <c r="L17" s="23"/>
    </row>
    <row r="18" spans="1:12" s="21" customFormat="1" ht="54" customHeight="1">
      <c r="A18" s="58"/>
      <c r="B18" s="61"/>
      <c r="C18" s="35"/>
      <c r="D18" s="62"/>
      <c r="E18" s="25">
        <f>'приложение 3'!E19</f>
        <v>88</v>
      </c>
      <c r="F18" s="3" t="s">
        <v>12</v>
      </c>
      <c r="G18" s="3"/>
      <c r="H18" s="2">
        <v>4229911</v>
      </c>
      <c r="I18" s="3" t="str">
        <f>'приложение 3'!K19</f>
        <v>085</v>
      </c>
      <c r="J18" s="40"/>
      <c r="K18" s="23"/>
      <c r="L18" s="23"/>
    </row>
    <row r="19" spans="1:12" s="21" customFormat="1" ht="54" customHeight="1">
      <c r="A19" s="59"/>
      <c r="B19" s="36"/>
      <c r="C19" s="63"/>
      <c r="D19" s="64"/>
      <c r="E19" s="25">
        <f>'приложение 3'!E20</f>
        <v>33700</v>
      </c>
      <c r="F19" s="3" t="s">
        <v>12</v>
      </c>
      <c r="G19" s="3"/>
      <c r="H19" s="2">
        <v>4219911</v>
      </c>
      <c r="I19" s="3" t="s">
        <v>35</v>
      </c>
      <c r="J19" s="41"/>
      <c r="K19" s="23"/>
      <c r="L19" s="23"/>
    </row>
    <row r="20" spans="1:10" s="32" customFormat="1" ht="12" customHeight="1">
      <c r="A20" s="51" t="s">
        <v>14</v>
      </c>
      <c r="B20" s="51"/>
      <c r="C20" s="51"/>
      <c r="D20" s="51"/>
      <c r="E20" s="26">
        <f>SUM(E6:E19)</f>
        <v>1453528.6487800002</v>
      </c>
      <c r="F20" s="45"/>
      <c r="G20" s="46"/>
      <c r="H20" s="46"/>
      <c r="I20" s="46"/>
      <c r="J20" s="47"/>
    </row>
    <row r="21" spans="1:10" s="23" customFormat="1" ht="15.75">
      <c r="A21" s="30" t="s">
        <v>23</v>
      </c>
      <c r="B21" s="8"/>
      <c r="C21" s="9"/>
      <c r="D21" s="10"/>
      <c r="E21" s="27"/>
      <c r="F21" s="7"/>
      <c r="G21" s="9"/>
      <c r="H21" s="7"/>
      <c r="I21" s="9"/>
      <c r="J21" s="24"/>
    </row>
    <row r="22" spans="1:10" s="23" customFormat="1" ht="51">
      <c r="A22" s="48" t="s">
        <v>11</v>
      </c>
      <c r="B22" s="49"/>
      <c r="C22" s="49"/>
      <c r="D22" s="50"/>
      <c r="E22" s="28">
        <f>E6+E7</f>
        <v>175572.9</v>
      </c>
      <c r="F22" s="42"/>
      <c r="G22" s="43"/>
      <c r="H22" s="43"/>
      <c r="I22" s="44"/>
      <c r="J22" s="2" t="s">
        <v>15</v>
      </c>
    </row>
    <row r="23" spans="1:10" s="23" customFormat="1" ht="25.5">
      <c r="A23" s="48" t="s">
        <v>11</v>
      </c>
      <c r="B23" s="49"/>
      <c r="C23" s="49"/>
      <c r="D23" s="50"/>
      <c r="E23" s="28">
        <f>SUM(E8:E19)</f>
        <v>1277955.74878</v>
      </c>
      <c r="F23" s="42"/>
      <c r="G23" s="43"/>
      <c r="H23" s="43"/>
      <c r="I23" s="44"/>
      <c r="J23" s="2" t="s">
        <v>30</v>
      </c>
    </row>
    <row r="24" ht="12.75">
      <c r="E24" s="1" t="s">
        <v>17</v>
      </c>
    </row>
    <row r="55" spans="2:3" ht="12.75">
      <c r="B55" s="15"/>
      <c r="C55" s="16"/>
    </row>
    <row r="56" spans="2:3" ht="12.75">
      <c r="B56" s="15"/>
      <c r="C56" s="16"/>
    </row>
  </sheetData>
  <mergeCells count="23">
    <mergeCell ref="J6:J7"/>
    <mergeCell ref="F6:G6"/>
    <mergeCell ref="F1:J1"/>
    <mergeCell ref="B2:J2"/>
    <mergeCell ref="F3:I3"/>
    <mergeCell ref="J3:J4"/>
    <mergeCell ref="K4:K5"/>
    <mergeCell ref="F4:G4"/>
    <mergeCell ref="C5:D5"/>
    <mergeCell ref="F5:I5"/>
    <mergeCell ref="A22:D22"/>
    <mergeCell ref="A23:D23"/>
    <mergeCell ref="A20:D20"/>
    <mergeCell ref="A3:A4"/>
    <mergeCell ref="B3:B4"/>
    <mergeCell ref="C3:D4"/>
    <mergeCell ref="A6:A19"/>
    <mergeCell ref="B6:B19"/>
    <mergeCell ref="C6:D19"/>
    <mergeCell ref="J8:J19"/>
    <mergeCell ref="F22:I22"/>
    <mergeCell ref="F23:I23"/>
    <mergeCell ref="F20:J2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BreakPreview" zoomScale="85" zoomScaleSheetLayoutView="85" workbookViewId="0" topLeftCell="A1">
      <selection activeCell="G1" sqref="G1:L1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9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41.25" customHeight="1">
      <c r="A1" s="21"/>
      <c r="B1" s="21"/>
      <c r="C1" s="21"/>
      <c r="D1" s="21"/>
      <c r="E1" s="21"/>
      <c r="F1" s="21"/>
      <c r="G1" s="71" t="s">
        <v>37</v>
      </c>
      <c r="H1" s="71"/>
      <c r="I1" s="71"/>
      <c r="J1" s="71"/>
      <c r="K1" s="71"/>
      <c r="L1" s="71"/>
    </row>
    <row r="2" spans="1:12" ht="79.5" customHeight="1">
      <c r="A2" s="22"/>
      <c r="B2" s="72" t="s">
        <v>31</v>
      </c>
      <c r="C2" s="73"/>
      <c r="D2" s="73"/>
      <c r="E2" s="73"/>
      <c r="F2" s="73"/>
      <c r="G2" s="73"/>
      <c r="H2" s="73"/>
      <c r="I2" s="73"/>
      <c r="J2" s="73"/>
      <c r="K2" s="73"/>
      <c r="L2" s="21"/>
    </row>
    <row r="3" spans="1:12" ht="31.5" customHeight="1">
      <c r="A3" s="52" t="s">
        <v>0</v>
      </c>
      <c r="B3" s="52" t="s">
        <v>1</v>
      </c>
      <c r="C3" s="52" t="s">
        <v>2</v>
      </c>
      <c r="D3" s="52" t="s">
        <v>3</v>
      </c>
      <c r="E3" s="66" t="s">
        <v>4</v>
      </c>
      <c r="F3" s="84"/>
      <c r="G3" s="67"/>
      <c r="H3" s="52" t="s">
        <v>25</v>
      </c>
      <c r="I3" s="52"/>
      <c r="J3" s="52"/>
      <c r="K3" s="52"/>
      <c r="L3" s="52" t="s">
        <v>5</v>
      </c>
    </row>
    <row r="4" spans="1:12" ht="15.75" customHeight="1">
      <c r="A4" s="52"/>
      <c r="B4" s="52"/>
      <c r="C4" s="52"/>
      <c r="D4" s="52"/>
      <c r="E4" s="66" t="s">
        <v>24</v>
      </c>
      <c r="F4" s="84"/>
      <c r="G4" s="67"/>
      <c r="H4" s="52"/>
      <c r="I4" s="52"/>
      <c r="J4" s="52"/>
      <c r="K4" s="52"/>
      <c r="L4" s="52"/>
    </row>
    <row r="5" spans="1:12" ht="25.5">
      <c r="A5" s="52"/>
      <c r="B5" s="52"/>
      <c r="C5" s="52"/>
      <c r="D5" s="52"/>
      <c r="E5" s="5">
        <v>2012</v>
      </c>
      <c r="F5" s="2">
        <v>2013</v>
      </c>
      <c r="G5" s="2">
        <v>2014</v>
      </c>
      <c r="H5" s="52" t="s">
        <v>10</v>
      </c>
      <c r="I5" s="52"/>
      <c r="J5" s="13" t="s">
        <v>6</v>
      </c>
      <c r="K5" s="13" t="s">
        <v>7</v>
      </c>
      <c r="L5" s="52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52">
        <v>8</v>
      </c>
      <c r="I6" s="52"/>
      <c r="J6" s="52"/>
      <c r="K6" s="52"/>
      <c r="L6" s="2">
        <v>9</v>
      </c>
    </row>
    <row r="7" spans="1:12" ht="34.5" customHeight="1">
      <c r="A7" s="57" t="s">
        <v>9</v>
      </c>
      <c r="B7" s="60" t="s">
        <v>34</v>
      </c>
      <c r="C7" s="74" t="s">
        <v>29</v>
      </c>
      <c r="D7" s="74" t="s">
        <v>8</v>
      </c>
      <c r="E7" s="25">
        <v>161800.8</v>
      </c>
      <c r="F7" s="25">
        <f>147521.9+20000</f>
        <v>167521.9</v>
      </c>
      <c r="G7" s="25">
        <f>147522+20000</f>
        <v>167522</v>
      </c>
      <c r="H7" s="70" t="s">
        <v>12</v>
      </c>
      <c r="I7" s="70"/>
      <c r="J7" s="2">
        <v>4219911</v>
      </c>
      <c r="K7" s="3" t="s">
        <v>13</v>
      </c>
      <c r="L7" s="78" t="s">
        <v>15</v>
      </c>
    </row>
    <row r="8" spans="1:12" ht="34.5" customHeight="1">
      <c r="A8" s="58"/>
      <c r="B8" s="61"/>
      <c r="C8" s="75"/>
      <c r="D8" s="75"/>
      <c r="E8" s="25">
        <v>13772.1</v>
      </c>
      <c r="F8" s="25">
        <v>14738.4</v>
      </c>
      <c r="G8" s="25">
        <v>14738.4</v>
      </c>
      <c r="H8" s="77" t="s">
        <v>12</v>
      </c>
      <c r="I8" s="77"/>
      <c r="J8" s="34">
        <v>4229911</v>
      </c>
      <c r="K8" s="33" t="s">
        <v>13</v>
      </c>
      <c r="L8" s="79"/>
    </row>
    <row r="9" spans="1:12" ht="34.5" customHeight="1">
      <c r="A9" s="58"/>
      <c r="B9" s="61"/>
      <c r="C9" s="75"/>
      <c r="D9" s="75"/>
      <c r="E9" s="25">
        <v>482.34878</v>
      </c>
      <c r="F9" s="25">
        <v>0</v>
      </c>
      <c r="G9" s="25">
        <v>0</v>
      </c>
      <c r="H9" s="77" t="s">
        <v>12</v>
      </c>
      <c r="I9" s="77"/>
      <c r="J9" s="34">
        <v>4219911</v>
      </c>
      <c r="K9" s="33" t="s">
        <v>33</v>
      </c>
      <c r="L9" s="74" t="s">
        <v>30</v>
      </c>
    </row>
    <row r="10" spans="1:12" ht="32.25" customHeight="1">
      <c r="A10" s="58"/>
      <c r="B10" s="61"/>
      <c r="C10" s="75"/>
      <c r="D10" s="75"/>
      <c r="E10" s="25">
        <f>1002784+56539.2</f>
        <v>1059323.2</v>
      </c>
      <c r="F10" s="25">
        <v>1030182.5</v>
      </c>
      <c r="G10" s="25">
        <v>1032899.6</v>
      </c>
      <c r="H10" s="33" t="s">
        <v>12</v>
      </c>
      <c r="I10" s="33"/>
      <c r="J10" s="34">
        <v>4219911</v>
      </c>
      <c r="K10" s="33" t="s">
        <v>18</v>
      </c>
      <c r="L10" s="75"/>
    </row>
    <row r="11" spans="1:12" ht="48.75" customHeight="1">
      <c r="A11" s="58"/>
      <c r="B11" s="61"/>
      <c r="C11" s="75"/>
      <c r="D11" s="75"/>
      <c r="E11" s="25">
        <f>20816+1539</f>
        <v>22355</v>
      </c>
      <c r="F11" s="25">
        <v>21596.5</v>
      </c>
      <c r="G11" s="25">
        <v>21653.4</v>
      </c>
      <c r="H11" s="77" t="s">
        <v>12</v>
      </c>
      <c r="I11" s="77"/>
      <c r="J11" s="34">
        <v>4229911</v>
      </c>
      <c r="K11" s="33" t="s">
        <v>18</v>
      </c>
      <c r="L11" s="75"/>
    </row>
    <row r="12" spans="1:12" ht="38.25" customHeight="1">
      <c r="A12" s="58"/>
      <c r="B12" s="61"/>
      <c r="C12" s="75"/>
      <c r="D12" s="75"/>
      <c r="E12" s="25">
        <f>49912</f>
        <v>49912</v>
      </c>
      <c r="F12" s="25">
        <f>49912</f>
        <v>49912</v>
      </c>
      <c r="G12" s="25">
        <f>49912</f>
        <v>49912</v>
      </c>
      <c r="H12" s="33" t="s">
        <v>12</v>
      </c>
      <c r="I12" s="33"/>
      <c r="J12" s="34">
        <v>4219911</v>
      </c>
      <c r="K12" s="33" t="s">
        <v>19</v>
      </c>
      <c r="L12" s="75"/>
    </row>
    <row r="13" spans="1:12" ht="38.25" customHeight="1">
      <c r="A13" s="58"/>
      <c r="B13" s="61"/>
      <c r="C13" s="75"/>
      <c r="D13" s="75"/>
      <c r="E13" s="25">
        <v>847.1</v>
      </c>
      <c r="F13" s="25">
        <f>E13</f>
        <v>847.1</v>
      </c>
      <c r="G13" s="25">
        <f>E13</f>
        <v>847.1</v>
      </c>
      <c r="H13" s="77" t="s">
        <v>12</v>
      </c>
      <c r="I13" s="77"/>
      <c r="J13" s="34">
        <v>4229911</v>
      </c>
      <c r="K13" s="33" t="s">
        <v>19</v>
      </c>
      <c r="L13" s="75"/>
    </row>
    <row r="14" spans="1:12" ht="38.25" customHeight="1">
      <c r="A14" s="58"/>
      <c r="B14" s="61"/>
      <c r="C14" s="75"/>
      <c r="D14" s="75"/>
      <c r="E14" s="25">
        <v>79620.8</v>
      </c>
      <c r="F14" s="25">
        <v>0</v>
      </c>
      <c r="G14" s="25">
        <v>0</v>
      </c>
      <c r="H14" s="33" t="s">
        <v>12</v>
      </c>
      <c r="I14" s="33"/>
      <c r="J14" s="34">
        <v>4219911</v>
      </c>
      <c r="K14" s="33" t="s">
        <v>27</v>
      </c>
      <c r="L14" s="75"/>
    </row>
    <row r="15" spans="1:12" ht="38.25" customHeight="1">
      <c r="A15" s="58"/>
      <c r="B15" s="61"/>
      <c r="C15" s="75"/>
      <c r="D15" s="75"/>
      <c r="E15" s="25">
        <v>299.1</v>
      </c>
      <c r="F15" s="25">
        <v>0</v>
      </c>
      <c r="G15" s="25">
        <v>0</v>
      </c>
      <c r="H15" s="77" t="s">
        <v>12</v>
      </c>
      <c r="I15" s="77"/>
      <c r="J15" s="34">
        <v>4229911</v>
      </c>
      <c r="K15" s="33" t="s">
        <v>27</v>
      </c>
      <c r="L15" s="75"/>
    </row>
    <row r="16" spans="1:12" ht="38.25" customHeight="1">
      <c r="A16" s="58"/>
      <c r="B16" s="61"/>
      <c r="C16" s="75"/>
      <c r="D16" s="75"/>
      <c r="E16" s="25">
        <f>23431+1420.5+360.2</f>
        <v>25211.7</v>
      </c>
      <c r="F16" s="25">
        <v>24563</v>
      </c>
      <c r="G16" s="25">
        <v>24931</v>
      </c>
      <c r="H16" s="33" t="s">
        <v>12</v>
      </c>
      <c r="I16" s="34">
        <v>4219900</v>
      </c>
      <c r="J16" s="34">
        <v>4219911</v>
      </c>
      <c r="K16" s="33" t="s">
        <v>22</v>
      </c>
      <c r="L16" s="75"/>
    </row>
    <row r="17" spans="1:12" ht="26.25" customHeight="1">
      <c r="A17" s="58"/>
      <c r="B17" s="61"/>
      <c r="C17" s="75"/>
      <c r="D17" s="75"/>
      <c r="E17" s="25">
        <v>2311</v>
      </c>
      <c r="F17" s="25">
        <v>2349</v>
      </c>
      <c r="G17" s="25">
        <v>2642</v>
      </c>
      <c r="H17" s="33" t="s">
        <v>12</v>
      </c>
      <c r="I17" s="33"/>
      <c r="J17" s="34">
        <v>4219911</v>
      </c>
      <c r="K17" s="33" t="s">
        <v>20</v>
      </c>
      <c r="L17" s="75"/>
    </row>
    <row r="18" spans="1:12" ht="42.75" customHeight="1">
      <c r="A18" s="58"/>
      <c r="B18" s="61"/>
      <c r="C18" s="75"/>
      <c r="D18" s="75"/>
      <c r="E18" s="25">
        <f>3025.5+780</f>
        <v>3805.5</v>
      </c>
      <c r="F18" s="25">
        <v>3214.9</v>
      </c>
      <c r="G18" s="25">
        <v>3254.7</v>
      </c>
      <c r="H18" s="33" t="s">
        <v>12</v>
      </c>
      <c r="I18" s="33" t="s">
        <v>13</v>
      </c>
      <c r="J18" s="34">
        <v>4219911</v>
      </c>
      <c r="K18" s="33" t="s">
        <v>21</v>
      </c>
      <c r="L18" s="75"/>
    </row>
    <row r="19" spans="1:12" ht="52.5" customHeight="1">
      <c r="A19" s="58"/>
      <c r="B19" s="61"/>
      <c r="C19" s="75"/>
      <c r="D19" s="75"/>
      <c r="E19" s="25">
        <f>1000-912</f>
        <v>88</v>
      </c>
      <c r="F19" s="25">
        <v>1062.6</v>
      </c>
      <c r="G19" s="25">
        <v>1075.7</v>
      </c>
      <c r="H19" s="77" t="s">
        <v>12</v>
      </c>
      <c r="I19" s="77"/>
      <c r="J19" s="34">
        <v>4229911</v>
      </c>
      <c r="K19" s="33" t="s">
        <v>21</v>
      </c>
      <c r="L19" s="75"/>
    </row>
    <row r="20" spans="1:12" ht="52.5" customHeight="1">
      <c r="A20" s="59"/>
      <c r="B20" s="36"/>
      <c r="C20" s="76"/>
      <c r="D20" s="76"/>
      <c r="E20" s="25">
        <v>33700</v>
      </c>
      <c r="F20" s="25">
        <v>0</v>
      </c>
      <c r="G20" s="25">
        <v>0</v>
      </c>
      <c r="H20" s="33" t="s">
        <v>12</v>
      </c>
      <c r="I20" s="33" t="s">
        <v>13</v>
      </c>
      <c r="J20" s="34">
        <v>4219911</v>
      </c>
      <c r="K20" s="33" t="s">
        <v>35</v>
      </c>
      <c r="L20" s="76"/>
    </row>
    <row r="21" spans="1:12" s="31" customFormat="1" ht="12.75" customHeight="1">
      <c r="A21" s="51" t="s">
        <v>14</v>
      </c>
      <c r="B21" s="51"/>
      <c r="C21" s="51"/>
      <c r="D21" s="51"/>
      <c r="E21" s="26">
        <f>SUM(E7:E20)</f>
        <v>1453528.6487800002</v>
      </c>
      <c r="F21" s="26">
        <f>SUM(F7:F20)</f>
        <v>1315987.9000000001</v>
      </c>
      <c r="G21" s="26">
        <f>SUM(G7:G20)</f>
        <v>1319475.9</v>
      </c>
      <c r="H21" s="85"/>
      <c r="I21" s="85"/>
      <c r="J21" s="85"/>
      <c r="K21" s="85"/>
      <c r="L21" s="85"/>
    </row>
    <row r="22" spans="1:12" ht="15.75">
      <c r="A22" s="30" t="s">
        <v>23</v>
      </c>
      <c r="B22" s="8"/>
      <c r="C22" s="9"/>
      <c r="D22" s="10"/>
      <c r="E22" s="27"/>
      <c r="F22" s="27"/>
      <c r="G22" s="27"/>
      <c r="H22" s="7"/>
      <c r="I22" s="9"/>
      <c r="J22" s="23"/>
      <c r="K22" s="23"/>
      <c r="L22" s="21"/>
    </row>
    <row r="23" spans="1:12" ht="63" customHeight="1">
      <c r="A23" s="82" t="s">
        <v>11</v>
      </c>
      <c r="B23" s="82"/>
      <c r="C23" s="82"/>
      <c r="D23" s="82"/>
      <c r="E23" s="28">
        <f>E7+E8</f>
        <v>175572.9</v>
      </c>
      <c r="F23" s="28">
        <f>F7+F8</f>
        <v>182260.3</v>
      </c>
      <c r="G23" s="28">
        <f>G7+G8</f>
        <v>182260.4</v>
      </c>
      <c r="H23" s="80"/>
      <c r="I23" s="80"/>
      <c r="J23" s="80"/>
      <c r="K23" s="80"/>
      <c r="L23" s="20" t="s">
        <v>15</v>
      </c>
    </row>
    <row r="24" spans="1:12" ht="30" customHeight="1">
      <c r="A24" s="83" t="s">
        <v>11</v>
      </c>
      <c r="B24" s="83"/>
      <c r="C24" s="83"/>
      <c r="D24" s="83"/>
      <c r="E24" s="29">
        <f>SUM(E9:E20)</f>
        <v>1277955.74878</v>
      </c>
      <c r="F24" s="29">
        <f>SUM(F9:F20)</f>
        <v>1133727.6</v>
      </c>
      <c r="G24" s="29">
        <f>SUM(G9:G20)</f>
        <v>1137215.5</v>
      </c>
      <c r="H24" s="81"/>
      <c r="I24" s="81"/>
      <c r="J24" s="81"/>
      <c r="K24" s="81"/>
      <c r="L24" s="2" t="s">
        <v>30</v>
      </c>
    </row>
    <row r="25" spans="5:7" s="1" customFormat="1" ht="12.75">
      <c r="E25" s="18"/>
      <c r="F25" s="18"/>
      <c r="G25" s="18"/>
    </row>
    <row r="26" spans="5:8" s="1" customFormat="1" ht="25.5" customHeight="1">
      <c r="E26" s="18"/>
      <c r="F26" s="18"/>
      <c r="G26" s="18"/>
      <c r="H26" s="12"/>
    </row>
    <row r="27" spans="5:8" s="1" customFormat="1" ht="12.75">
      <c r="E27" s="14"/>
      <c r="F27" s="14"/>
      <c r="H27" s="12"/>
    </row>
    <row r="28" spans="1:8" ht="12.75">
      <c r="A28" s="1"/>
      <c r="B28" s="1"/>
      <c r="C28" s="1"/>
      <c r="D28" s="1"/>
      <c r="E28" s="14"/>
      <c r="F28" s="1"/>
      <c r="G28" s="1"/>
      <c r="H28" s="12"/>
    </row>
    <row r="29" spans="1:8" ht="12.75">
      <c r="A29" s="1"/>
      <c r="B29" s="1"/>
      <c r="C29" s="1"/>
      <c r="D29" s="1"/>
      <c r="E29" s="19"/>
      <c r="F29" s="1"/>
      <c r="G29" s="1"/>
      <c r="H29" s="12"/>
    </row>
    <row r="30" spans="1:8" ht="12.75">
      <c r="A30" s="1"/>
      <c r="B30" s="1"/>
      <c r="C30" s="1"/>
      <c r="D30" s="1"/>
      <c r="E30" s="1"/>
      <c r="F30" s="1"/>
      <c r="G30" s="1"/>
      <c r="H30" s="12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</sheetData>
  <mergeCells count="31">
    <mergeCell ref="H7:I7"/>
    <mergeCell ref="H21:L21"/>
    <mergeCell ref="H19:I19"/>
    <mergeCell ref="H11:I11"/>
    <mergeCell ref="H13:I13"/>
    <mergeCell ref="B2:K2"/>
    <mergeCell ref="G1:L1"/>
    <mergeCell ref="H6:K6"/>
    <mergeCell ref="H5:I5"/>
    <mergeCell ref="L3:L5"/>
    <mergeCell ref="H3:K4"/>
    <mergeCell ref="E3:G3"/>
    <mergeCell ref="E4:G4"/>
    <mergeCell ref="A3:A5"/>
    <mergeCell ref="B3:B5"/>
    <mergeCell ref="C3:C5"/>
    <mergeCell ref="D3:D5"/>
    <mergeCell ref="H23:K23"/>
    <mergeCell ref="H24:K24"/>
    <mergeCell ref="A23:D23"/>
    <mergeCell ref="A24:D24"/>
    <mergeCell ref="C7:C20"/>
    <mergeCell ref="D7:D20"/>
    <mergeCell ref="L9:L20"/>
    <mergeCell ref="A21:D21"/>
    <mergeCell ref="H15:I15"/>
    <mergeCell ref="H8:I8"/>
    <mergeCell ref="H9:I9"/>
    <mergeCell ref="A7:A20"/>
    <mergeCell ref="B7:B20"/>
    <mergeCell ref="L7:L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2011-09-13T09:29:53Z</cp:lastPrinted>
  <dcterms:created xsi:type="dcterms:W3CDTF">1996-10-08T23:32:33Z</dcterms:created>
  <dcterms:modified xsi:type="dcterms:W3CDTF">2012-11-12T08:29:35Z</dcterms:modified>
  <cp:category/>
  <cp:version/>
  <cp:contentType/>
  <cp:contentStatus/>
</cp:coreProperties>
</file>