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1'!$A$1:$M$71</definedName>
    <definedName name="_xlnm.Print_Area" localSheetId="1">'Приложение 2'!$A$1:$M$51</definedName>
    <definedName name="_xlnm.Print_Area" localSheetId="2">'Приложение 3'!$A$1:$F$64</definedName>
  </definedNames>
  <calcPr fullCalcOnLoad="1"/>
</workbook>
</file>

<file path=xl/sharedStrings.xml><?xml version="1.0" encoding="utf-8"?>
<sst xmlns="http://schemas.openxmlformats.org/spreadsheetml/2006/main" count="356" uniqueCount="284">
  <si>
    <t>Днепровский пер., 20</t>
  </si>
  <si>
    <t>Спортивный пер. 8</t>
  </si>
  <si>
    <t>Б.Подгорная ул., 165</t>
  </si>
  <si>
    <t>Красноармейская ул., 43</t>
  </si>
  <si>
    <t>Красноармейская ул., 34</t>
  </si>
  <si>
    <t>ИТОГО:</t>
  </si>
  <si>
    <t>А.Беленца ул.,4а</t>
  </si>
  <si>
    <t>Кирова пр., 34в</t>
  </si>
  <si>
    <t>Дзержинского ул., 47</t>
  </si>
  <si>
    <t>Ново-Карьерная ул., 2</t>
  </si>
  <si>
    <t>Лебедева ул., 34е</t>
  </si>
  <si>
    <t>А.Беленца ул., 9</t>
  </si>
  <si>
    <t>Сосновый пер., 15</t>
  </si>
  <si>
    <t>Сосновый пер., 12а</t>
  </si>
  <si>
    <t>Сосновый пер., 12б</t>
  </si>
  <si>
    <t>Оренбургская ул., 6</t>
  </si>
  <si>
    <t>за счет средств бюджета муниципального образования "Город Томск"</t>
  </si>
  <si>
    <t>№ п/п</t>
  </si>
  <si>
    <t xml:space="preserve">Число жителей, зарегистрированных в аварийном многоквартирном доме </t>
  </si>
  <si>
    <t>Количество помещений</t>
  </si>
  <si>
    <t>Всего:</t>
  </si>
  <si>
    <t>в том числе жилых помещений</t>
  </si>
  <si>
    <t>в муниципальной собственности</t>
  </si>
  <si>
    <t>в частной собственности</t>
  </si>
  <si>
    <t>№62</t>
  </si>
  <si>
    <t>№134</t>
  </si>
  <si>
    <t>решение суда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</si>
  <si>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</si>
  <si>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</si>
  <si>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Сумма (гр.12*рыночная строимость кв.м. жилья  (тыс.руб.)</t>
  </si>
  <si>
    <t>Гоголя ул., 14/6</t>
  </si>
  <si>
    <t xml:space="preserve"> №104</t>
  </si>
  <si>
    <t>Энтузиастов ул., 22</t>
  </si>
  <si>
    <t xml:space="preserve">№113 </t>
  </si>
  <si>
    <t>Энтузиастов ул., 22/1</t>
  </si>
  <si>
    <t>№262</t>
  </si>
  <si>
    <t>Войлочная ул., 5 а</t>
  </si>
  <si>
    <t xml:space="preserve">№114 </t>
  </si>
  <si>
    <t>Техническая ул., 9</t>
  </si>
  <si>
    <t xml:space="preserve">№115 </t>
  </si>
  <si>
    <t>Крымская ул., 58</t>
  </si>
  <si>
    <t>№116</t>
  </si>
  <si>
    <t>Ленина пр., 200/2</t>
  </si>
  <si>
    <t>№122</t>
  </si>
  <si>
    <t>Студ.городок ул., 11</t>
  </si>
  <si>
    <t>№125</t>
  </si>
  <si>
    <t>ул. Советская, д. 78</t>
  </si>
  <si>
    <t>№130</t>
  </si>
  <si>
    <t>Герцена ул., 24</t>
  </si>
  <si>
    <t xml:space="preserve">№131 </t>
  </si>
  <si>
    <t>ул. Станиславского, 21</t>
  </si>
  <si>
    <t>№261</t>
  </si>
  <si>
    <t>ул. Крылова, 6</t>
  </si>
  <si>
    <t>пер. Механический, 4</t>
  </si>
  <si>
    <t>ул. Киевская, 139</t>
  </si>
  <si>
    <t>ул. Сибирская, 1б</t>
  </si>
  <si>
    <t>ул. Красноармейская, 64</t>
  </si>
  <si>
    <t xml:space="preserve">ул. Лебедева, 34е </t>
  </si>
  <si>
    <t>Ангарская, ул. 68</t>
  </si>
  <si>
    <t>ул. Пришвина, 25</t>
  </si>
  <si>
    <t>ПЕРЕЧЕНЬ</t>
  </si>
  <si>
    <t>№244</t>
  </si>
  <si>
    <t>Советская ул., 62</t>
  </si>
  <si>
    <t>Карпова ул., 3</t>
  </si>
  <si>
    <t>Пушкина ул., 28в</t>
  </si>
  <si>
    <t>Спортивный пер., 8</t>
  </si>
  <si>
    <t>всего</t>
  </si>
  <si>
    <t>пр. Кирова, д. 9</t>
  </si>
  <si>
    <t>№128</t>
  </si>
  <si>
    <t>пр. Кирова, д. 9а</t>
  </si>
  <si>
    <t>Кононова пер., 4</t>
  </si>
  <si>
    <t xml:space="preserve">№133 </t>
  </si>
  <si>
    <t>Красноармейская ул., 75</t>
  </si>
  <si>
    <t>№135</t>
  </si>
  <si>
    <t>Энергетиков ул., 9</t>
  </si>
  <si>
    <t xml:space="preserve">№136 </t>
  </si>
  <si>
    <t>Ленина пр., 210 б</t>
  </si>
  <si>
    <t>№137</t>
  </si>
  <si>
    <t>Профсоюзная ул., 7</t>
  </si>
  <si>
    <t>№138</t>
  </si>
  <si>
    <t>Трифонова ул., 1</t>
  </si>
  <si>
    <t>Московский тракт ул., 27</t>
  </si>
  <si>
    <t>№146</t>
  </si>
  <si>
    <t>Советская ул., 89а</t>
  </si>
  <si>
    <t>№147</t>
  </si>
  <si>
    <t>Оренбургская ул., 8</t>
  </si>
  <si>
    <t>№153</t>
  </si>
  <si>
    <t>Батенькова пер., 11</t>
  </si>
  <si>
    <t>№154</t>
  </si>
  <si>
    <t>ул. Энергетиков, д. 2</t>
  </si>
  <si>
    <t>№157</t>
  </si>
  <si>
    <t>А.Невского ул., 24</t>
  </si>
  <si>
    <t xml:space="preserve">№158 </t>
  </si>
  <si>
    <t>Пушкина ул., 24</t>
  </si>
  <si>
    <t xml:space="preserve">№165 </t>
  </si>
  <si>
    <t>Ив.Черных ул., 73 а</t>
  </si>
  <si>
    <t>ул.Гоголя,50</t>
  </si>
  <si>
    <t>№ 177</t>
  </si>
  <si>
    <t>ул.Герцена,16</t>
  </si>
  <si>
    <t>№178</t>
  </si>
  <si>
    <t>Свердлова ул., 4</t>
  </si>
  <si>
    <t xml:space="preserve">№187 </t>
  </si>
  <si>
    <t>ул. Савиных, 4б</t>
  </si>
  <si>
    <t>№188</t>
  </si>
  <si>
    <t>ул. Савиных, 4а</t>
  </si>
  <si>
    <t>№189</t>
  </si>
  <si>
    <t>ул.Советская, 29/1</t>
  </si>
  <si>
    <t>№236</t>
  </si>
  <si>
    <t>Техническая ул., 11</t>
  </si>
  <si>
    <t xml:space="preserve">№249 </t>
  </si>
  <si>
    <t>Техническая ул., 13</t>
  </si>
  <si>
    <t xml:space="preserve"> 04.09.2009</t>
  </si>
  <si>
    <t>№ 254</t>
  </si>
  <si>
    <t>№279</t>
  </si>
  <si>
    <t>ул. Кустарный, 4</t>
  </si>
  <si>
    <t>ул. Вершинина, 27/9</t>
  </si>
  <si>
    <t>Беленца, ул. 21</t>
  </si>
  <si>
    <t>Пушкина ул., 5</t>
  </si>
  <si>
    <t>Затеевский пер., 3</t>
  </si>
  <si>
    <t>Б.Подгорная ул., 230</t>
  </si>
  <si>
    <t>Целинный пер., 27а</t>
  </si>
  <si>
    <t>Островского пер., 15а</t>
  </si>
  <si>
    <t>Дружбы ул., 60</t>
  </si>
  <si>
    <t xml:space="preserve">Октябрьская ул., 104а, пос. Тимирязево </t>
  </si>
  <si>
    <t>Комсомольская ул., 9, пос. Тимирязево</t>
  </si>
  <si>
    <t>№186</t>
  </si>
  <si>
    <t>№198</t>
  </si>
  <si>
    <t>№235</t>
  </si>
  <si>
    <t>№248</t>
  </si>
  <si>
    <t>№250</t>
  </si>
  <si>
    <t>№263</t>
  </si>
  <si>
    <t>№267</t>
  </si>
  <si>
    <t>№269</t>
  </si>
  <si>
    <t>№270</t>
  </si>
  <si>
    <t>№277</t>
  </si>
  <si>
    <t>№278</t>
  </si>
  <si>
    <t>№281</t>
  </si>
  <si>
    <t>№302</t>
  </si>
  <si>
    <t>№364</t>
  </si>
  <si>
    <t>№365</t>
  </si>
  <si>
    <t>№366</t>
  </si>
  <si>
    <t>№367</t>
  </si>
  <si>
    <t>Аптекарский пер., 11</t>
  </si>
  <si>
    <t>Советская ул., 106</t>
  </si>
  <si>
    <t>Целинный пер., 31/1</t>
  </si>
  <si>
    <t>Дальне-Ключевская ул., 7/1</t>
  </si>
  <si>
    <t>Фрунзе пр, 43</t>
  </si>
  <si>
    <t>№375</t>
  </si>
  <si>
    <t>№469</t>
  </si>
  <si>
    <t>№513</t>
  </si>
  <si>
    <t>№545</t>
  </si>
  <si>
    <t>Первомайская ул., 175</t>
  </si>
  <si>
    <t>Дальне-Ключевская ул., 18</t>
  </si>
  <si>
    <t>Кутузова ул., 13</t>
  </si>
  <si>
    <t>Шевченко ул, 38</t>
  </si>
  <si>
    <t>Число  зарегистрированных жителей</t>
  </si>
  <si>
    <t>Станиславского ул.,18</t>
  </si>
  <si>
    <t>№260</t>
  </si>
  <si>
    <t>Войкова ул., 16/2</t>
  </si>
  <si>
    <t>№561</t>
  </si>
  <si>
    <t>Площадь  жилых помещений с учетом мер социальной подерржки, кв.м.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</si>
  <si>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2011 -2012 годах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</si>
  <si>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2012 -2013 годах</t>
  </si>
  <si>
    <t>Гоголя ул., 14/3</t>
  </si>
  <si>
    <t>Адрес многоквартирного дома, признанного аварийным, подлежащим сносу или реконструкции / жилого помещения, признанного в установленном порядке непригодным для проживания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</si>
  <si>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</si>
  <si>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Косарева ул., 21</t>
  </si>
  <si>
    <t>Днепровский пер., 18</t>
  </si>
  <si>
    <t>Р. Люксембург ул., 59</t>
  </si>
  <si>
    <t>Киевская, 92</t>
  </si>
  <si>
    <t>Белинского ул., 46</t>
  </si>
  <si>
    <t>№337</t>
  </si>
  <si>
    <t xml:space="preserve"> 14.12.2006</t>
  </si>
  <si>
    <t>№40</t>
  </si>
  <si>
    <t>Резервный перечень многоквартирных домов</t>
  </si>
  <si>
    <t>Станиславского ул., 18</t>
  </si>
  <si>
    <t>МПС Северный ул., 4б</t>
  </si>
  <si>
    <t xml:space="preserve">Алтайская ул., 15а - 5                  </t>
  </si>
  <si>
    <t>Войкова ул., 2 -4</t>
  </si>
  <si>
    <t>Войкова ул., 2/1 -3</t>
  </si>
  <si>
    <t>Кривая ул., 8</t>
  </si>
  <si>
    <t>Механический пер., 6</t>
  </si>
  <si>
    <t>Инструментальный пер., 34</t>
  </si>
  <si>
    <t>Малая Подгорная ул., 8</t>
  </si>
  <si>
    <t>Советская ул., 8</t>
  </si>
  <si>
    <t>2-ой Басандайский пер., 10 - 6</t>
  </si>
  <si>
    <t>Вершинина ул., 10 - 3</t>
  </si>
  <si>
    <t>Московский тракт, 7</t>
  </si>
  <si>
    <t>Московский тракт, 7/1</t>
  </si>
  <si>
    <t>Лебедева ул., 34</t>
  </si>
  <si>
    <t>Пушкина пер., 14</t>
  </si>
  <si>
    <t>Приречная ул., 37а</t>
  </si>
  <si>
    <t>Картасный пер., 5</t>
  </si>
  <si>
    <t>Карповский пер., 20а</t>
  </si>
  <si>
    <t>Беленца А. ул., 7 - 2, 3</t>
  </si>
  <si>
    <t>Кононова пер., 11 - 4</t>
  </si>
  <si>
    <t>Краснознаменная ул., 7</t>
  </si>
  <si>
    <t>Черных И. ул., 73</t>
  </si>
  <si>
    <t>Тверская ул., 66/1</t>
  </si>
  <si>
    <t>Никитина ул., 37/1</t>
  </si>
  <si>
    <t xml:space="preserve">5-ой Армии ул., 8                        </t>
  </si>
  <si>
    <t xml:space="preserve">Войкова ул., 75а                          </t>
  </si>
  <si>
    <t xml:space="preserve">Промышленный пер., 8              </t>
  </si>
  <si>
    <t xml:space="preserve">Сибирская ул., 82                        </t>
  </si>
  <si>
    <t xml:space="preserve">Соляная пл., 9                              </t>
  </si>
  <si>
    <t xml:space="preserve">Соляная пл., 9/1                          </t>
  </si>
  <si>
    <t xml:space="preserve">Соляной пер., 2                           </t>
  </si>
  <si>
    <t>Эуштинская ул., 17</t>
  </si>
  <si>
    <t xml:space="preserve">Усова ул., 68 - 1     </t>
  </si>
  <si>
    <t>Студгородок ул., 7</t>
  </si>
  <si>
    <t>Учебная ул., 35</t>
  </si>
  <si>
    <t>Урожайный пер., 24а</t>
  </si>
  <si>
    <t>Пушкина пер., 12</t>
  </si>
  <si>
    <t>Красноармейская ул., 51а - 5</t>
  </si>
  <si>
    <t>Косарева ул., 12</t>
  </si>
  <si>
    <t>Светлый пер., 28</t>
  </si>
  <si>
    <t>Яковлева ул., 18</t>
  </si>
  <si>
    <t>Алтайская ул., 101</t>
  </si>
  <si>
    <t>М.Горького ул., 11</t>
  </si>
  <si>
    <t>Краснознаменная ул., 3 - 6</t>
  </si>
  <si>
    <t>Краснознаменная ул., 3 - 7</t>
  </si>
  <si>
    <t>Кузнецова ул., 33</t>
  </si>
  <si>
    <t>Дружбы ул., 58</t>
  </si>
  <si>
    <t>Р.Люксембург ул., 72Б</t>
  </si>
  <si>
    <t>Мечникова ул., 14</t>
  </si>
  <si>
    <t>Советская ул., 8Б</t>
  </si>
  <si>
    <t>Сибирская ул., 86</t>
  </si>
  <si>
    <t>№ 260</t>
  </si>
  <si>
    <t>№ 268</t>
  </si>
  <si>
    <t>№ 600</t>
  </si>
  <si>
    <t>№ 608</t>
  </si>
  <si>
    <t>№ 603</t>
  </si>
  <si>
    <t>№ 604</t>
  </si>
  <si>
    <t>№ 610</t>
  </si>
  <si>
    <t>№ 611</t>
  </si>
  <si>
    <t>№ 612</t>
  </si>
  <si>
    <t>№ 613</t>
  </si>
  <si>
    <t>№ 614</t>
  </si>
  <si>
    <t>№ 621</t>
  </si>
  <si>
    <t>№ 627</t>
  </si>
  <si>
    <t>№ 635</t>
  </si>
  <si>
    <t>№ 636</t>
  </si>
  <si>
    <t>№ 637</t>
  </si>
  <si>
    <t>№ 638</t>
  </si>
  <si>
    <t>№ 639</t>
  </si>
  <si>
    <t>№ 640</t>
  </si>
  <si>
    <t>№ 641</t>
  </si>
  <si>
    <t>№ 642</t>
  </si>
  <si>
    <t>№ 650, 651</t>
  </si>
  <si>
    <t>№ 652</t>
  </si>
  <si>
    <t>№ 653</t>
  </si>
  <si>
    <t>№ 654</t>
  </si>
  <si>
    <t>№ 655</t>
  </si>
  <si>
    <t>№ 656</t>
  </si>
  <si>
    <t>№ 685</t>
  </si>
  <si>
    <t>№ 686</t>
  </si>
  <si>
    <t>№ 684</t>
  </si>
  <si>
    <t>№ 690</t>
  </si>
  <si>
    <t>№ 688</t>
  </si>
  <si>
    <t>№ 689</t>
  </si>
  <si>
    <t>№ 687</t>
  </si>
  <si>
    <t>№ 683</t>
  </si>
  <si>
    <t>№ 681</t>
  </si>
  <si>
    <t>№ 714</t>
  </si>
  <si>
    <t>№ 715</t>
  </si>
  <si>
    <t>№ 716</t>
  </si>
  <si>
    <t>№ 717</t>
  </si>
  <si>
    <t>№ 745</t>
  </si>
  <si>
    <t>№ 746</t>
  </si>
  <si>
    <t>№ 747</t>
  </si>
  <si>
    <t>№ 748</t>
  </si>
  <si>
    <t>№ 749</t>
  </si>
  <si>
    <t>№ 750</t>
  </si>
  <si>
    <t>№ 774</t>
  </si>
  <si>
    <t>№ 775</t>
  </si>
  <si>
    <t>№ 777</t>
  </si>
  <si>
    <t>№ 778</t>
  </si>
  <si>
    <t>№ 779</t>
  </si>
  <si>
    <t>№ 780</t>
  </si>
  <si>
    <t>№ 781</t>
  </si>
  <si>
    <t>№ 782</t>
  </si>
  <si>
    <t>Приложение 1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от 15.10.2012 № 1205</t>
  </si>
  <si>
    <t xml:space="preserve">Приложение 2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от 15.10.2012 № 1205 </t>
  </si>
  <si>
    <t>Приложение 3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от 15.10.2012 № 1205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</si>
</sst>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_р_."/>
    <numFmt numFmtId="182" formatCode="#,##0.0_р_."/>
    <numFmt numFmtId="183" formatCode="#,##0.00_р_."/>
    <numFmt numFmtId="184" formatCode="dd/mm/yy"/>
    <numFmt numFmtId="185" formatCode="[$-FC19]d\ mmmm\ yyyy\ &quot;г.&quot;"/>
  </numFmts>
  <fonts count="17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180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0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/>
    </xf>
    <xf numFmtId="0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4" fontId="6" fillId="0" borderId="1" xfId="18" applyNumberFormat="1" applyFont="1" applyFill="1" applyBorder="1" applyAlignment="1">
      <alignment horizontal="center" vertical="center" textRotation="90" wrapText="1"/>
      <protection/>
    </xf>
    <xf numFmtId="1" fontId="6" fillId="0" borderId="1" xfId="18" applyNumberFormat="1" applyFont="1" applyFill="1" applyBorder="1" applyAlignment="1">
      <alignment horizontal="center" vertical="center" textRotation="90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1" xfId="18" applyNumberFormat="1" applyFont="1" applyFill="1" applyBorder="1" applyAlignment="1">
      <alignment horizontal="center" vertical="center" wrapText="1"/>
      <protection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4" fontId="10" fillId="0" borderId="1" xfId="18" applyNumberFormat="1" applyFont="1" applyFill="1" applyBorder="1" applyAlignment="1">
      <alignment horizontal="center" vertical="center" wrapText="1"/>
      <protection/>
    </xf>
    <xf numFmtId="14" fontId="10" fillId="0" borderId="1" xfId="20" applyNumberFormat="1" applyFont="1" applyFill="1" applyBorder="1" applyAlignment="1">
      <alignment horizontal="center" vertical="center" wrapText="1"/>
      <protection/>
    </xf>
    <xf numFmtId="180" fontId="2" fillId="0" borderId="1" xfId="18" applyNumberFormat="1" applyFont="1" applyFill="1" applyBorder="1" applyAlignment="1">
      <alignment horizontal="center" vertical="center"/>
      <protection/>
    </xf>
    <xf numFmtId="14" fontId="10" fillId="0" borderId="1" xfId="0" applyNumberFormat="1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1" fontId="8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18" applyNumberFormat="1" applyFont="1" applyFill="1" applyBorder="1" applyAlignment="1">
      <alignment horizontal="center" vertical="center"/>
      <protection/>
    </xf>
    <xf numFmtId="180" fontId="0" fillId="0" borderId="0" xfId="0" applyNumberFormat="1" applyAlignment="1">
      <alignment/>
    </xf>
    <xf numFmtId="18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0" borderId="1" xfId="18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 wrapText="1"/>
      <protection/>
    </xf>
    <xf numFmtId="1" fontId="11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1" xfId="18" applyNumberFormat="1" applyFont="1" applyFill="1" applyBorder="1" applyAlignment="1">
      <alignment horizontal="center" vertical="center" wrapText="1"/>
      <protection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11" fillId="0" borderId="1" xfId="18" applyNumberFormat="1" applyFont="1" applyFill="1" applyBorder="1" applyAlignment="1">
      <alignment horizontal="center" vertical="center" wrapText="1"/>
      <protection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6" fillId="0" borderId="1" xfId="18" applyNumberFormat="1" applyFont="1" applyFill="1" applyBorder="1" applyAlignment="1">
      <alignment horizontal="center" vertical="center" textRotation="90" wrapText="1"/>
      <protection/>
    </xf>
    <xf numFmtId="2" fontId="2" fillId="0" borderId="1" xfId="19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2" fontId="3" fillId="0" borderId="1" xfId="18" applyNumberFormat="1" applyFont="1" applyFill="1" applyBorder="1" applyAlignment="1">
      <alignment horizontal="center" vertical="center" wrapText="1"/>
      <protection/>
    </xf>
    <xf numFmtId="2" fontId="2" fillId="0" borderId="1" xfId="18" applyNumberFormat="1" applyFont="1" applyFill="1" applyBorder="1" applyAlignment="1">
      <alignment horizontal="center" vertical="center"/>
      <protection/>
    </xf>
    <xf numFmtId="2" fontId="2" fillId="0" borderId="1" xfId="0" applyNumberFormat="1" applyFont="1" applyBorder="1" applyAlignment="1">
      <alignment horizontal="center"/>
    </xf>
    <xf numFmtId="180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  <xf numFmtId="14" fontId="2" fillId="0" borderId="1" xfId="18" applyNumberFormat="1" applyFont="1" applyFill="1" applyBorder="1" applyAlignment="1">
      <alignment horizontal="center" vertical="center" wrapText="1"/>
      <protection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84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2" xfId="20" applyNumberFormat="1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4" fontId="6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18" applyNumberFormat="1" applyFont="1" applyFill="1" applyBorder="1" applyAlignment="1">
      <alignment horizontal="center" vertical="center" textRotation="90" wrapText="1"/>
      <protection/>
    </xf>
    <xf numFmtId="179" fontId="6" fillId="0" borderId="1" xfId="23" applyFont="1" applyFill="1" applyBorder="1" applyAlignment="1">
      <alignment horizontal="center" vertical="center" textRotation="90" wrapText="1"/>
    </xf>
    <xf numFmtId="0" fontId="4" fillId="0" borderId="0" xfId="18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vertical="center" wrapText="1"/>
    </xf>
    <xf numFmtId="0" fontId="5" fillId="0" borderId="0" xfId="18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5" fillId="0" borderId="4" xfId="18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/>
    </xf>
    <xf numFmtId="0" fontId="6" fillId="0" borderId="1" xfId="0" applyFont="1" applyFill="1" applyBorder="1" applyAlignment="1">
      <alignment horizontal="center" vertical="center" textRotation="90" wrapText="1"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4" fontId="6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/>
    </xf>
    <xf numFmtId="0" fontId="6" fillId="0" borderId="1" xfId="18" applyFont="1" applyFill="1" applyBorder="1" applyAlignment="1">
      <alignment horizontal="center" vertical="center" textRotation="90" wrapText="1"/>
      <protection/>
    </xf>
    <xf numFmtId="14" fontId="10" fillId="0" borderId="2" xfId="0" applyNumberFormat="1" applyFont="1" applyFill="1" applyBorder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textRotation="90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иложение 3" xfId="19"/>
    <cellStyle name="Обычный_программа для 185фз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SheetLayoutView="100" workbookViewId="0" topLeftCell="A1">
      <selection activeCell="D1" sqref="D1:M2"/>
    </sheetView>
  </sheetViews>
  <sheetFormatPr defaultColWidth="9.140625" defaultRowHeight="12.75"/>
  <cols>
    <col min="1" max="1" width="4.00390625" style="0" customWidth="1"/>
    <col min="2" max="2" width="22.00390625" style="0" customWidth="1"/>
    <col min="3" max="3" width="7.57421875" style="0" customWidth="1"/>
    <col min="4" max="4" width="5.28125" style="0" customWidth="1"/>
    <col min="5" max="5" width="4.140625" style="0" customWidth="1"/>
    <col min="6" max="8" width="8.28125" style="0" customWidth="1"/>
    <col min="9" max="11" width="4.421875" style="0" customWidth="1"/>
    <col min="12" max="12" width="8.28125" style="0" customWidth="1"/>
    <col min="13" max="13" width="9.421875" style="0" customWidth="1"/>
    <col min="14" max="42" width="8.00390625" style="0" customWidth="1"/>
  </cols>
  <sheetData>
    <row r="1" spans="4:13" ht="23.25" customHeight="1">
      <c r="D1" s="103" t="s">
        <v>281</v>
      </c>
      <c r="E1" s="104"/>
      <c r="F1" s="104"/>
      <c r="G1" s="104"/>
      <c r="H1" s="104"/>
      <c r="I1" s="104"/>
      <c r="J1" s="104"/>
      <c r="K1" s="104"/>
      <c r="L1" s="104"/>
      <c r="M1" s="104"/>
    </row>
    <row r="2" spans="4:13" ht="23.25" customHeight="1"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5:13" ht="16.5" customHeight="1">
      <c r="E3" s="47"/>
      <c r="F3" s="47"/>
      <c r="G3" s="47"/>
      <c r="H3" s="47"/>
      <c r="I3" s="47"/>
      <c r="J3" s="47"/>
      <c r="K3" s="47"/>
      <c r="L3" s="47"/>
      <c r="M3" s="47"/>
    </row>
    <row r="4" spans="1:13" ht="14.25" customHeight="1">
      <c r="A4" s="93" t="s">
        <v>60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61.5" customHeight="1">
      <c r="A5" s="93" t="s">
        <v>161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15.75">
      <c r="A6" s="95" t="s">
        <v>16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1:13" ht="13.5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24.75" customHeight="1">
      <c r="A8" s="105" t="s">
        <v>17</v>
      </c>
      <c r="B8" s="105" t="s">
        <v>164</v>
      </c>
      <c r="C8" s="105" t="s">
        <v>27</v>
      </c>
      <c r="D8" s="105"/>
      <c r="E8" s="92" t="s">
        <v>155</v>
      </c>
      <c r="F8" s="89" t="s">
        <v>28</v>
      </c>
      <c r="G8" s="89"/>
      <c r="H8" s="89"/>
      <c r="I8" s="100" t="s">
        <v>19</v>
      </c>
      <c r="J8" s="100"/>
      <c r="K8" s="100"/>
      <c r="L8" s="101" t="s">
        <v>160</v>
      </c>
      <c r="M8" s="99" t="s">
        <v>29</v>
      </c>
    </row>
    <row r="9" spans="1:13" ht="16.5" customHeight="1">
      <c r="A9" s="105"/>
      <c r="B9" s="105"/>
      <c r="C9" s="105"/>
      <c r="D9" s="105"/>
      <c r="E9" s="92"/>
      <c r="F9" s="88" t="s">
        <v>20</v>
      </c>
      <c r="G9" s="89" t="s">
        <v>21</v>
      </c>
      <c r="H9" s="89"/>
      <c r="I9" s="91" t="s">
        <v>20</v>
      </c>
      <c r="J9" s="89" t="s">
        <v>21</v>
      </c>
      <c r="K9" s="89"/>
      <c r="L9" s="102"/>
      <c r="M9" s="99"/>
    </row>
    <row r="10" spans="1:13" ht="20.25" customHeight="1">
      <c r="A10" s="105"/>
      <c r="B10" s="105"/>
      <c r="C10" s="105"/>
      <c r="D10" s="105"/>
      <c r="E10" s="92"/>
      <c r="F10" s="88"/>
      <c r="G10" s="90"/>
      <c r="H10" s="90"/>
      <c r="I10" s="91"/>
      <c r="J10" s="90"/>
      <c r="K10" s="90"/>
      <c r="L10" s="102"/>
      <c r="M10" s="99"/>
    </row>
    <row r="11" spans="1:13" ht="79.5" customHeight="1">
      <c r="A11" s="105"/>
      <c r="B11" s="105"/>
      <c r="C11" s="105"/>
      <c r="D11" s="105"/>
      <c r="E11" s="92"/>
      <c r="F11" s="88"/>
      <c r="G11" s="19" t="s">
        <v>22</v>
      </c>
      <c r="H11" s="19" t="s">
        <v>23</v>
      </c>
      <c r="I11" s="91"/>
      <c r="J11" s="20" t="s">
        <v>22</v>
      </c>
      <c r="K11" s="20" t="s">
        <v>23</v>
      </c>
      <c r="L11" s="102"/>
      <c r="M11" s="99"/>
    </row>
    <row r="12" spans="1:13" ht="12.75">
      <c r="A12" s="21">
        <v>1</v>
      </c>
      <c r="B12" s="21">
        <v>2</v>
      </c>
      <c r="C12" s="21">
        <v>3</v>
      </c>
      <c r="D12" s="21">
        <v>4</v>
      </c>
      <c r="E12" s="30">
        <v>5</v>
      </c>
      <c r="F12" s="21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1">
        <v>12</v>
      </c>
      <c r="M12" s="21">
        <v>13</v>
      </c>
    </row>
    <row r="13" spans="1:13" s="45" customFormat="1" ht="13.5" customHeight="1">
      <c r="A13" s="18">
        <v>1</v>
      </c>
      <c r="B13" s="1" t="s">
        <v>30</v>
      </c>
      <c r="C13" s="24">
        <v>39309</v>
      </c>
      <c r="D13" s="24" t="s">
        <v>31</v>
      </c>
      <c r="E13" s="9">
        <v>2</v>
      </c>
      <c r="F13" s="61">
        <f aca="true" t="shared" si="0" ref="F13:F70">G13+H13</f>
        <v>140.9</v>
      </c>
      <c r="G13" s="62">
        <v>18.2</v>
      </c>
      <c r="H13" s="62">
        <v>122.7</v>
      </c>
      <c r="I13" s="31">
        <v>2</v>
      </c>
      <c r="J13" s="31">
        <v>1</v>
      </c>
      <c r="K13" s="31">
        <v>1</v>
      </c>
      <c r="L13" s="4">
        <f>122.7+20</f>
        <v>142.7</v>
      </c>
      <c r="M13" s="54">
        <v>4969.2</v>
      </c>
    </row>
    <row r="14" spans="1:15" s="45" customFormat="1" ht="13.5" customHeight="1">
      <c r="A14" s="1">
        <v>2</v>
      </c>
      <c r="B14" s="1" t="s">
        <v>32</v>
      </c>
      <c r="C14" s="24">
        <v>39345</v>
      </c>
      <c r="D14" s="24" t="s">
        <v>33</v>
      </c>
      <c r="E14" s="8">
        <v>22</v>
      </c>
      <c r="F14" s="61">
        <f t="shared" si="0"/>
        <v>237.1</v>
      </c>
      <c r="G14" s="4">
        <v>196.1</v>
      </c>
      <c r="H14" s="4">
        <v>41</v>
      </c>
      <c r="I14" s="8">
        <v>7</v>
      </c>
      <c r="J14" s="8">
        <v>6</v>
      </c>
      <c r="K14" s="8">
        <v>1</v>
      </c>
      <c r="L14" s="4">
        <v>264.2</v>
      </c>
      <c r="M14" s="54">
        <v>10636.3</v>
      </c>
      <c r="N14" s="65"/>
      <c r="O14" s="65"/>
    </row>
    <row r="15" spans="1:14" s="45" customFormat="1" ht="13.5" customHeight="1">
      <c r="A15" s="1">
        <v>3</v>
      </c>
      <c r="B15" s="1" t="s">
        <v>36</v>
      </c>
      <c r="C15" s="24">
        <v>39345</v>
      </c>
      <c r="D15" s="24" t="s">
        <v>37</v>
      </c>
      <c r="E15" s="8">
        <v>6</v>
      </c>
      <c r="F15" s="61">
        <f t="shared" si="0"/>
        <v>142.6</v>
      </c>
      <c r="G15" s="4">
        <v>47.5</v>
      </c>
      <c r="H15" s="4">
        <v>95.1</v>
      </c>
      <c r="I15" s="8">
        <v>4</v>
      </c>
      <c r="J15" s="8">
        <v>1</v>
      </c>
      <c r="K15" s="8">
        <v>3</v>
      </c>
      <c r="L15" s="4">
        <v>153.1</v>
      </c>
      <c r="M15" s="54">
        <v>6185.2</v>
      </c>
      <c r="N15" s="65"/>
    </row>
    <row r="16" spans="1:13" s="45" customFormat="1" ht="13.5" customHeight="1">
      <c r="A16" s="18">
        <v>4</v>
      </c>
      <c r="B16" s="1" t="s">
        <v>38</v>
      </c>
      <c r="C16" s="24">
        <v>39345</v>
      </c>
      <c r="D16" s="24" t="s">
        <v>39</v>
      </c>
      <c r="E16" s="8">
        <v>37</v>
      </c>
      <c r="F16" s="61">
        <v>425</v>
      </c>
      <c r="G16" s="4">
        <v>164.1</v>
      </c>
      <c r="H16" s="4">
        <v>260.9</v>
      </c>
      <c r="I16" s="8">
        <v>10</v>
      </c>
      <c r="J16" s="8">
        <v>5</v>
      </c>
      <c r="K16" s="8">
        <v>5</v>
      </c>
      <c r="L16" s="4">
        <v>436.7</v>
      </c>
      <c r="M16" s="54">
        <v>16906.5</v>
      </c>
    </row>
    <row r="17" spans="1:13" s="45" customFormat="1" ht="13.5" customHeight="1">
      <c r="A17" s="1">
        <v>5</v>
      </c>
      <c r="B17" s="5" t="s">
        <v>40</v>
      </c>
      <c r="C17" s="25">
        <v>39345</v>
      </c>
      <c r="D17" s="25" t="s">
        <v>41</v>
      </c>
      <c r="E17" s="9">
        <v>13</v>
      </c>
      <c r="F17" s="61">
        <f t="shared" si="0"/>
        <v>139.8</v>
      </c>
      <c r="G17" s="4">
        <v>47.8</v>
      </c>
      <c r="H17" s="4">
        <v>92</v>
      </c>
      <c r="I17" s="8">
        <v>6</v>
      </c>
      <c r="J17" s="8">
        <v>2</v>
      </c>
      <c r="K17" s="8">
        <v>4</v>
      </c>
      <c r="L17" s="4">
        <v>164</v>
      </c>
      <c r="M17" s="54">
        <v>6789.5</v>
      </c>
    </row>
    <row r="18" spans="1:13" s="45" customFormat="1" ht="13.5" customHeight="1">
      <c r="A18" s="1">
        <v>6</v>
      </c>
      <c r="B18" s="5" t="s">
        <v>42</v>
      </c>
      <c r="C18" s="25">
        <v>39381</v>
      </c>
      <c r="D18" s="25" t="s">
        <v>43</v>
      </c>
      <c r="E18" s="9">
        <v>15</v>
      </c>
      <c r="F18" s="61">
        <f t="shared" si="0"/>
        <v>214.2</v>
      </c>
      <c r="G18" s="4">
        <v>77.2</v>
      </c>
      <c r="H18" s="4">
        <v>137</v>
      </c>
      <c r="I18" s="8">
        <v>10</v>
      </c>
      <c r="J18" s="8">
        <v>4</v>
      </c>
      <c r="K18" s="8">
        <v>6</v>
      </c>
      <c r="L18" s="4">
        <v>268.4</v>
      </c>
      <c r="M18" s="54">
        <v>11263.9</v>
      </c>
    </row>
    <row r="19" spans="1:13" s="45" customFormat="1" ht="13.5" customHeight="1">
      <c r="A19" s="18">
        <v>7</v>
      </c>
      <c r="B19" s="10" t="s">
        <v>44</v>
      </c>
      <c r="C19" s="27">
        <v>39395</v>
      </c>
      <c r="D19" s="29" t="s">
        <v>45</v>
      </c>
      <c r="E19" s="14">
        <v>39</v>
      </c>
      <c r="F19" s="61">
        <v>474.8</v>
      </c>
      <c r="G19" s="12">
        <v>211</v>
      </c>
      <c r="H19" s="12">
        <v>263.8</v>
      </c>
      <c r="I19" s="14">
        <v>12</v>
      </c>
      <c r="J19" s="14">
        <v>5</v>
      </c>
      <c r="K19" s="14">
        <v>7</v>
      </c>
      <c r="L19" s="12">
        <v>487.4</v>
      </c>
      <c r="M19" s="54">
        <v>19263.3</v>
      </c>
    </row>
    <row r="20" spans="1:13" s="45" customFormat="1" ht="13.5" customHeight="1">
      <c r="A20" s="1">
        <v>8</v>
      </c>
      <c r="B20" s="2" t="s">
        <v>67</v>
      </c>
      <c r="C20" s="27">
        <v>39421</v>
      </c>
      <c r="D20" s="29" t="s">
        <v>68</v>
      </c>
      <c r="E20" s="1">
        <v>8</v>
      </c>
      <c r="F20" s="61">
        <f t="shared" si="0"/>
        <v>48.8</v>
      </c>
      <c r="G20" s="12">
        <v>48.8</v>
      </c>
      <c r="H20" s="4"/>
      <c r="I20" s="8">
        <v>2</v>
      </c>
      <c r="J20" s="8">
        <v>2</v>
      </c>
      <c r="K20" s="8"/>
      <c r="L20" s="4">
        <v>76</v>
      </c>
      <c r="M20" s="4">
        <v>3086.8</v>
      </c>
    </row>
    <row r="21" spans="1:13" s="45" customFormat="1" ht="13.5" customHeight="1">
      <c r="A21" s="1">
        <v>9</v>
      </c>
      <c r="B21" s="2" t="s">
        <v>69</v>
      </c>
      <c r="C21" s="27">
        <v>39421</v>
      </c>
      <c r="D21" s="29" t="s">
        <v>68</v>
      </c>
      <c r="E21" s="1">
        <v>33</v>
      </c>
      <c r="F21" s="61">
        <f t="shared" si="0"/>
        <v>417.6</v>
      </c>
      <c r="G21" s="12">
        <v>296.5</v>
      </c>
      <c r="H21" s="4">
        <v>121.1</v>
      </c>
      <c r="I21" s="8">
        <f>J21+K21</f>
        <v>11</v>
      </c>
      <c r="J21" s="8">
        <v>8</v>
      </c>
      <c r="K21" s="8">
        <v>3</v>
      </c>
      <c r="L21" s="4">
        <v>423.8</v>
      </c>
      <c r="M21" s="55">
        <v>17002.7</v>
      </c>
    </row>
    <row r="22" spans="1:13" s="45" customFormat="1" ht="13.5" customHeight="1">
      <c r="A22" s="18">
        <v>10</v>
      </c>
      <c r="B22" s="10" t="s">
        <v>46</v>
      </c>
      <c r="C22" s="27">
        <v>39421</v>
      </c>
      <c r="D22" s="29" t="s">
        <v>47</v>
      </c>
      <c r="E22" s="9">
        <v>18</v>
      </c>
      <c r="F22" s="61">
        <f t="shared" si="0"/>
        <v>251.89999999999998</v>
      </c>
      <c r="G22" s="4">
        <v>202.1</v>
      </c>
      <c r="H22" s="4">
        <v>49.8</v>
      </c>
      <c r="I22" s="8">
        <v>7</v>
      </c>
      <c r="J22" s="8">
        <v>6</v>
      </c>
      <c r="K22" s="8">
        <v>1</v>
      </c>
      <c r="L22" s="4">
        <v>225.1</v>
      </c>
      <c r="M22" s="54">
        <v>9242.3</v>
      </c>
    </row>
    <row r="23" spans="1:13" s="45" customFormat="1" ht="13.5" customHeight="1">
      <c r="A23" s="1">
        <v>11</v>
      </c>
      <c r="B23" s="1" t="s">
        <v>48</v>
      </c>
      <c r="C23" s="24">
        <v>39442</v>
      </c>
      <c r="D23" s="24" t="s">
        <v>49</v>
      </c>
      <c r="E23" s="9">
        <v>63</v>
      </c>
      <c r="F23" s="61">
        <v>423.6</v>
      </c>
      <c r="G23" s="4">
        <v>325.7</v>
      </c>
      <c r="H23" s="4">
        <v>97.9</v>
      </c>
      <c r="I23" s="8">
        <v>14</v>
      </c>
      <c r="J23" s="8">
        <v>10</v>
      </c>
      <c r="K23" s="8">
        <v>4</v>
      </c>
      <c r="L23" s="4">
        <v>464.5</v>
      </c>
      <c r="M23" s="54">
        <v>19139.4</v>
      </c>
    </row>
    <row r="24" spans="1:13" s="45" customFormat="1" ht="13.5" customHeight="1">
      <c r="A24" s="1">
        <v>12</v>
      </c>
      <c r="B24" s="1" t="s">
        <v>70</v>
      </c>
      <c r="C24" s="24">
        <v>39442</v>
      </c>
      <c r="D24" s="24" t="s">
        <v>71</v>
      </c>
      <c r="E24" s="9">
        <v>15</v>
      </c>
      <c r="F24" s="61">
        <f t="shared" si="0"/>
        <v>326.9</v>
      </c>
      <c r="G24" s="4">
        <v>214.9</v>
      </c>
      <c r="H24" s="4">
        <v>112</v>
      </c>
      <c r="I24" s="8">
        <f>J24+K24</f>
        <v>8</v>
      </c>
      <c r="J24" s="8">
        <v>5</v>
      </c>
      <c r="K24" s="8">
        <v>3</v>
      </c>
      <c r="L24" s="4">
        <v>376.8</v>
      </c>
      <c r="M24" s="52">
        <v>14342.9</v>
      </c>
    </row>
    <row r="25" spans="1:13" s="45" customFormat="1" ht="13.5" customHeight="1">
      <c r="A25" s="18">
        <v>13</v>
      </c>
      <c r="B25" s="10" t="s">
        <v>63</v>
      </c>
      <c r="C25" s="27">
        <v>39442</v>
      </c>
      <c r="D25" s="29" t="s">
        <v>25</v>
      </c>
      <c r="E25" s="14">
        <v>38</v>
      </c>
      <c r="F25" s="61">
        <f t="shared" si="0"/>
        <v>428.5</v>
      </c>
      <c r="G25" s="12">
        <v>165.2</v>
      </c>
      <c r="H25" s="12">
        <v>263.3</v>
      </c>
      <c r="I25" s="8">
        <v>15</v>
      </c>
      <c r="J25" s="14">
        <v>6</v>
      </c>
      <c r="K25" s="14">
        <v>9</v>
      </c>
      <c r="L25" s="12">
        <v>468.3</v>
      </c>
      <c r="M25" s="52">
        <v>19683</v>
      </c>
    </row>
    <row r="26" spans="1:13" s="45" customFormat="1" ht="13.5" customHeight="1">
      <c r="A26" s="1">
        <v>14</v>
      </c>
      <c r="B26" s="10" t="s">
        <v>72</v>
      </c>
      <c r="C26" s="27">
        <v>39442</v>
      </c>
      <c r="D26" s="29" t="s">
        <v>73</v>
      </c>
      <c r="E26" s="9">
        <v>22</v>
      </c>
      <c r="F26" s="61">
        <f t="shared" si="0"/>
        <v>149.89999999999998</v>
      </c>
      <c r="G26" s="12">
        <v>113.1</v>
      </c>
      <c r="H26" s="12">
        <v>36.8</v>
      </c>
      <c r="I26" s="8">
        <f>J26+K26</f>
        <v>6</v>
      </c>
      <c r="J26" s="14">
        <v>5</v>
      </c>
      <c r="K26" s="14">
        <v>1</v>
      </c>
      <c r="L26" s="12">
        <v>198.8</v>
      </c>
      <c r="M26" s="52">
        <v>8147.6</v>
      </c>
    </row>
    <row r="27" spans="1:13" s="45" customFormat="1" ht="13.5" customHeight="1">
      <c r="A27" s="1">
        <v>15</v>
      </c>
      <c r="B27" s="10" t="s">
        <v>74</v>
      </c>
      <c r="C27" s="27">
        <v>39442</v>
      </c>
      <c r="D27" s="29" t="s">
        <v>75</v>
      </c>
      <c r="E27" s="9">
        <v>20</v>
      </c>
      <c r="F27" s="61">
        <f t="shared" si="0"/>
        <v>270.5</v>
      </c>
      <c r="G27" s="12">
        <v>106.9</v>
      </c>
      <c r="H27" s="12">
        <v>163.6</v>
      </c>
      <c r="I27" s="8">
        <v>8</v>
      </c>
      <c r="J27" s="14">
        <v>4</v>
      </c>
      <c r="K27" s="14">
        <v>4</v>
      </c>
      <c r="L27" s="12">
        <v>295.6</v>
      </c>
      <c r="M27" s="52">
        <v>11665.5</v>
      </c>
    </row>
    <row r="28" spans="1:13" s="45" customFormat="1" ht="13.5" customHeight="1">
      <c r="A28" s="18">
        <v>16</v>
      </c>
      <c r="B28" s="5" t="s">
        <v>76</v>
      </c>
      <c r="C28" s="25">
        <v>39442</v>
      </c>
      <c r="D28" s="25" t="s">
        <v>77</v>
      </c>
      <c r="E28" s="9">
        <v>45</v>
      </c>
      <c r="F28" s="61">
        <v>340.2</v>
      </c>
      <c r="G28" s="4">
        <v>340.2</v>
      </c>
      <c r="H28" s="4"/>
      <c r="I28" s="8">
        <v>14</v>
      </c>
      <c r="J28" s="8">
        <v>14</v>
      </c>
      <c r="K28" s="8"/>
      <c r="L28" s="4">
        <v>481.7</v>
      </c>
      <c r="M28" s="52">
        <v>19544.5</v>
      </c>
    </row>
    <row r="29" spans="1:13" s="45" customFormat="1" ht="13.5" customHeight="1">
      <c r="A29" s="1">
        <v>17</v>
      </c>
      <c r="B29" s="5" t="s">
        <v>78</v>
      </c>
      <c r="C29" s="25">
        <v>39442</v>
      </c>
      <c r="D29" s="25" t="s">
        <v>79</v>
      </c>
      <c r="E29" s="9">
        <v>4</v>
      </c>
      <c r="F29" s="61">
        <f t="shared" si="0"/>
        <v>46.8</v>
      </c>
      <c r="G29" s="4"/>
      <c r="H29" s="4">
        <v>46.8</v>
      </c>
      <c r="I29" s="8">
        <v>2</v>
      </c>
      <c r="J29" s="8"/>
      <c r="K29" s="8">
        <v>2</v>
      </c>
      <c r="L29" s="4">
        <v>46.8</v>
      </c>
      <c r="M29" s="4">
        <v>1967.4</v>
      </c>
    </row>
    <row r="30" spans="1:13" s="45" customFormat="1" ht="13.5" customHeight="1">
      <c r="A30" s="1">
        <v>18</v>
      </c>
      <c r="B30" s="5" t="s">
        <v>80</v>
      </c>
      <c r="C30" s="25">
        <v>39483</v>
      </c>
      <c r="D30" s="25" t="s">
        <v>26</v>
      </c>
      <c r="E30" s="9">
        <v>7</v>
      </c>
      <c r="F30" s="61">
        <f t="shared" si="0"/>
        <v>118.10000000000001</v>
      </c>
      <c r="G30" s="4">
        <v>67.4</v>
      </c>
      <c r="H30" s="4">
        <v>50.7</v>
      </c>
      <c r="I30" s="8">
        <f>J30+K30</f>
        <v>3</v>
      </c>
      <c r="J30" s="8">
        <v>1</v>
      </c>
      <c r="K30" s="8">
        <v>2</v>
      </c>
      <c r="L30" s="4">
        <v>118.1</v>
      </c>
      <c r="M30" s="54">
        <v>4399.1</v>
      </c>
    </row>
    <row r="31" spans="1:13" s="45" customFormat="1" ht="13.5" customHeight="1">
      <c r="A31" s="18">
        <v>19</v>
      </c>
      <c r="B31" s="10" t="s">
        <v>81</v>
      </c>
      <c r="C31" s="27">
        <v>39485</v>
      </c>
      <c r="D31" s="27" t="s">
        <v>82</v>
      </c>
      <c r="E31" s="9">
        <v>9</v>
      </c>
      <c r="F31" s="61">
        <f t="shared" si="0"/>
        <v>57.6</v>
      </c>
      <c r="G31" s="12">
        <v>33.7</v>
      </c>
      <c r="H31" s="12">
        <v>23.9</v>
      </c>
      <c r="I31" s="8">
        <f>J31+K31</f>
        <v>2</v>
      </c>
      <c r="J31" s="14">
        <v>1</v>
      </c>
      <c r="K31" s="14">
        <v>1</v>
      </c>
      <c r="L31" s="12">
        <v>69.9</v>
      </c>
      <c r="M31" s="54">
        <v>2801.5</v>
      </c>
    </row>
    <row r="32" spans="1:13" s="45" customFormat="1" ht="13.5" customHeight="1">
      <c r="A32" s="1">
        <v>20</v>
      </c>
      <c r="B32" s="10" t="s">
        <v>83</v>
      </c>
      <c r="C32" s="27">
        <v>39485</v>
      </c>
      <c r="D32" s="29" t="s">
        <v>84</v>
      </c>
      <c r="E32" s="9">
        <v>4</v>
      </c>
      <c r="F32" s="61">
        <f t="shared" si="0"/>
        <v>39.4</v>
      </c>
      <c r="G32" s="12">
        <v>39.4</v>
      </c>
      <c r="H32" s="12"/>
      <c r="I32" s="8">
        <v>2</v>
      </c>
      <c r="J32" s="14">
        <v>2</v>
      </c>
      <c r="K32" s="14"/>
      <c r="L32" s="12">
        <v>48.2</v>
      </c>
      <c r="M32" s="54">
        <v>2026.2</v>
      </c>
    </row>
    <row r="33" spans="1:13" s="45" customFormat="1" ht="13.5" customHeight="1">
      <c r="A33" s="1">
        <v>21</v>
      </c>
      <c r="B33" s="5" t="s">
        <v>85</v>
      </c>
      <c r="C33" s="25">
        <v>39527</v>
      </c>
      <c r="D33" s="25" t="s">
        <v>86</v>
      </c>
      <c r="E33" s="9">
        <v>1</v>
      </c>
      <c r="F33" s="61">
        <f t="shared" si="0"/>
        <v>20.8</v>
      </c>
      <c r="G33" s="4"/>
      <c r="H33" s="4">
        <v>20.8</v>
      </c>
      <c r="I33" s="8">
        <v>1</v>
      </c>
      <c r="J33" s="8"/>
      <c r="K33" s="8">
        <v>1</v>
      </c>
      <c r="L33" s="4">
        <v>20.8</v>
      </c>
      <c r="M33" s="54">
        <v>874.4</v>
      </c>
    </row>
    <row r="34" spans="1:13" s="45" customFormat="1" ht="13.5" customHeight="1">
      <c r="A34" s="18">
        <v>22</v>
      </c>
      <c r="B34" s="1" t="s">
        <v>87</v>
      </c>
      <c r="C34" s="24">
        <v>39527</v>
      </c>
      <c r="D34" s="24" t="s">
        <v>88</v>
      </c>
      <c r="E34" s="9">
        <v>12</v>
      </c>
      <c r="F34" s="61">
        <f t="shared" si="0"/>
        <v>98.8</v>
      </c>
      <c r="G34" s="4">
        <v>98.8</v>
      </c>
      <c r="H34" s="4"/>
      <c r="I34" s="8">
        <f>J34+K34</f>
        <v>3</v>
      </c>
      <c r="J34" s="8">
        <v>3</v>
      </c>
      <c r="K34" s="8"/>
      <c r="L34" s="4">
        <v>138</v>
      </c>
      <c r="M34" s="54">
        <v>5390.4</v>
      </c>
    </row>
    <row r="35" spans="1:13" s="45" customFormat="1" ht="13.5" customHeight="1">
      <c r="A35" s="1">
        <v>23</v>
      </c>
      <c r="B35" s="10" t="s">
        <v>89</v>
      </c>
      <c r="C35" s="27">
        <v>39527</v>
      </c>
      <c r="D35" s="29" t="s">
        <v>90</v>
      </c>
      <c r="E35" s="9">
        <v>31</v>
      </c>
      <c r="F35" s="61">
        <f t="shared" si="0"/>
        <v>304.6</v>
      </c>
      <c r="G35" s="12">
        <v>166.3</v>
      </c>
      <c r="H35" s="12">
        <v>138.3</v>
      </c>
      <c r="I35" s="8">
        <f>J35+K35</f>
        <v>7</v>
      </c>
      <c r="J35" s="34">
        <v>4</v>
      </c>
      <c r="K35" s="34">
        <v>3</v>
      </c>
      <c r="L35" s="12">
        <v>322.3</v>
      </c>
      <c r="M35" s="54">
        <v>12644.2</v>
      </c>
    </row>
    <row r="36" spans="1:13" s="45" customFormat="1" ht="13.5" customHeight="1">
      <c r="A36" s="1">
        <v>24</v>
      </c>
      <c r="B36" s="1" t="s">
        <v>91</v>
      </c>
      <c r="C36" s="24">
        <v>39527</v>
      </c>
      <c r="D36" s="24" t="s">
        <v>92</v>
      </c>
      <c r="E36" s="8">
        <v>3</v>
      </c>
      <c r="F36" s="61">
        <f t="shared" si="0"/>
        <v>29.1</v>
      </c>
      <c r="G36" s="4">
        <v>29.1</v>
      </c>
      <c r="H36" s="4"/>
      <c r="I36" s="8">
        <f>J36+K36</f>
        <v>1</v>
      </c>
      <c r="J36" s="8">
        <v>1</v>
      </c>
      <c r="K36" s="8"/>
      <c r="L36" s="4">
        <v>30</v>
      </c>
      <c r="M36" s="4">
        <v>1290</v>
      </c>
    </row>
    <row r="37" spans="1:13" s="45" customFormat="1" ht="13.5" customHeight="1">
      <c r="A37" s="18">
        <v>25</v>
      </c>
      <c r="B37" s="1" t="s">
        <v>93</v>
      </c>
      <c r="C37" s="24">
        <v>39625</v>
      </c>
      <c r="D37" s="24" t="s">
        <v>94</v>
      </c>
      <c r="E37" s="8">
        <v>17</v>
      </c>
      <c r="F37" s="61">
        <f t="shared" si="0"/>
        <v>259.3</v>
      </c>
      <c r="G37" s="4">
        <v>192.9</v>
      </c>
      <c r="H37" s="4">
        <v>66.4</v>
      </c>
      <c r="I37" s="8">
        <f>J37+K37</f>
        <v>5</v>
      </c>
      <c r="J37" s="8">
        <v>4</v>
      </c>
      <c r="K37" s="8">
        <v>1</v>
      </c>
      <c r="L37" s="4">
        <v>271.4</v>
      </c>
      <c r="M37" s="54">
        <v>9928.3</v>
      </c>
    </row>
    <row r="38" spans="1:13" s="45" customFormat="1" ht="13.5" customHeight="1">
      <c r="A38" s="1">
        <v>26</v>
      </c>
      <c r="B38" s="35" t="s">
        <v>95</v>
      </c>
      <c r="C38" s="27">
        <v>39688</v>
      </c>
      <c r="D38" s="29" t="s">
        <v>26</v>
      </c>
      <c r="E38" s="1">
        <v>58</v>
      </c>
      <c r="F38" s="61">
        <f t="shared" si="0"/>
        <v>752.2</v>
      </c>
      <c r="G38" s="12">
        <v>255</v>
      </c>
      <c r="H38" s="4">
        <v>497.2</v>
      </c>
      <c r="I38" s="8">
        <f>J38+K38</f>
        <v>17</v>
      </c>
      <c r="J38" s="8">
        <v>6</v>
      </c>
      <c r="K38" s="8">
        <v>11</v>
      </c>
      <c r="L38" s="4">
        <v>781.8</v>
      </c>
      <c r="M38" s="54">
        <v>29255.8</v>
      </c>
    </row>
    <row r="39" spans="1:13" s="45" customFormat="1" ht="13.5" customHeight="1">
      <c r="A39" s="1">
        <v>27</v>
      </c>
      <c r="B39" s="5" t="s">
        <v>96</v>
      </c>
      <c r="C39" s="24">
        <v>39751</v>
      </c>
      <c r="D39" s="24" t="s">
        <v>97</v>
      </c>
      <c r="E39" s="1">
        <v>13</v>
      </c>
      <c r="F39" s="61">
        <f t="shared" si="0"/>
        <v>104.3</v>
      </c>
      <c r="G39" s="4">
        <v>39.3</v>
      </c>
      <c r="H39" s="4">
        <v>65</v>
      </c>
      <c r="I39" s="8">
        <v>3</v>
      </c>
      <c r="J39" s="1">
        <v>1</v>
      </c>
      <c r="K39" s="1">
        <v>2</v>
      </c>
      <c r="L39" s="4">
        <v>104.3</v>
      </c>
      <c r="M39" s="4">
        <v>4293.8</v>
      </c>
    </row>
    <row r="40" spans="1:13" s="45" customFormat="1" ht="13.5" customHeight="1">
      <c r="A40" s="18">
        <v>28</v>
      </c>
      <c r="B40" s="5" t="s">
        <v>98</v>
      </c>
      <c r="C40" s="24">
        <v>39751</v>
      </c>
      <c r="D40" s="24" t="s">
        <v>99</v>
      </c>
      <c r="E40" s="1">
        <v>17</v>
      </c>
      <c r="F40" s="61">
        <v>163.5</v>
      </c>
      <c r="G40" s="4">
        <v>96.9</v>
      </c>
      <c r="H40" s="4">
        <v>66.6</v>
      </c>
      <c r="I40" s="8">
        <f>J40+K40</f>
        <v>5</v>
      </c>
      <c r="J40" s="1">
        <v>3</v>
      </c>
      <c r="K40" s="1">
        <v>2</v>
      </c>
      <c r="L40" s="4">
        <v>204.6</v>
      </c>
      <c r="M40" s="4">
        <v>8057.4</v>
      </c>
    </row>
    <row r="41" spans="1:13" s="45" customFormat="1" ht="13.5" customHeight="1">
      <c r="A41" s="1">
        <v>29</v>
      </c>
      <c r="B41" s="5" t="s">
        <v>0</v>
      </c>
      <c r="C41" s="24">
        <v>39780</v>
      </c>
      <c r="D41" s="44" t="s">
        <v>125</v>
      </c>
      <c r="E41" s="13">
        <v>7</v>
      </c>
      <c r="F41" s="61">
        <f t="shared" si="0"/>
        <v>36.1</v>
      </c>
      <c r="G41" s="4">
        <v>36.1</v>
      </c>
      <c r="H41" s="4"/>
      <c r="I41" s="8">
        <v>1</v>
      </c>
      <c r="J41" s="8">
        <v>1</v>
      </c>
      <c r="K41" s="8"/>
      <c r="L41" s="4">
        <v>30</v>
      </c>
      <c r="M41" s="4">
        <v>1290</v>
      </c>
    </row>
    <row r="42" spans="1:13" s="45" customFormat="1" ht="13.5" customHeight="1">
      <c r="A42" s="1">
        <v>30</v>
      </c>
      <c r="B42" s="1" t="s">
        <v>100</v>
      </c>
      <c r="C42" s="24">
        <v>39780</v>
      </c>
      <c r="D42" s="24" t="s">
        <v>101</v>
      </c>
      <c r="E42" s="1">
        <v>10</v>
      </c>
      <c r="F42" s="61">
        <f t="shared" si="0"/>
        <v>210.7</v>
      </c>
      <c r="G42" s="4">
        <v>30.6</v>
      </c>
      <c r="H42" s="4">
        <v>180.1</v>
      </c>
      <c r="I42" s="8">
        <f>J42+K42</f>
        <v>5</v>
      </c>
      <c r="J42" s="13">
        <v>1</v>
      </c>
      <c r="K42" s="13">
        <v>4</v>
      </c>
      <c r="L42" s="4">
        <v>226.1</v>
      </c>
      <c r="M42" s="4">
        <v>8622.2</v>
      </c>
    </row>
    <row r="43" spans="1:13" s="45" customFormat="1" ht="13.5" customHeight="1">
      <c r="A43" s="18">
        <v>31</v>
      </c>
      <c r="B43" s="10" t="s">
        <v>102</v>
      </c>
      <c r="C43" s="24">
        <v>39780</v>
      </c>
      <c r="D43" s="24" t="s">
        <v>103</v>
      </c>
      <c r="E43" s="1">
        <v>24</v>
      </c>
      <c r="F43" s="61">
        <v>357.5</v>
      </c>
      <c r="G43" s="4">
        <v>73.2</v>
      </c>
      <c r="H43" s="4">
        <v>284.3</v>
      </c>
      <c r="I43" s="8">
        <v>9</v>
      </c>
      <c r="J43" s="13">
        <v>2</v>
      </c>
      <c r="K43" s="13">
        <v>7</v>
      </c>
      <c r="L43" s="4">
        <v>386.2</v>
      </c>
      <c r="M43" s="4">
        <v>14869.4</v>
      </c>
    </row>
    <row r="44" spans="1:13" s="45" customFormat="1" ht="13.5" customHeight="1">
      <c r="A44" s="1">
        <v>32</v>
      </c>
      <c r="B44" s="10" t="s">
        <v>104</v>
      </c>
      <c r="C44" s="24">
        <v>39780</v>
      </c>
      <c r="D44" s="24" t="s">
        <v>105</v>
      </c>
      <c r="E44" s="1">
        <v>34</v>
      </c>
      <c r="F44" s="61">
        <f t="shared" si="0"/>
        <v>399.9</v>
      </c>
      <c r="G44" s="4">
        <v>209.4</v>
      </c>
      <c r="H44" s="4">
        <v>190.5</v>
      </c>
      <c r="I44" s="8">
        <f>J44+K44</f>
        <v>11</v>
      </c>
      <c r="J44" s="13">
        <v>7</v>
      </c>
      <c r="K44" s="13">
        <v>4</v>
      </c>
      <c r="L44" s="4">
        <v>418.5</v>
      </c>
      <c r="M44" s="4">
        <v>16543.8</v>
      </c>
    </row>
    <row r="45" spans="1:13" s="45" customFormat="1" ht="13.5" customHeight="1">
      <c r="A45" s="1">
        <v>33</v>
      </c>
      <c r="B45" s="5" t="s">
        <v>106</v>
      </c>
      <c r="C45" s="24">
        <v>39947</v>
      </c>
      <c r="D45" s="24" t="s">
        <v>107</v>
      </c>
      <c r="E45" s="1">
        <v>8</v>
      </c>
      <c r="F45" s="61">
        <f t="shared" si="0"/>
        <v>106.5</v>
      </c>
      <c r="G45" s="4">
        <v>83.1</v>
      </c>
      <c r="H45" s="4">
        <v>23.4</v>
      </c>
      <c r="I45" s="8">
        <f>J45+K45</f>
        <v>4</v>
      </c>
      <c r="J45" s="13">
        <v>3</v>
      </c>
      <c r="K45" s="13">
        <v>1</v>
      </c>
      <c r="L45" s="4">
        <v>140.2</v>
      </c>
      <c r="M45" s="4">
        <v>5619.8</v>
      </c>
    </row>
    <row r="46" spans="1:13" s="45" customFormat="1" ht="13.5" customHeight="1">
      <c r="A46" s="18">
        <v>34</v>
      </c>
      <c r="B46" s="1" t="s">
        <v>62</v>
      </c>
      <c r="C46" s="24">
        <v>39989</v>
      </c>
      <c r="D46" s="24" t="s">
        <v>61</v>
      </c>
      <c r="E46" s="9">
        <v>3</v>
      </c>
      <c r="F46" s="61">
        <f t="shared" si="0"/>
        <v>62.3</v>
      </c>
      <c r="G46" s="62">
        <v>62.3</v>
      </c>
      <c r="H46" s="62"/>
      <c r="I46" s="31">
        <v>1</v>
      </c>
      <c r="J46" s="31">
        <v>1</v>
      </c>
      <c r="K46" s="31"/>
      <c r="L46" s="4">
        <v>62.3</v>
      </c>
      <c r="M46" s="54">
        <v>2096.2</v>
      </c>
    </row>
    <row r="47" spans="1:13" s="45" customFormat="1" ht="13.5" customHeight="1">
      <c r="A47" s="1">
        <v>35</v>
      </c>
      <c r="B47" s="3" t="s">
        <v>110</v>
      </c>
      <c r="C47" s="24" t="s">
        <v>111</v>
      </c>
      <c r="D47" s="24" t="s">
        <v>112</v>
      </c>
      <c r="E47" s="1">
        <v>1</v>
      </c>
      <c r="F47" s="61">
        <f>G47+H47</f>
        <v>31.4</v>
      </c>
      <c r="G47" s="12"/>
      <c r="H47" s="62">
        <v>31.4</v>
      </c>
      <c r="I47" s="8">
        <v>1</v>
      </c>
      <c r="J47" s="8"/>
      <c r="K47" s="8">
        <v>1</v>
      </c>
      <c r="L47" s="4">
        <v>31.3</v>
      </c>
      <c r="M47" s="4">
        <v>1345.3</v>
      </c>
    </row>
    <row r="48" spans="1:13" s="45" customFormat="1" ht="13.5" customHeight="1">
      <c r="A48" s="1">
        <v>36</v>
      </c>
      <c r="B48" s="3" t="s">
        <v>50</v>
      </c>
      <c r="C48" s="27">
        <v>40116</v>
      </c>
      <c r="D48" s="29" t="s">
        <v>51</v>
      </c>
      <c r="E48" s="9">
        <v>9</v>
      </c>
      <c r="F48" s="61">
        <f t="shared" si="0"/>
        <v>97.5</v>
      </c>
      <c r="G48" s="4">
        <v>97.5</v>
      </c>
      <c r="H48" s="4"/>
      <c r="I48" s="8">
        <v>2</v>
      </c>
      <c r="J48" s="8">
        <v>2</v>
      </c>
      <c r="K48" s="8"/>
      <c r="L48" s="4">
        <v>116</v>
      </c>
      <c r="M48" s="54">
        <v>4305.8</v>
      </c>
    </row>
    <row r="49" spans="1:13" s="45" customFormat="1" ht="13.5" customHeight="1">
      <c r="A49" s="18">
        <v>37</v>
      </c>
      <c r="B49" s="1" t="s">
        <v>34</v>
      </c>
      <c r="C49" s="24">
        <v>40116</v>
      </c>
      <c r="D49" s="24" t="s">
        <v>35</v>
      </c>
      <c r="E49" s="8">
        <v>26</v>
      </c>
      <c r="F49" s="61">
        <f t="shared" si="0"/>
        <v>214.3</v>
      </c>
      <c r="G49" s="4">
        <v>214.3</v>
      </c>
      <c r="H49" s="4"/>
      <c r="I49" s="8">
        <v>8</v>
      </c>
      <c r="J49" s="8">
        <v>8</v>
      </c>
      <c r="K49" s="8"/>
      <c r="L49" s="4">
        <v>289.2</v>
      </c>
      <c r="M49" s="54">
        <v>11892.3</v>
      </c>
    </row>
    <row r="50" spans="1:13" ht="13.5" customHeight="1">
      <c r="A50" s="1">
        <v>38</v>
      </c>
      <c r="B50" s="3" t="s">
        <v>56</v>
      </c>
      <c r="C50" s="27">
        <v>40207</v>
      </c>
      <c r="D50" s="29" t="s">
        <v>113</v>
      </c>
      <c r="E50" s="1">
        <v>18</v>
      </c>
      <c r="F50" s="61">
        <f t="shared" si="0"/>
        <v>163.7</v>
      </c>
      <c r="G50" s="12">
        <v>163.7</v>
      </c>
      <c r="H50" s="4"/>
      <c r="I50" s="8">
        <v>4</v>
      </c>
      <c r="J50" s="8">
        <v>4</v>
      </c>
      <c r="K50" s="8"/>
      <c r="L50" s="4">
        <v>188.9</v>
      </c>
      <c r="M50" s="4">
        <v>7232.2</v>
      </c>
    </row>
    <row r="51" spans="1:13" s="45" customFormat="1" ht="13.5" customHeight="1">
      <c r="A51" s="1">
        <v>39</v>
      </c>
      <c r="B51" s="1" t="s">
        <v>163</v>
      </c>
      <c r="C51" s="83" t="s">
        <v>26</v>
      </c>
      <c r="D51" s="84"/>
      <c r="E51" s="8">
        <v>1</v>
      </c>
      <c r="F51" s="61">
        <v>34.7</v>
      </c>
      <c r="G51" s="4">
        <v>34.7</v>
      </c>
      <c r="H51" s="4"/>
      <c r="I51" s="8">
        <v>1</v>
      </c>
      <c r="J51" s="8">
        <v>1</v>
      </c>
      <c r="K51" s="48"/>
      <c r="L51" s="4">
        <v>30</v>
      </c>
      <c r="M51" s="4">
        <v>1290</v>
      </c>
    </row>
    <row r="52" spans="1:13" s="45" customFormat="1" ht="13.5" customHeight="1">
      <c r="A52" s="18">
        <v>40</v>
      </c>
      <c r="B52" s="3" t="s">
        <v>52</v>
      </c>
      <c r="C52" s="83" t="s">
        <v>26</v>
      </c>
      <c r="D52" s="84"/>
      <c r="E52" s="9">
        <v>3</v>
      </c>
      <c r="F52" s="61">
        <f t="shared" si="0"/>
        <v>37.6</v>
      </c>
      <c r="G52" s="4"/>
      <c r="H52" s="4">
        <v>37.6</v>
      </c>
      <c r="I52" s="8">
        <v>1</v>
      </c>
      <c r="J52" s="8"/>
      <c r="K52" s="8">
        <v>1</v>
      </c>
      <c r="L52" s="4">
        <v>37.6</v>
      </c>
      <c r="M52" s="54">
        <v>1616.8</v>
      </c>
    </row>
    <row r="53" spans="1:13" s="45" customFormat="1" ht="13.5" customHeight="1">
      <c r="A53" s="1">
        <v>41</v>
      </c>
      <c r="B53" s="3" t="s">
        <v>53</v>
      </c>
      <c r="C53" s="83" t="s">
        <v>26</v>
      </c>
      <c r="D53" s="84"/>
      <c r="E53" s="9">
        <v>4</v>
      </c>
      <c r="F53" s="61">
        <f t="shared" si="0"/>
        <v>30.3</v>
      </c>
      <c r="G53" s="4"/>
      <c r="H53" s="4">
        <v>30.3</v>
      </c>
      <c r="I53" s="8">
        <v>1</v>
      </c>
      <c r="J53" s="8"/>
      <c r="K53" s="8">
        <v>1</v>
      </c>
      <c r="L53" s="4">
        <v>30.3</v>
      </c>
      <c r="M53" s="54">
        <v>1302.9</v>
      </c>
    </row>
    <row r="54" spans="1:13" s="45" customFormat="1" ht="13.5" customHeight="1">
      <c r="A54" s="1">
        <v>42</v>
      </c>
      <c r="B54" s="3" t="s">
        <v>54</v>
      </c>
      <c r="C54" s="83" t="s">
        <v>26</v>
      </c>
      <c r="D54" s="84"/>
      <c r="E54" s="9">
        <v>1</v>
      </c>
      <c r="F54" s="61">
        <f t="shared" si="0"/>
        <v>13.4</v>
      </c>
      <c r="G54" s="4">
        <v>13.4</v>
      </c>
      <c r="H54" s="4"/>
      <c r="I54" s="8">
        <v>1</v>
      </c>
      <c r="J54" s="8">
        <v>1</v>
      </c>
      <c r="K54" s="8"/>
      <c r="L54" s="4">
        <v>20</v>
      </c>
      <c r="M54" s="54">
        <v>840.8</v>
      </c>
    </row>
    <row r="55" spans="1:13" s="45" customFormat="1" ht="13.5" customHeight="1">
      <c r="A55" s="18">
        <v>43</v>
      </c>
      <c r="B55" s="3" t="s">
        <v>55</v>
      </c>
      <c r="C55" s="83" t="s">
        <v>26</v>
      </c>
      <c r="D55" s="84"/>
      <c r="E55" s="9">
        <v>4</v>
      </c>
      <c r="F55" s="61">
        <f t="shared" si="0"/>
        <v>38.8</v>
      </c>
      <c r="G55" s="4">
        <v>38.8</v>
      </c>
      <c r="H55" s="4"/>
      <c r="I55" s="8">
        <v>1</v>
      </c>
      <c r="J55" s="8">
        <v>1</v>
      </c>
      <c r="K55" s="8"/>
      <c r="L55" s="4">
        <v>30</v>
      </c>
      <c r="M55" s="54">
        <v>1290</v>
      </c>
    </row>
    <row r="56" spans="1:13" s="45" customFormat="1" ht="13.5" customHeight="1">
      <c r="A56" s="1">
        <v>44</v>
      </c>
      <c r="B56" s="3" t="s">
        <v>57</v>
      </c>
      <c r="C56" s="83" t="s">
        <v>26</v>
      </c>
      <c r="D56" s="84"/>
      <c r="E56" s="9">
        <v>13</v>
      </c>
      <c r="F56" s="61">
        <v>140.4</v>
      </c>
      <c r="G56" s="4">
        <v>140.4</v>
      </c>
      <c r="H56" s="4"/>
      <c r="I56" s="8">
        <v>3</v>
      </c>
      <c r="J56" s="8">
        <v>3</v>
      </c>
      <c r="K56" s="8"/>
      <c r="L56" s="4">
        <v>130.6</v>
      </c>
      <c r="M56" s="54">
        <v>5249.5</v>
      </c>
    </row>
    <row r="57" spans="1:13" s="45" customFormat="1" ht="13.5" customHeight="1">
      <c r="A57" s="1">
        <v>45</v>
      </c>
      <c r="B57" s="1" t="s">
        <v>58</v>
      </c>
      <c r="C57" s="83" t="s">
        <v>26</v>
      </c>
      <c r="D57" s="84"/>
      <c r="E57" s="9">
        <v>4</v>
      </c>
      <c r="F57" s="61">
        <f t="shared" si="0"/>
        <v>20.5</v>
      </c>
      <c r="G57" s="4">
        <v>20.5</v>
      </c>
      <c r="H57" s="4"/>
      <c r="I57" s="8">
        <v>1</v>
      </c>
      <c r="J57" s="8">
        <v>1</v>
      </c>
      <c r="K57" s="8"/>
      <c r="L57" s="4">
        <v>20.5</v>
      </c>
      <c r="M57" s="54">
        <v>861.8</v>
      </c>
    </row>
    <row r="58" spans="1:13" s="45" customFormat="1" ht="13.5" customHeight="1">
      <c r="A58" s="18">
        <v>46</v>
      </c>
      <c r="B58" s="5" t="s">
        <v>59</v>
      </c>
      <c r="C58" s="83" t="s">
        <v>26</v>
      </c>
      <c r="D58" s="84"/>
      <c r="E58" s="3">
        <v>11</v>
      </c>
      <c r="F58" s="61">
        <f t="shared" si="0"/>
        <v>172.5</v>
      </c>
      <c r="G58" s="54">
        <v>172.5</v>
      </c>
      <c r="H58" s="54"/>
      <c r="I58" s="3">
        <v>4</v>
      </c>
      <c r="J58" s="3">
        <v>4</v>
      </c>
      <c r="K58" s="8"/>
      <c r="L58" s="4">
        <v>196</v>
      </c>
      <c r="M58" s="54">
        <v>7543.3</v>
      </c>
    </row>
    <row r="59" spans="1:13" s="45" customFormat="1" ht="13.5" customHeight="1">
      <c r="A59" s="1">
        <v>47</v>
      </c>
      <c r="B59" s="2" t="s">
        <v>2</v>
      </c>
      <c r="C59" s="83" t="s">
        <v>26</v>
      </c>
      <c r="D59" s="84"/>
      <c r="E59" s="2">
        <v>5</v>
      </c>
      <c r="F59" s="61">
        <f t="shared" si="0"/>
        <v>40.3</v>
      </c>
      <c r="G59" s="52">
        <v>40.3</v>
      </c>
      <c r="H59" s="52"/>
      <c r="I59" s="2">
        <v>1</v>
      </c>
      <c r="J59" s="2">
        <v>1</v>
      </c>
      <c r="K59" s="2"/>
      <c r="L59" s="52">
        <v>46</v>
      </c>
      <c r="M59" s="52">
        <v>1796.8</v>
      </c>
    </row>
    <row r="60" spans="1:13" s="45" customFormat="1" ht="13.5" customHeight="1">
      <c r="A60" s="1">
        <v>48</v>
      </c>
      <c r="B60" s="5" t="s">
        <v>13</v>
      </c>
      <c r="C60" s="83" t="s">
        <v>26</v>
      </c>
      <c r="D60" s="84"/>
      <c r="E60" s="3">
        <v>3</v>
      </c>
      <c r="F60" s="61">
        <f t="shared" si="0"/>
        <v>39</v>
      </c>
      <c r="G60" s="54">
        <v>39</v>
      </c>
      <c r="H60" s="54"/>
      <c r="I60" s="3">
        <v>1</v>
      </c>
      <c r="J60" s="3">
        <v>1</v>
      </c>
      <c r="K60" s="8"/>
      <c r="L60" s="4">
        <v>46</v>
      </c>
      <c r="M60" s="54">
        <v>1796.8</v>
      </c>
    </row>
    <row r="61" spans="1:13" s="45" customFormat="1" ht="13.5" customHeight="1">
      <c r="A61" s="18">
        <v>49</v>
      </c>
      <c r="B61" s="5" t="s">
        <v>64</v>
      </c>
      <c r="C61" s="83" t="s">
        <v>26</v>
      </c>
      <c r="D61" s="84"/>
      <c r="E61" s="3">
        <v>3</v>
      </c>
      <c r="F61" s="61">
        <f t="shared" si="0"/>
        <v>32.8</v>
      </c>
      <c r="G61" s="54">
        <v>32.8</v>
      </c>
      <c r="H61" s="54"/>
      <c r="I61" s="3">
        <v>1</v>
      </c>
      <c r="J61" s="3">
        <v>1</v>
      </c>
      <c r="K61" s="8"/>
      <c r="L61" s="4">
        <v>34</v>
      </c>
      <c r="M61" s="54">
        <v>1462</v>
      </c>
    </row>
    <row r="62" spans="1:13" s="45" customFormat="1" ht="13.5" customHeight="1">
      <c r="A62" s="1">
        <v>50</v>
      </c>
      <c r="B62" s="5" t="s">
        <v>114</v>
      </c>
      <c r="C62" s="83" t="s">
        <v>26</v>
      </c>
      <c r="D62" s="84"/>
      <c r="E62" s="1">
        <v>5</v>
      </c>
      <c r="F62" s="61">
        <f t="shared" si="0"/>
        <v>41.5</v>
      </c>
      <c r="G62" s="12">
        <v>41.5</v>
      </c>
      <c r="H62" s="4"/>
      <c r="I62" s="8">
        <f>J62+K62</f>
        <v>1</v>
      </c>
      <c r="J62" s="8">
        <v>1</v>
      </c>
      <c r="K62" s="8"/>
      <c r="L62" s="4">
        <v>46</v>
      </c>
      <c r="M62" s="4">
        <v>1796.8</v>
      </c>
    </row>
    <row r="63" spans="1:13" s="45" customFormat="1" ht="13.5" customHeight="1">
      <c r="A63" s="1">
        <v>51</v>
      </c>
      <c r="B63" s="3" t="s">
        <v>115</v>
      </c>
      <c r="C63" s="106" t="s">
        <v>26</v>
      </c>
      <c r="D63" s="86"/>
      <c r="E63" s="9">
        <v>4</v>
      </c>
      <c r="F63" s="61">
        <f t="shared" si="0"/>
        <v>41.9</v>
      </c>
      <c r="G63" s="4">
        <v>41.9</v>
      </c>
      <c r="H63" s="4"/>
      <c r="I63" s="8">
        <v>2</v>
      </c>
      <c r="J63" s="8">
        <v>2</v>
      </c>
      <c r="K63" s="8"/>
      <c r="L63" s="4">
        <f>20+23.7</f>
        <v>43.7</v>
      </c>
      <c r="M63" s="54">
        <f>840.8+996.3</f>
        <v>1837.1</v>
      </c>
    </row>
    <row r="64" spans="1:13" s="45" customFormat="1" ht="13.5" customHeight="1">
      <c r="A64" s="18">
        <v>52</v>
      </c>
      <c r="B64" s="5" t="s">
        <v>116</v>
      </c>
      <c r="C64" s="85" t="s">
        <v>26</v>
      </c>
      <c r="D64" s="86"/>
      <c r="E64" s="1">
        <v>2</v>
      </c>
      <c r="F64" s="61">
        <f t="shared" si="0"/>
        <v>39.1</v>
      </c>
      <c r="G64" s="4">
        <v>39.1</v>
      </c>
      <c r="H64" s="4"/>
      <c r="I64" s="8">
        <v>1</v>
      </c>
      <c r="J64" s="13">
        <v>1</v>
      </c>
      <c r="K64" s="13"/>
      <c r="L64" s="4">
        <v>46</v>
      </c>
      <c r="M64" s="4">
        <v>1796.8</v>
      </c>
    </row>
    <row r="65" spans="1:13" s="45" customFormat="1" ht="13.5" customHeight="1">
      <c r="A65" s="1">
        <v>53</v>
      </c>
      <c r="B65" s="5" t="s">
        <v>65</v>
      </c>
      <c r="C65" s="83" t="s">
        <v>26</v>
      </c>
      <c r="D65" s="84"/>
      <c r="E65" s="3">
        <v>4</v>
      </c>
      <c r="F65" s="61">
        <f t="shared" si="0"/>
        <v>52.49999999999999</v>
      </c>
      <c r="G65" s="54">
        <v>16.9</v>
      </c>
      <c r="H65" s="54">
        <f>14.7+20.9</f>
        <v>35.599999999999994</v>
      </c>
      <c r="I65" s="3">
        <v>3</v>
      </c>
      <c r="J65" s="3">
        <v>1</v>
      </c>
      <c r="K65" s="8">
        <v>2</v>
      </c>
      <c r="L65" s="4">
        <f>45.2+30</f>
        <v>75.2</v>
      </c>
      <c r="M65" s="56">
        <f>1900.1+1290</f>
        <v>3190.1</v>
      </c>
    </row>
    <row r="66" spans="1:13" s="45" customFormat="1" ht="13.5" customHeight="1">
      <c r="A66" s="1">
        <v>54</v>
      </c>
      <c r="B66" s="5" t="s">
        <v>14</v>
      </c>
      <c r="C66" s="83" t="s">
        <v>26</v>
      </c>
      <c r="D66" s="84"/>
      <c r="E66" s="3">
        <v>7</v>
      </c>
      <c r="F66" s="61">
        <f t="shared" si="0"/>
        <v>46.5</v>
      </c>
      <c r="G66" s="54">
        <v>46.5</v>
      </c>
      <c r="H66" s="54"/>
      <c r="I66" s="3">
        <v>1</v>
      </c>
      <c r="J66" s="3">
        <v>1</v>
      </c>
      <c r="K66" s="8"/>
      <c r="L66" s="4">
        <v>58</v>
      </c>
      <c r="M66" s="56">
        <v>2152.9</v>
      </c>
    </row>
    <row r="67" spans="1:13" s="45" customFormat="1" ht="13.5" customHeight="1">
      <c r="A67" s="18">
        <v>55</v>
      </c>
      <c r="B67" s="5" t="s">
        <v>8</v>
      </c>
      <c r="C67" s="83" t="s">
        <v>26</v>
      </c>
      <c r="D67" s="84"/>
      <c r="E67" s="3">
        <v>2</v>
      </c>
      <c r="F67" s="61">
        <f t="shared" si="0"/>
        <v>33.2</v>
      </c>
      <c r="G67" s="54">
        <v>33.2</v>
      </c>
      <c r="H67" s="54"/>
      <c r="I67" s="3">
        <v>1</v>
      </c>
      <c r="J67" s="3">
        <v>1</v>
      </c>
      <c r="K67" s="8"/>
      <c r="L67" s="4">
        <v>46</v>
      </c>
      <c r="M67" s="56">
        <v>1796.8</v>
      </c>
    </row>
    <row r="68" spans="1:13" s="45" customFormat="1" ht="13.5" customHeight="1">
      <c r="A68" s="1">
        <v>56</v>
      </c>
      <c r="B68" s="5" t="s">
        <v>153</v>
      </c>
      <c r="C68" s="83" t="s">
        <v>26</v>
      </c>
      <c r="D68" s="84"/>
      <c r="E68" s="1">
        <v>4</v>
      </c>
      <c r="F68" s="61">
        <f t="shared" si="0"/>
        <v>38.2</v>
      </c>
      <c r="G68" s="12">
        <v>38.2</v>
      </c>
      <c r="H68" s="4"/>
      <c r="I68" s="8">
        <v>1</v>
      </c>
      <c r="J68" s="8">
        <v>1</v>
      </c>
      <c r="K68" s="8"/>
      <c r="L68" s="4">
        <v>30</v>
      </c>
      <c r="M68" s="56">
        <v>1290</v>
      </c>
    </row>
    <row r="69" spans="1:13" s="45" customFormat="1" ht="13.5" customHeight="1">
      <c r="A69" s="1">
        <v>57</v>
      </c>
      <c r="B69" s="10" t="s">
        <v>143</v>
      </c>
      <c r="C69" s="84" t="s">
        <v>26</v>
      </c>
      <c r="D69" s="84"/>
      <c r="E69" s="3">
        <v>13</v>
      </c>
      <c r="F69" s="61">
        <f>51.2+50.8</f>
        <v>102</v>
      </c>
      <c r="G69" s="54">
        <f>51.2+50.8</f>
        <v>102</v>
      </c>
      <c r="H69" s="54"/>
      <c r="I69" s="9">
        <v>3</v>
      </c>
      <c r="J69" s="42">
        <v>3</v>
      </c>
      <c r="K69" s="9"/>
      <c r="L69" s="12">
        <f>67+46</f>
        <v>113</v>
      </c>
      <c r="M69" s="52">
        <f>2881.1+1796.8</f>
        <v>4677.9</v>
      </c>
    </row>
    <row r="70" spans="1:13" ht="12.75">
      <c r="A70" s="18">
        <v>58</v>
      </c>
      <c r="B70" s="5" t="s">
        <v>120</v>
      </c>
      <c r="C70" s="83" t="s">
        <v>26</v>
      </c>
      <c r="D70" s="84"/>
      <c r="E70" s="1">
        <v>4</v>
      </c>
      <c r="F70" s="61">
        <f t="shared" si="0"/>
        <v>38.8</v>
      </c>
      <c r="G70" s="12">
        <v>38.8</v>
      </c>
      <c r="H70" s="4"/>
      <c r="I70" s="8">
        <v>1</v>
      </c>
      <c r="J70" s="8">
        <v>1</v>
      </c>
      <c r="K70" s="8"/>
      <c r="L70" s="4">
        <v>46</v>
      </c>
      <c r="M70" s="54">
        <v>1796.8</v>
      </c>
    </row>
    <row r="71" spans="1:13" ht="15.75">
      <c r="A71" s="18"/>
      <c r="B71" s="28" t="s">
        <v>5</v>
      </c>
      <c r="C71" s="87"/>
      <c r="D71" s="87"/>
      <c r="E71" s="43">
        <f aca="true" t="shared" si="1" ref="E71:M71">SUM(E13:E70)</f>
        <v>809</v>
      </c>
      <c r="F71" s="43">
        <f t="shared" si="1"/>
        <v>9140.699999999999</v>
      </c>
      <c r="G71" s="43">
        <f t="shared" si="1"/>
        <v>5494.799999999999</v>
      </c>
      <c r="H71" s="43">
        <f t="shared" si="1"/>
        <v>3645.9</v>
      </c>
      <c r="I71" s="43">
        <f t="shared" si="1"/>
        <v>263</v>
      </c>
      <c r="J71" s="43">
        <f t="shared" si="1"/>
        <v>165</v>
      </c>
      <c r="K71" s="43">
        <f t="shared" si="1"/>
        <v>98</v>
      </c>
      <c r="L71" s="53">
        <f t="shared" si="1"/>
        <v>10096.900000000001</v>
      </c>
      <c r="M71" s="53">
        <f t="shared" si="1"/>
        <v>399999.99999999994</v>
      </c>
    </row>
  </sheetData>
  <mergeCells count="38">
    <mergeCell ref="D1:M2"/>
    <mergeCell ref="C67:D67"/>
    <mergeCell ref="A8:A11"/>
    <mergeCell ref="B8:B11"/>
    <mergeCell ref="C8:D11"/>
    <mergeCell ref="C62:D62"/>
    <mergeCell ref="C63:D63"/>
    <mergeCell ref="C56:D56"/>
    <mergeCell ref="C57:D57"/>
    <mergeCell ref="C58:D58"/>
    <mergeCell ref="C52:D52"/>
    <mergeCell ref="E8:E11"/>
    <mergeCell ref="A4:M4"/>
    <mergeCell ref="A5:M5"/>
    <mergeCell ref="A6:M6"/>
    <mergeCell ref="A7:M7"/>
    <mergeCell ref="M8:M11"/>
    <mergeCell ref="I8:K8"/>
    <mergeCell ref="L8:L11"/>
    <mergeCell ref="F8:H8"/>
    <mergeCell ref="F9:F11"/>
    <mergeCell ref="G9:H10"/>
    <mergeCell ref="I9:I11"/>
    <mergeCell ref="J9:K10"/>
    <mergeCell ref="C64:D64"/>
    <mergeCell ref="C65:D65"/>
    <mergeCell ref="C71:D71"/>
    <mergeCell ref="C70:D70"/>
    <mergeCell ref="C51:D51"/>
    <mergeCell ref="C68:D68"/>
    <mergeCell ref="C69:D69"/>
    <mergeCell ref="C66:D66"/>
    <mergeCell ref="C53:D53"/>
    <mergeCell ref="C54:D54"/>
    <mergeCell ref="C55:D55"/>
    <mergeCell ref="C59:D59"/>
    <mergeCell ref="C60:D60"/>
    <mergeCell ref="C61:D61"/>
  </mergeCells>
  <printOptions/>
  <pageMargins left="0.41" right="0.25" top="0.48" bottom="0.52" header="0.26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SheetLayoutView="100" workbookViewId="0" topLeftCell="A1">
      <selection activeCell="E1" sqref="E1:M2"/>
    </sheetView>
  </sheetViews>
  <sheetFormatPr defaultColWidth="9.140625" defaultRowHeight="12.75"/>
  <cols>
    <col min="1" max="1" width="3.140625" style="0" customWidth="1"/>
    <col min="2" max="2" width="28.00390625" style="0" customWidth="1"/>
    <col min="3" max="3" width="7.00390625" style="0" customWidth="1"/>
    <col min="4" max="4" width="6.00390625" style="0" customWidth="1"/>
    <col min="5" max="5" width="4.57421875" style="0" customWidth="1"/>
    <col min="6" max="8" width="7.421875" style="57" customWidth="1"/>
    <col min="9" max="11" width="4.7109375" style="0" customWidth="1"/>
    <col min="12" max="12" width="7.8515625" style="0" customWidth="1"/>
    <col min="13" max="13" width="11.28125" style="0" customWidth="1"/>
    <col min="14" max="14" width="13.140625" style="0" customWidth="1"/>
  </cols>
  <sheetData>
    <row r="1" spans="5:13" ht="19.5" customHeight="1">
      <c r="E1" s="109" t="s">
        <v>282</v>
      </c>
      <c r="F1" s="79"/>
      <c r="G1" s="79"/>
      <c r="H1" s="79"/>
      <c r="I1" s="79"/>
      <c r="J1" s="79"/>
      <c r="K1" s="79"/>
      <c r="L1" s="79"/>
      <c r="M1" s="79"/>
    </row>
    <row r="2" spans="5:22" ht="19.5" customHeight="1">
      <c r="E2" s="79"/>
      <c r="F2" s="79"/>
      <c r="G2" s="79"/>
      <c r="H2" s="79"/>
      <c r="I2" s="79"/>
      <c r="J2" s="79"/>
      <c r="K2" s="79"/>
      <c r="L2" s="79"/>
      <c r="M2" s="79"/>
      <c r="N2" s="109"/>
      <c r="O2" s="79"/>
      <c r="P2" s="79"/>
      <c r="Q2" s="79"/>
      <c r="R2" s="79"/>
      <c r="S2" s="79"/>
      <c r="T2" s="79"/>
      <c r="U2" s="79"/>
      <c r="V2" s="79"/>
    </row>
    <row r="3" spans="1:13" ht="15.75">
      <c r="A3" s="81" t="s">
        <v>60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ht="60.75" customHeight="1">
      <c r="A4" s="81" t="s">
        <v>162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15.75">
      <c r="A5" s="95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80"/>
      <c r="M5" s="80"/>
    </row>
    <row r="6" spans="1:13" ht="21.75" customHeight="1">
      <c r="A6" s="105" t="s">
        <v>17</v>
      </c>
      <c r="B6" s="105" t="s">
        <v>164</v>
      </c>
      <c r="C6" s="105" t="s">
        <v>27</v>
      </c>
      <c r="D6" s="105"/>
      <c r="E6" s="92" t="s">
        <v>18</v>
      </c>
      <c r="F6" s="108" t="s">
        <v>28</v>
      </c>
      <c r="G6" s="108"/>
      <c r="H6" s="108"/>
      <c r="I6" s="100" t="s">
        <v>19</v>
      </c>
      <c r="J6" s="100"/>
      <c r="K6" s="100"/>
      <c r="L6" s="101" t="s">
        <v>160</v>
      </c>
      <c r="M6" s="99" t="s">
        <v>29</v>
      </c>
    </row>
    <row r="7" spans="1:13" ht="21.75" customHeight="1">
      <c r="A7" s="105"/>
      <c r="B7" s="105"/>
      <c r="C7" s="105"/>
      <c r="D7" s="105"/>
      <c r="E7" s="92"/>
      <c r="F7" s="107" t="s">
        <v>66</v>
      </c>
      <c r="G7" s="108" t="s">
        <v>21</v>
      </c>
      <c r="H7" s="108"/>
      <c r="I7" s="91" t="s">
        <v>20</v>
      </c>
      <c r="J7" s="100" t="s">
        <v>21</v>
      </c>
      <c r="K7" s="100"/>
      <c r="L7" s="102"/>
      <c r="M7" s="99"/>
    </row>
    <row r="8" spans="1:13" ht="21.75" customHeight="1">
      <c r="A8" s="105"/>
      <c r="B8" s="105"/>
      <c r="C8" s="105"/>
      <c r="D8" s="105"/>
      <c r="E8" s="92"/>
      <c r="F8" s="107"/>
      <c r="G8" s="108"/>
      <c r="H8" s="108"/>
      <c r="I8" s="91"/>
      <c r="J8" s="100"/>
      <c r="K8" s="100"/>
      <c r="L8" s="102"/>
      <c r="M8" s="99"/>
    </row>
    <row r="9" spans="1:13" ht="84" customHeight="1">
      <c r="A9" s="105"/>
      <c r="B9" s="105"/>
      <c r="C9" s="105"/>
      <c r="D9" s="105"/>
      <c r="E9" s="92"/>
      <c r="F9" s="107"/>
      <c r="G9" s="58" t="s">
        <v>22</v>
      </c>
      <c r="H9" s="58" t="s">
        <v>23</v>
      </c>
      <c r="I9" s="91"/>
      <c r="J9" s="20" t="s">
        <v>22</v>
      </c>
      <c r="K9" s="20" t="s">
        <v>23</v>
      </c>
      <c r="L9" s="102"/>
      <c r="M9" s="99"/>
    </row>
    <row r="10" spans="1:14" ht="12.75">
      <c r="A10" s="21">
        <v>1</v>
      </c>
      <c r="B10" s="21">
        <v>2</v>
      </c>
      <c r="C10" s="21">
        <v>3</v>
      </c>
      <c r="D10" s="21">
        <v>4</v>
      </c>
      <c r="E10" s="30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1">
        <v>12</v>
      </c>
      <c r="M10" s="21">
        <v>13</v>
      </c>
      <c r="N10" s="32"/>
    </row>
    <row r="11" spans="1:14" ht="15.75" customHeight="1">
      <c r="A11" s="41">
        <v>1</v>
      </c>
      <c r="B11" s="18" t="s">
        <v>170</v>
      </c>
      <c r="C11" s="23">
        <v>38607</v>
      </c>
      <c r="D11" s="23" t="s">
        <v>171</v>
      </c>
      <c r="E11" s="9">
        <v>13</v>
      </c>
      <c r="F11" s="61">
        <f>G11+H11</f>
        <v>15.5</v>
      </c>
      <c r="G11" s="61"/>
      <c r="H11" s="61">
        <v>15.5</v>
      </c>
      <c r="I11" s="17">
        <v>1</v>
      </c>
      <c r="J11" s="17"/>
      <c r="K11" s="17">
        <v>1</v>
      </c>
      <c r="L11" s="61">
        <v>20</v>
      </c>
      <c r="M11" s="61">
        <v>840.8</v>
      </c>
      <c r="N11" s="32"/>
    </row>
    <row r="12" spans="1:14" ht="15.75" customHeight="1">
      <c r="A12" s="1">
        <v>2</v>
      </c>
      <c r="B12" s="1" t="s">
        <v>169</v>
      </c>
      <c r="C12" s="24" t="s">
        <v>172</v>
      </c>
      <c r="D12" s="44" t="s">
        <v>173</v>
      </c>
      <c r="E12" s="13">
        <v>7</v>
      </c>
      <c r="F12" s="61">
        <v>53.3</v>
      </c>
      <c r="G12" s="4">
        <v>53.3</v>
      </c>
      <c r="H12" s="4"/>
      <c r="I12" s="8">
        <v>1</v>
      </c>
      <c r="J12" s="8">
        <v>1</v>
      </c>
      <c r="K12" s="8"/>
      <c r="L12" s="4">
        <v>58</v>
      </c>
      <c r="M12" s="4">
        <v>2532.9</v>
      </c>
      <c r="N12" s="32"/>
    </row>
    <row r="13" spans="1:13" ht="15.75" customHeight="1">
      <c r="A13" s="1">
        <v>3</v>
      </c>
      <c r="B13" s="1" t="s">
        <v>166</v>
      </c>
      <c r="C13" s="24">
        <v>39141</v>
      </c>
      <c r="D13" s="24" t="s">
        <v>24</v>
      </c>
      <c r="E13" s="13">
        <v>2</v>
      </c>
      <c r="F13" s="6">
        <v>37.7</v>
      </c>
      <c r="G13" s="6"/>
      <c r="H13" s="6">
        <v>37.7</v>
      </c>
      <c r="I13" s="8">
        <v>2</v>
      </c>
      <c r="J13" s="8"/>
      <c r="K13" s="8">
        <v>2</v>
      </c>
      <c r="L13" s="6">
        <v>40</v>
      </c>
      <c r="M13" s="4">
        <v>2106.8</v>
      </c>
    </row>
    <row r="14" spans="1:13" ht="15.75" customHeight="1">
      <c r="A14" s="41">
        <v>4</v>
      </c>
      <c r="B14" s="1" t="s">
        <v>32</v>
      </c>
      <c r="C14" s="24">
        <v>39345</v>
      </c>
      <c r="D14" s="24" t="s">
        <v>33</v>
      </c>
      <c r="E14" s="13">
        <v>3</v>
      </c>
      <c r="F14" s="6">
        <v>36.1</v>
      </c>
      <c r="G14" s="6">
        <v>36.1</v>
      </c>
      <c r="H14" s="6"/>
      <c r="I14" s="8">
        <v>1</v>
      </c>
      <c r="J14" s="8">
        <v>1</v>
      </c>
      <c r="K14" s="8"/>
      <c r="L14" s="6">
        <v>46</v>
      </c>
      <c r="M14" s="4">
        <v>1877.1</v>
      </c>
    </row>
    <row r="15" spans="1:13" ht="15.75" customHeight="1">
      <c r="A15" s="1">
        <v>5</v>
      </c>
      <c r="B15" s="10" t="s">
        <v>44</v>
      </c>
      <c r="C15" s="27">
        <v>39395</v>
      </c>
      <c r="D15" s="29" t="s">
        <v>45</v>
      </c>
      <c r="E15" s="14">
        <v>4</v>
      </c>
      <c r="F15" s="61">
        <v>36.9</v>
      </c>
      <c r="G15" s="12"/>
      <c r="H15" s="12">
        <v>36.9</v>
      </c>
      <c r="I15" s="14">
        <v>2</v>
      </c>
      <c r="J15" s="14"/>
      <c r="K15" s="14">
        <v>2</v>
      </c>
      <c r="L15" s="12">
        <v>45.9</v>
      </c>
      <c r="M15" s="54">
        <v>2417.6</v>
      </c>
    </row>
    <row r="16" spans="1:14" ht="15.75" customHeight="1">
      <c r="A16" s="1">
        <v>6</v>
      </c>
      <c r="B16" s="5" t="s">
        <v>6</v>
      </c>
      <c r="C16" s="24">
        <v>39793</v>
      </c>
      <c r="D16" s="44" t="s">
        <v>126</v>
      </c>
      <c r="E16" s="13">
        <v>8</v>
      </c>
      <c r="F16" s="6">
        <v>158.2</v>
      </c>
      <c r="G16" s="6"/>
      <c r="H16" s="6">
        <v>158.2</v>
      </c>
      <c r="I16" s="8">
        <v>5</v>
      </c>
      <c r="J16" s="8"/>
      <c r="K16" s="8">
        <v>5</v>
      </c>
      <c r="L16" s="6">
        <v>160.2</v>
      </c>
      <c r="M16" s="4">
        <v>7749</v>
      </c>
      <c r="N16" s="32"/>
    </row>
    <row r="17" spans="1:14" ht="15.75" customHeight="1">
      <c r="A17" s="41">
        <v>7</v>
      </c>
      <c r="B17" s="10" t="s">
        <v>1</v>
      </c>
      <c r="C17" s="24">
        <v>39913</v>
      </c>
      <c r="D17" s="44" t="s">
        <v>127</v>
      </c>
      <c r="E17" s="13">
        <v>15</v>
      </c>
      <c r="F17" s="6">
        <v>139.8</v>
      </c>
      <c r="G17" s="6">
        <v>73.3</v>
      </c>
      <c r="H17" s="6">
        <v>66.5</v>
      </c>
      <c r="I17" s="8">
        <v>4</v>
      </c>
      <c r="J17" s="8">
        <v>2</v>
      </c>
      <c r="K17" s="8">
        <v>2</v>
      </c>
      <c r="L17" s="6">
        <v>154.5</v>
      </c>
      <c r="M17" s="4">
        <v>6954.3</v>
      </c>
      <c r="N17" s="32"/>
    </row>
    <row r="18" spans="1:13" ht="24.75" customHeight="1">
      <c r="A18" s="1">
        <v>8</v>
      </c>
      <c r="B18" s="10" t="s">
        <v>124</v>
      </c>
      <c r="C18" s="24">
        <v>40045</v>
      </c>
      <c r="D18" s="44" t="s">
        <v>128</v>
      </c>
      <c r="E18" s="13">
        <v>41</v>
      </c>
      <c r="F18" s="6">
        <v>495.1</v>
      </c>
      <c r="G18" s="6">
        <v>495.1</v>
      </c>
      <c r="H18" s="6"/>
      <c r="I18" s="8">
        <v>22</v>
      </c>
      <c r="J18" s="8">
        <v>22</v>
      </c>
      <c r="K18" s="8"/>
      <c r="L18" s="6">
        <v>671.1</v>
      </c>
      <c r="M18" s="4">
        <v>31439.6</v>
      </c>
    </row>
    <row r="19" spans="1:14" ht="15" customHeight="1">
      <c r="A19" s="1">
        <v>9</v>
      </c>
      <c r="B19" s="10" t="s">
        <v>108</v>
      </c>
      <c r="C19" s="24">
        <v>40045</v>
      </c>
      <c r="D19" s="24" t="s">
        <v>109</v>
      </c>
      <c r="E19" s="1">
        <v>21</v>
      </c>
      <c r="F19" s="15">
        <v>277.1</v>
      </c>
      <c r="G19" s="15"/>
      <c r="H19" s="6">
        <v>277.1</v>
      </c>
      <c r="I19" s="8">
        <v>5</v>
      </c>
      <c r="J19" s="8"/>
      <c r="K19" s="8">
        <v>5</v>
      </c>
      <c r="L19" s="6">
        <v>277.1</v>
      </c>
      <c r="M19" s="4">
        <v>9936.5</v>
      </c>
      <c r="N19" s="57"/>
    </row>
    <row r="20" spans="1:13" ht="15" customHeight="1">
      <c r="A20" s="41">
        <v>10</v>
      </c>
      <c r="B20" s="10" t="s">
        <v>117</v>
      </c>
      <c r="C20" s="24">
        <v>40045</v>
      </c>
      <c r="D20" s="44" t="s">
        <v>129</v>
      </c>
      <c r="E20" s="13">
        <v>3</v>
      </c>
      <c r="F20" s="6">
        <v>52.6</v>
      </c>
      <c r="G20" s="6"/>
      <c r="H20" s="6">
        <v>52.6</v>
      </c>
      <c r="I20" s="8">
        <v>3</v>
      </c>
      <c r="J20" s="8"/>
      <c r="K20" s="8">
        <v>3</v>
      </c>
      <c r="L20" s="6">
        <v>60</v>
      </c>
      <c r="M20" s="4">
        <v>3160.2</v>
      </c>
    </row>
    <row r="21" spans="1:13" ht="15" customHeight="1">
      <c r="A21" s="1">
        <v>11</v>
      </c>
      <c r="B21" s="10" t="s">
        <v>110</v>
      </c>
      <c r="C21" s="24" t="s">
        <v>111</v>
      </c>
      <c r="D21" s="24" t="s">
        <v>112</v>
      </c>
      <c r="E21" s="1">
        <v>17</v>
      </c>
      <c r="F21" s="15">
        <v>346</v>
      </c>
      <c r="G21" s="15">
        <v>139.5</v>
      </c>
      <c r="H21" s="26">
        <v>206.5</v>
      </c>
      <c r="I21" s="8">
        <v>8</v>
      </c>
      <c r="J21" s="8">
        <v>3</v>
      </c>
      <c r="K21" s="8">
        <v>5</v>
      </c>
      <c r="L21" s="6">
        <v>353.5</v>
      </c>
      <c r="M21" s="59">
        <v>13868.6</v>
      </c>
    </row>
    <row r="22" spans="1:15" ht="24.75" customHeight="1">
      <c r="A22" s="1">
        <v>12</v>
      </c>
      <c r="B22" s="10" t="s">
        <v>123</v>
      </c>
      <c r="C22" s="24">
        <v>40116</v>
      </c>
      <c r="D22" s="44" t="s">
        <v>130</v>
      </c>
      <c r="E22" s="13">
        <v>4</v>
      </c>
      <c r="F22" s="6">
        <v>83.6</v>
      </c>
      <c r="G22" s="6">
        <v>83.6</v>
      </c>
      <c r="H22" s="6"/>
      <c r="I22" s="8">
        <v>2</v>
      </c>
      <c r="J22" s="8">
        <v>2</v>
      </c>
      <c r="K22" s="8"/>
      <c r="L22" s="6">
        <v>97</v>
      </c>
      <c r="M22" s="4">
        <v>4104.3</v>
      </c>
      <c r="O22" s="32"/>
    </row>
    <row r="23" spans="1:13" ht="14.25" customHeight="1">
      <c r="A23" s="41">
        <v>13</v>
      </c>
      <c r="B23" s="1" t="s">
        <v>156</v>
      </c>
      <c r="C23" s="24">
        <v>40116</v>
      </c>
      <c r="D23" s="44" t="s">
        <v>157</v>
      </c>
      <c r="E23" s="13">
        <v>3</v>
      </c>
      <c r="F23" s="6">
        <v>48.8</v>
      </c>
      <c r="G23" s="6">
        <v>48.8</v>
      </c>
      <c r="H23" s="6"/>
      <c r="I23" s="8">
        <v>1</v>
      </c>
      <c r="J23" s="8">
        <v>1</v>
      </c>
      <c r="K23" s="8"/>
      <c r="L23" s="6">
        <v>58</v>
      </c>
      <c r="M23" s="4">
        <v>2532.9</v>
      </c>
    </row>
    <row r="24" spans="1:13" ht="14.25" customHeight="1">
      <c r="A24" s="1">
        <v>14</v>
      </c>
      <c r="B24" s="10" t="s">
        <v>7</v>
      </c>
      <c r="C24" s="24">
        <v>40144</v>
      </c>
      <c r="D24" s="44" t="s">
        <v>131</v>
      </c>
      <c r="E24" s="13">
        <v>10</v>
      </c>
      <c r="F24" s="6">
        <v>112.3</v>
      </c>
      <c r="G24" s="6">
        <v>34.6</v>
      </c>
      <c r="H24" s="6">
        <v>77.7</v>
      </c>
      <c r="I24" s="8">
        <v>4</v>
      </c>
      <c r="J24" s="8">
        <v>1</v>
      </c>
      <c r="K24" s="8">
        <v>3</v>
      </c>
      <c r="L24" s="6">
        <v>112.3</v>
      </c>
      <c r="M24" s="4">
        <v>5718.7</v>
      </c>
    </row>
    <row r="25" spans="1:13" ht="14.25" customHeight="1">
      <c r="A25" s="1">
        <v>15</v>
      </c>
      <c r="B25" s="10" t="s">
        <v>9</v>
      </c>
      <c r="C25" s="24">
        <v>40144</v>
      </c>
      <c r="D25" s="44" t="s">
        <v>132</v>
      </c>
      <c r="E25" s="13">
        <v>13</v>
      </c>
      <c r="F25" s="6">
        <v>245.2</v>
      </c>
      <c r="G25" s="6">
        <v>84.7</v>
      </c>
      <c r="H25" s="6">
        <v>160.5</v>
      </c>
      <c r="I25" s="8">
        <v>6</v>
      </c>
      <c r="J25" s="8">
        <v>2</v>
      </c>
      <c r="K25" s="8">
        <v>4</v>
      </c>
      <c r="L25" s="6">
        <v>264.5</v>
      </c>
      <c r="M25" s="4">
        <v>11350.8</v>
      </c>
    </row>
    <row r="26" spans="1:13" ht="14.25" customHeight="1">
      <c r="A26" s="41">
        <v>16</v>
      </c>
      <c r="B26" s="10" t="s">
        <v>118</v>
      </c>
      <c r="C26" s="24">
        <v>40144</v>
      </c>
      <c r="D26" s="44" t="s">
        <v>133</v>
      </c>
      <c r="E26" s="13">
        <v>16</v>
      </c>
      <c r="F26" s="6">
        <v>210.4</v>
      </c>
      <c r="G26" s="6">
        <v>158.2</v>
      </c>
      <c r="H26" s="6">
        <v>52.2</v>
      </c>
      <c r="I26" s="8">
        <v>5</v>
      </c>
      <c r="J26" s="8">
        <v>4</v>
      </c>
      <c r="K26" s="8">
        <v>1</v>
      </c>
      <c r="L26" s="6">
        <v>234.2</v>
      </c>
      <c r="M26" s="4">
        <v>10275.8</v>
      </c>
    </row>
    <row r="27" spans="1:13" ht="14.25" customHeight="1">
      <c r="A27" s="1">
        <v>17</v>
      </c>
      <c r="B27" s="10" t="s">
        <v>10</v>
      </c>
      <c r="C27" s="24">
        <v>40207</v>
      </c>
      <c r="D27" s="44" t="s">
        <v>134</v>
      </c>
      <c r="E27" s="13">
        <v>13</v>
      </c>
      <c r="F27" s="6">
        <v>216.6</v>
      </c>
      <c r="G27" s="6">
        <v>216.6</v>
      </c>
      <c r="H27" s="6"/>
      <c r="I27" s="8">
        <v>5</v>
      </c>
      <c r="J27" s="8">
        <v>5</v>
      </c>
      <c r="K27" s="8"/>
      <c r="L27" s="6">
        <v>221.6</v>
      </c>
      <c r="M27" s="4">
        <v>9210</v>
      </c>
    </row>
    <row r="28" spans="1:13" ht="14.25" customHeight="1">
      <c r="A28" s="1">
        <v>18</v>
      </c>
      <c r="B28" s="10" t="s">
        <v>11</v>
      </c>
      <c r="C28" s="24">
        <v>40207</v>
      </c>
      <c r="D28" s="44" t="s">
        <v>135</v>
      </c>
      <c r="E28" s="13">
        <v>14</v>
      </c>
      <c r="F28" s="6">
        <v>167.1</v>
      </c>
      <c r="G28" s="6">
        <v>167.1</v>
      </c>
      <c r="H28" s="6"/>
      <c r="I28" s="8">
        <v>7</v>
      </c>
      <c r="J28" s="8">
        <v>7</v>
      </c>
      <c r="K28" s="8"/>
      <c r="L28" s="6">
        <v>274</v>
      </c>
      <c r="M28" s="4">
        <v>9486.7</v>
      </c>
    </row>
    <row r="29" spans="1:13" ht="14.25" customHeight="1">
      <c r="A29" s="41">
        <v>19</v>
      </c>
      <c r="B29" s="10" t="s">
        <v>2</v>
      </c>
      <c r="C29" s="24">
        <v>40207</v>
      </c>
      <c r="D29" s="44" t="s">
        <v>136</v>
      </c>
      <c r="E29" s="13">
        <v>14</v>
      </c>
      <c r="F29" s="6">
        <v>207.9</v>
      </c>
      <c r="G29" s="6">
        <v>90.8</v>
      </c>
      <c r="H29" s="6">
        <v>117.1</v>
      </c>
      <c r="I29" s="8">
        <v>5</v>
      </c>
      <c r="J29" s="8">
        <v>2</v>
      </c>
      <c r="K29" s="8">
        <v>3</v>
      </c>
      <c r="L29" s="6">
        <v>221.1</v>
      </c>
      <c r="M29" s="4">
        <v>9663.5</v>
      </c>
    </row>
    <row r="30" spans="1:13" ht="14.25" customHeight="1">
      <c r="A30" s="1">
        <v>20</v>
      </c>
      <c r="B30" s="10" t="s">
        <v>12</v>
      </c>
      <c r="C30" s="24">
        <v>40322</v>
      </c>
      <c r="D30" s="44" t="s">
        <v>137</v>
      </c>
      <c r="E30" s="13">
        <v>36</v>
      </c>
      <c r="F30" s="6">
        <v>332.3</v>
      </c>
      <c r="G30" s="6">
        <v>253.5</v>
      </c>
      <c r="H30" s="6">
        <v>78.6</v>
      </c>
      <c r="I30" s="8">
        <v>10</v>
      </c>
      <c r="J30" s="8">
        <v>8</v>
      </c>
      <c r="K30" s="8">
        <v>2</v>
      </c>
      <c r="L30" s="6">
        <v>394.6</v>
      </c>
      <c r="M30" s="4">
        <v>16813.4</v>
      </c>
    </row>
    <row r="31" spans="1:13" ht="14.25" customHeight="1">
      <c r="A31" s="1">
        <v>21</v>
      </c>
      <c r="B31" s="11" t="s">
        <v>15</v>
      </c>
      <c r="C31" s="24">
        <v>40417</v>
      </c>
      <c r="D31" s="44" t="s">
        <v>138</v>
      </c>
      <c r="E31" s="13">
        <v>2</v>
      </c>
      <c r="F31" s="6">
        <v>64.6</v>
      </c>
      <c r="G31" s="6">
        <v>64.6</v>
      </c>
      <c r="H31" s="6"/>
      <c r="I31" s="8">
        <v>1</v>
      </c>
      <c r="J31" s="8">
        <v>1</v>
      </c>
      <c r="K31" s="8"/>
      <c r="L31" s="6">
        <v>64.6</v>
      </c>
      <c r="M31" s="4">
        <v>2562.7</v>
      </c>
    </row>
    <row r="32" spans="1:13" ht="14.25" customHeight="1">
      <c r="A32" s="41">
        <v>22</v>
      </c>
      <c r="B32" s="10" t="s">
        <v>13</v>
      </c>
      <c r="C32" s="24">
        <v>40417</v>
      </c>
      <c r="D32" s="44" t="s">
        <v>139</v>
      </c>
      <c r="E32" s="13">
        <v>31</v>
      </c>
      <c r="F32" s="6">
        <v>287.6</v>
      </c>
      <c r="G32" s="6">
        <v>113.1</v>
      </c>
      <c r="H32" s="6">
        <v>174.5</v>
      </c>
      <c r="I32" s="8">
        <v>7</v>
      </c>
      <c r="J32" s="8">
        <v>3</v>
      </c>
      <c r="K32" s="8">
        <v>4</v>
      </c>
      <c r="L32" s="6">
        <v>312.5</v>
      </c>
      <c r="M32" s="4">
        <v>13230.8</v>
      </c>
    </row>
    <row r="33" spans="1:13" ht="14.25" customHeight="1">
      <c r="A33" s="1">
        <v>23</v>
      </c>
      <c r="B33" s="10" t="s">
        <v>14</v>
      </c>
      <c r="C33" s="24">
        <v>40417</v>
      </c>
      <c r="D33" s="44" t="s">
        <v>140</v>
      </c>
      <c r="E33" s="13">
        <v>22</v>
      </c>
      <c r="F33" s="6">
        <v>272.3</v>
      </c>
      <c r="G33" s="6">
        <v>37.9</v>
      </c>
      <c r="H33" s="6">
        <v>234.4</v>
      </c>
      <c r="I33" s="8">
        <v>7</v>
      </c>
      <c r="J33" s="8">
        <v>1</v>
      </c>
      <c r="K33" s="8">
        <v>6</v>
      </c>
      <c r="L33" s="6">
        <v>280.4</v>
      </c>
      <c r="M33" s="4">
        <v>12604.1</v>
      </c>
    </row>
    <row r="34" spans="1:13" ht="14.25" customHeight="1">
      <c r="A34" s="1">
        <v>24</v>
      </c>
      <c r="B34" s="3" t="s">
        <v>3</v>
      </c>
      <c r="C34" s="24">
        <v>40417</v>
      </c>
      <c r="D34" s="44" t="s">
        <v>141</v>
      </c>
      <c r="E34" s="13">
        <v>10</v>
      </c>
      <c r="F34" s="6">
        <v>165.3</v>
      </c>
      <c r="G34" s="6">
        <v>98.2</v>
      </c>
      <c r="H34" s="6">
        <v>67.1</v>
      </c>
      <c r="I34" s="8">
        <v>5</v>
      </c>
      <c r="J34" s="8">
        <v>3</v>
      </c>
      <c r="K34" s="8">
        <v>2</v>
      </c>
      <c r="L34" s="6">
        <v>187.3</v>
      </c>
      <c r="M34" s="4">
        <v>8393.2</v>
      </c>
    </row>
    <row r="35" spans="1:13" ht="14.25" customHeight="1">
      <c r="A35" s="41">
        <v>25</v>
      </c>
      <c r="B35" s="3" t="s">
        <v>4</v>
      </c>
      <c r="C35" s="24">
        <v>40445</v>
      </c>
      <c r="D35" s="44" t="s">
        <v>147</v>
      </c>
      <c r="E35" s="13">
        <v>12</v>
      </c>
      <c r="F35" s="6">
        <v>199.6</v>
      </c>
      <c r="G35" s="6">
        <v>111.5</v>
      </c>
      <c r="H35" s="6">
        <v>88.1</v>
      </c>
      <c r="I35" s="8">
        <v>6</v>
      </c>
      <c r="J35" s="8">
        <v>4</v>
      </c>
      <c r="K35" s="8">
        <v>2</v>
      </c>
      <c r="L35" s="6">
        <v>232.1</v>
      </c>
      <c r="M35" s="4">
        <v>10111.8</v>
      </c>
    </row>
    <row r="36" spans="1:13" ht="14.25" customHeight="1">
      <c r="A36" s="1">
        <v>26</v>
      </c>
      <c r="B36" s="11" t="s">
        <v>122</v>
      </c>
      <c r="C36" s="24">
        <v>40599</v>
      </c>
      <c r="D36" s="44" t="s">
        <v>148</v>
      </c>
      <c r="E36" s="13">
        <v>23</v>
      </c>
      <c r="F36" s="6">
        <v>295.9</v>
      </c>
      <c r="G36" s="6">
        <v>168</v>
      </c>
      <c r="H36" s="6">
        <v>127.9</v>
      </c>
      <c r="I36" s="8">
        <v>7</v>
      </c>
      <c r="J36" s="8">
        <v>4</v>
      </c>
      <c r="K36" s="8">
        <v>3</v>
      </c>
      <c r="L36" s="6">
        <v>323.9</v>
      </c>
      <c r="M36" s="4">
        <v>14006.6</v>
      </c>
    </row>
    <row r="37" spans="1:13" ht="14.25" customHeight="1">
      <c r="A37" s="1">
        <v>27</v>
      </c>
      <c r="B37" s="2" t="s">
        <v>145</v>
      </c>
      <c r="C37" s="24">
        <v>40662</v>
      </c>
      <c r="D37" s="44" t="s">
        <v>149</v>
      </c>
      <c r="E37" s="13">
        <v>14</v>
      </c>
      <c r="F37" s="6">
        <v>180.3</v>
      </c>
      <c r="G37" s="6">
        <v>152.5</v>
      </c>
      <c r="H37" s="6">
        <v>27.8</v>
      </c>
      <c r="I37" s="8">
        <v>5</v>
      </c>
      <c r="J37" s="8">
        <v>4</v>
      </c>
      <c r="K37" s="8">
        <v>1</v>
      </c>
      <c r="L37" s="6">
        <v>215</v>
      </c>
      <c r="M37" s="4">
        <v>9607.4</v>
      </c>
    </row>
    <row r="38" spans="1:13" ht="14.25" customHeight="1">
      <c r="A38" s="41">
        <v>28</v>
      </c>
      <c r="B38" s="2" t="s">
        <v>146</v>
      </c>
      <c r="C38" s="49">
        <v>40694</v>
      </c>
      <c r="D38" s="50" t="s">
        <v>150</v>
      </c>
      <c r="E38" s="2">
        <v>15</v>
      </c>
      <c r="F38" s="33">
        <v>147.5</v>
      </c>
      <c r="G38" s="33">
        <v>147.5</v>
      </c>
      <c r="H38" s="33"/>
      <c r="I38" s="46">
        <v>5</v>
      </c>
      <c r="J38" s="46">
        <v>5</v>
      </c>
      <c r="K38" s="46"/>
      <c r="L38" s="33">
        <v>175.1</v>
      </c>
      <c r="M38" s="52">
        <v>7790.9</v>
      </c>
    </row>
    <row r="39" spans="1:13" ht="14.25" customHeight="1">
      <c r="A39" s="1">
        <v>29</v>
      </c>
      <c r="B39" s="2" t="s">
        <v>158</v>
      </c>
      <c r="C39" s="49">
        <v>40742</v>
      </c>
      <c r="D39" s="51" t="s">
        <v>159</v>
      </c>
      <c r="E39" s="2">
        <v>8</v>
      </c>
      <c r="F39" s="33">
        <v>27.4</v>
      </c>
      <c r="G39" s="33">
        <v>27.4</v>
      </c>
      <c r="H39" s="33"/>
      <c r="I39" s="46">
        <v>1</v>
      </c>
      <c r="J39" s="46">
        <v>1</v>
      </c>
      <c r="K39" s="46"/>
      <c r="L39" s="33">
        <v>49</v>
      </c>
      <c r="M39" s="52">
        <v>1914</v>
      </c>
    </row>
    <row r="40" spans="1:13" ht="12.75" customHeight="1">
      <c r="A40" s="1">
        <v>30</v>
      </c>
      <c r="B40" s="11" t="s">
        <v>152</v>
      </c>
      <c r="C40" s="84" t="s">
        <v>26</v>
      </c>
      <c r="D40" s="84"/>
      <c r="E40" s="2">
        <v>17</v>
      </c>
      <c r="F40" s="33">
        <v>165.6</v>
      </c>
      <c r="G40" s="33">
        <v>165.6</v>
      </c>
      <c r="H40" s="33"/>
      <c r="I40" s="2">
        <v>6</v>
      </c>
      <c r="J40" s="2">
        <f>I40</f>
        <v>6</v>
      </c>
      <c r="K40" s="2"/>
      <c r="L40" s="33">
        <v>201.9</v>
      </c>
      <c r="M40" s="52">
        <v>9170.7</v>
      </c>
    </row>
    <row r="41" spans="1:13" ht="12.75" customHeight="1">
      <c r="A41" s="41">
        <v>31</v>
      </c>
      <c r="B41" s="10" t="s">
        <v>154</v>
      </c>
      <c r="C41" s="84" t="s">
        <v>26</v>
      </c>
      <c r="D41" s="84"/>
      <c r="E41" s="13">
        <v>12</v>
      </c>
      <c r="F41" s="6">
        <v>184.8</v>
      </c>
      <c r="G41" s="6">
        <v>184.8</v>
      </c>
      <c r="H41" s="6"/>
      <c r="I41" s="8">
        <v>3</v>
      </c>
      <c r="J41" s="8">
        <v>3</v>
      </c>
      <c r="K41" s="8"/>
      <c r="L41" s="6">
        <v>184.8</v>
      </c>
      <c r="M41" s="4">
        <v>7331</v>
      </c>
    </row>
    <row r="42" spans="1:13" ht="12.75" customHeight="1">
      <c r="A42" s="1">
        <v>32</v>
      </c>
      <c r="B42" s="10" t="s">
        <v>142</v>
      </c>
      <c r="C42" s="84" t="s">
        <v>26</v>
      </c>
      <c r="D42" s="84"/>
      <c r="E42" s="3">
        <v>2</v>
      </c>
      <c r="F42" s="16">
        <v>61</v>
      </c>
      <c r="G42" s="16">
        <v>61</v>
      </c>
      <c r="H42" s="16"/>
      <c r="I42" s="9">
        <v>1</v>
      </c>
      <c r="J42" s="42">
        <v>1</v>
      </c>
      <c r="K42" s="9"/>
      <c r="L42" s="15">
        <v>61</v>
      </c>
      <c r="M42" s="52">
        <v>2419.9</v>
      </c>
    </row>
    <row r="43" spans="1:13" ht="12.75" customHeight="1">
      <c r="A43" s="1">
        <v>33</v>
      </c>
      <c r="B43" s="10" t="s">
        <v>64</v>
      </c>
      <c r="C43" s="83" t="s">
        <v>26</v>
      </c>
      <c r="D43" s="84"/>
      <c r="E43" s="1">
        <v>4</v>
      </c>
      <c r="F43" s="15">
        <v>54.5</v>
      </c>
      <c r="G43" s="15">
        <v>54.5</v>
      </c>
      <c r="H43" s="6"/>
      <c r="I43" s="8">
        <v>1</v>
      </c>
      <c r="J43" s="8">
        <v>1</v>
      </c>
      <c r="K43" s="8"/>
      <c r="L43" s="6">
        <v>58</v>
      </c>
      <c r="M43" s="54">
        <v>2532.9</v>
      </c>
    </row>
    <row r="44" spans="1:15" ht="12.75" customHeight="1">
      <c r="A44" s="41">
        <v>34</v>
      </c>
      <c r="B44" s="5" t="s">
        <v>144</v>
      </c>
      <c r="C44" s="83" t="s">
        <v>26</v>
      </c>
      <c r="D44" s="84"/>
      <c r="E44" s="1">
        <v>4</v>
      </c>
      <c r="F44" s="15">
        <v>38.7</v>
      </c>
      <c r="G44" s="15">
        <v>38.7</v>
      </c>
      <c r="H44" s="6"/>
      <c r="I44" s="8">
        <v>1</v>
      </c>
      <c r="J44" s="8">
        <v>1</v>
      </c>
      <c r="K44" s="8"/>
      <c r="L44" s="6">
        <v>46</v>
      </c>
      <c r="M44" s="54">
        <v>1877.1</v>
      </c>
      <c r="O44" s="57"/>
    </row>
    <row r="45" spans="1:15" ht="12.75" customHeight="1">
      <c r="A45" s="1">
        <v>35</v>
      </c>
      <c r="B45" s="10" t="s">
        <v>119</v>
      </c>
      <c r="C45" s="83" t="s">
        <v>26</v>
      </c>
      <c r="D45" s="84"/>
      <c r="E45" s="1">
        <v>3</v>
      </c>
      <c r="F45" s="4">
        <f>G45+H45</f>
        <v>45.7</v>
      </c>
      <c r="G45" s="12">
        <v>45.7</v>
      </c>
      <c r="H45" s="4"/>
      <c r="I45" s="8">
        <v>1</v>
      </c>
      <c r="J45" s="8">
        <v>1</v>
      </c>
      <c r="K45" s="8"/>
      <c r="L45" s="4">
        <v>50.8</v>
      </c>
      <c r="M45" s="54">
        <v>1877.1</v>
      </c>
      <c r="O45" s="57"/>
    </row>
    <row r="46" spans="1:15" s="40" customFormat="1" ht="12.75" customHeight="1">
      <c r="A46" s="1">
        <v>36</v>
      </c>
      <c r="B46" s="5" t="s">
        <v>143</v>
      </c>
      <c r="C46" s="83" t="s">
        <v>26</v>
      </c>
      <c r="D46" s="84"/>
      <c r="E46" s="1">
        <v>3</v>
      </c>
      <c r="F46" s="15">
        <f>G46+H46</f>
        <v>63.4</v>
      </c>
      <c r="G46" s="15">
        <v>39.5</v>
      </c>
      <c r="H46" s="6">
        <v>23.9</v>
      </c>
      <c r="I46" s="8">
        <v>2</v>
      </c>
      <c r="J46" s="8">
        <v>1</v>
      </c>
      <c r="K46" s="8">
        <v>1</v>
      </c>
      <c r="L46" s="6">
        <f>23.9+49.2</f>
        <v>73.1</v>
      </c>
      <c r="M46" s="54">
        <v>3521.9</v>
      </c>
      <c r="N46" s="66"/>
      <c r="O46" s="66"/>
    </row>
    <row r="47" spans="1:13" ht="12.75" customHeight="1">
      <c r="A47" s="41">
        <v>37</v>
      </c>
      <c r="B47" s="5" t="s">
        <v>121</v>
      </c>
      <c r="C47" s="83" t="s">
        <v>26</v>
      </c>
      <c r="D47" s="83"/>
      <c r="E47" s="1">
        <v>2</v>
      </c>
      <c r="F47" s="15">
        <v>33.5</v>
      </c>
      <c r="G47" s="15">
        <v>33.5</v>
      </c>
      <c r="H47" s="6"/>
      <c r="I47" s="8">
        <v>1</v>
      </c>
      <c r="J47" s="8">
        <v>1</v>
      </c>
      <c r="K47" s="8"/>
      <c r="L47" s="6">
        <v>46</v>
      </c>
      <c r="M47" s="54">
        <v>1877.1</v>
      </c>
    </row>
    <row r="48" spans="1:13" ht="12.75" customHeight="1">
      <c r="A48" s="1">
        <v>38</v>
      </c>
      <c r="B48" s="5" t="s">
        <v>167</v>
      </c>
      <c r="C48" s="83" t="s">
        <v>26</v>
      </c>
      <c r="D48" s="84"/>
      <c r="E48" s="1">
        <v>2</v>
      </c>
      <c r="F48" s="15">
        <v>41.2</v>
      </c>
      <c r="G48" s="15">
        <v>41.2</v>
      </c>
      <c r="H48" s="6"/>
      <c r="I48" s="8">
        <v>1</v>
      </c>
      <c r="J48" s="8">
        <v>1</v>
      </c>
      <c r="K48" s="8"/>
      <c r="L48" s="6">
        <v>46</v>
      </c>
      <c r="M48" s="54">
        <v>1877.1</v>
      </c>
    </row>
    <row r="49" spans="1:14" ht="12.75" customHeight="1">
      <c r="A49" s="1">
        <v>39</v>
      </c>
      <c r="B49" s="5" t="s">
        <v>151</v>
      </c>
      <c r="C49" s="83" t="s">
        <v>26</v>
      </c>
      <c r="D49" s="84"/>
      <c r="E49" s="1">
        <v>6</v>
      </c>
      <c r="F49" s="15">
        <v>40.5</v>
      </c>
      <c r="G49" s="15">
        <v>40.5</v>
      </c>
      <c r="H49" s="6"/>
      <c r="I49" s="8">
        <v>1</v>
      </c>
      <c r="J49" s="8">
        <v>1</v>
      </c>
      <c r="K49" s="8"/>
      <c r="L49" s="6">
        <v>46</v>
      </c>
      <c r="M49" s="54">
        <v>1877.1</v>
      </c>
      <c r="N49" s="57"/>
    </row>
    <row r="50" spans="1:13" ht="12.75" customHeight="1">
      <c r="A50" s="41">
        <v>40</v>
      </c>
      <c r="B50" s="5" t="s">
        <v>168</v>
      </c>
      <c r="C50" s="83" t="s">
        <v>26</v>
      </c>
      <c r="D50" s="84"/>
      <c r="E50" s="1">
        <v>3</v>
      </c>
      <c r="F50" s="15">
        <v>34.3</v>
      </c>
      <c r="G50" s="15">
        <v>34.3</v>
      </c>
      <c r="H50" s="6"/>
      <c r="I50" s="8">
        <v>1</v>
      </c>
      <c r="J50" s="8">
        <v>1</v>
      </c>
      <c r="K50" s="8"/>
      <c r="L50" s="6">
        <v>46</v>
      </c>
      <c r="M50" s="54">
        <v>1877.1</v>
      </c>
    </row>
    <row r="51" spans="1:13" ht="12.75">
      <c r="A51" s="36"/>
      <c r="B51" s="36" t="s">
        <v>5</v>
      </c>
      <c r="C51" s="36"/>
      <c r="D51" s="36"/>
      <c r="E51" s="43">
        <f>SUM(E11:E50)</f>
        <v>452</v>
      </c>
      <c r="F51" s="43">
        <f aca="true" t="shared" si="0" ref="F51:M51">SUM(F11:F50)</f>
        <v>5676.2</v>
      </c>
      <c r="G51" s="43">
        <f t="shared" si="0"/>
        <v>3595.1999999999994</v>
      </c>
      <c r="H51" s="43">
        <f t="shared" si="0"/>
        <v>2080.8</v>
      </c>
      <c r="I51" s="43">
        <f t="shared" si="0"/>
        <v>162</v>
      </c>
      <c r="J51" s="43">
        <f t="shared" si="0"/>
        <v>105</v>
      </c>
      <c r="K51" s="43">
        <f t="shared" si="0"/>
        <v>57</v>
      </c>
      <c r="L51" s="43">
        <f t="shared" si="0"/>
        <v>6463.1</v>
      </c>
      <c r="M51" s="43">
        <f t="shared" si="0"/>
        <v>278499.9999999999</v>
      </c>
    </row>
    <row r="52" spans="9:15" ht="12.75">
      <c r="I52" s="60"/>
      <c r="L52" s="32"/>
      <c r="M52" s="57"/>
      <c r="O52" s="57"/>
    </row>
    <row r="53" spans="9:14" ht="12.75">
      <c r="I53" s="60"/>
      <c r="L53" s="32"/>
      <c r="M53" s="57"/>
      <c r="N53" s="32"/>
    </row>
    <row r="54" spans="12:13" ht="12.75">
      <c r="L54" s="32"/>
      <c r="M54" s="57"/>
    </row>
  </sheetData>
  <mergeCells count="28">
    <mergeCell ref="L6:L9"/>
    <mergeCell ref="M6:M9"/>
    <mergeCell ref="C40:D40"/>
    <mergeCell ref="E1:M2"/>
    <mergeCell ref="G7:H8"/>
    <mergeCell ref="J7:K8"/>
    <mergeCell ref="N2:V2"/>
    <mergeCell ref="A5:M5"/>
    <mergeCell ref="A4:M4"/>
    <mergeCell ref="A3:M3"/>
    <mergeCell ref="C44:D44"/>
    <mergeCell ref="C42:D42"/>
    <mergeCell ref="C43:D43"/>
    <mergeCell ref="F7:F9"/>
    <mergeCell ref="C41:D41"/>
    <mergeCell ref="E6:E9"/>
    <mergeCell ref="F6:H6"/>
    <mergeCell ref="A6:A9"/>
    <mergeCell ref="B6:B9"/>
    <mergeCell ref="C6:D9"/>
    <mergeCell ref="I6:K6"/>
    <mergeCell ref="I7:I9"/>
    <mergeCell ref="C45:D45"/>
    <mergeCell ref="C50:D50"/>
    <mergeCell ref="C47:D47"/>
    <mergeCell ref="C46:D46"/>
    <mergeCell ref="C48:D48"/>
    <mergeCell ref="C49:D49"/>
  </mergeCells>
  <printOptions/>
  <pageMargins left="0.28" right="0.16" top="0.4" bottom="0.35" header="0.24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7"/>
  <sheetViews>
    <sheetView tabSelected="1" view="pageBreakPreview" zoomScale="130" zoomScaleSheetLayoutView="130" workbookViewId="0" topLeftCell="A1">
      <selection activeCell="C2" sqref="C2:F3"/>
    </sheetView>
  </sheetViews>
  <sheetFormatPr defaultColWidth="9.140625" defaultRowHeight="12.75"/>
  <cols>
    <col min="1" max="1" width="2.7109375" style="0" customWidth="1"/>
    <col min="2" max="2" width="29.00390625" style="0" customWidth="1"/>
    <col min="3" max="3" width="22.57421875" style="0" customWidth="1"/>
    <col min="4" max="4" width="14.140625" style="0" customWidth="1"/>
    <col min="5" max="6" width="14.28125" style="0" customWidth="1"/>
    <col min="7" max="7" width="6.140625" style="0" customWidth="1"/>
    <col min="8" max="8" width="3.8515625" style="0" customWidth="1"/>
    <col min="9" max="9" width="4.57421875" style="0" customWidth="1"/>
    <col min="10" max="10" width="4.28125" style="0" customWidth="1"/>
    <col min="11" max="11" width="7.421875" style="0" customWidth="1"/>
    <col min="12" max="12" width="8.7109375" style="0" customWidth="1"/>
  </cols>
  <sheetData>
    <row r="1" ht="15" customHeight="1"/>
    <row r="2" spans="1:6" ht="22.5" customHeight="1">
      <c r="A2" s="67"/>
      <c r="B2" s="67"/>
      <c r="C2" s="109" t="s">
        <v>283</v>
      </c>
      <c r="D2" s="79"/>
      <c r="E2" s="79"/>
      <c r="F2" s="79"/>
    </row>
    <row r="3" spans="1:13" s="38" customFormat="1" ht="15" customHeight="1">
      <c r="A3" s="67"/>
      <c r="B3" s="67"/>
      <c r="C3" s="79"/>
      <c r="D3" s="79"/>
      <c r="E3" s="79"/>
      <c r="F3" s="79"/>
      <c r="G3"/>
      <c r="H3"/>
      <c r="I3"/>
      <c r="J3"/>
      <c r="K3"/>
      <c r="L3"/>
      <c r="M3" s="64"/>
    </row>
    <row r="4" spans="1:12" ht="25.5" customHeight="1">
      <c r="A4" s="81" t="s">
        <v>174</v>
      </c>
      <c r="B4" s="110"/>
      <c r="C4" s="110"/>
      <c r="D4" s="110"/>
      <c r="E4" s="110"/>
      <c r="F4" s="110"/>
      <c r="G4" s="38"/>
      <c r="H4" s="38"/>
      <c r="I4" s="38"/>
      <c r="J4" s="38"/>
      <c r="K4" s="38"/>
      <c r="L4" s="38"/>
    </row>
    <row r="5" spans="1:6" ht="34.5" customHeight="1">
      <c r="A5" s="105" t="s">
        <v>17</v>
      </c>
      <c r="B5" s="105" t="s">
        <v>165</v>
      </c>
      <c r="C5" s="105" t="s">
        <v>27</v>
      </c>
      <c r="D5" s="105"/>
      <c r="E5" s="99" t="s">
        <v>28</v>
      </c>
      <c r="F5" s="91" t="s">
        <v>19</v>
      </c>
    </row>
    <row r="6" spans="1:12" s="40" customFormat="1" ht="34.5" customHeight="1">
      <c r="A6" s="105"/>
      <c r="B6" s="105"/>
      <c r="C6" s="105"/>
      <c r="D6" s="105"/>
      <c r="E6" s="111"/>
      <c r="F6" s="111"/>
      <c r="G6"/>
      <c r="H6"/>
      <c r="I6"/>
      <c r="J6"/>
      <c r="K6"/>
      <c r="L6"/>
    </row>
    <row r="7" spans="1:12" s="40" customFormat="1" ht="34.5" customHeight="1">
      <c r="A7" s="105"/>
      <c r="B7" s="105"/>
      <c r="C7" s="105"/>
      <c r="D7" s="105"/>
      <c r="E7" s="111"/>
      <c r="F7" s="111"/>
      <c r="G7"/>
      <c r="H7"/>
      <c r="I7"/>
      <c r="J7"/>
      <c r="K7"/>
      <c r="L7"/>
    </row>
    <row r="8" spans="1:6" ht="34.5" customHeight="1">
      <c r="A8" s="105"/>
      <c r="B8" s="105"/>
      <c r="C8" s="105"/>
      <c r="D8" s="105"/>
      <c r="E8" s="111"/>
      <c r="F8" s="111"/>
    </row>
    <row r="9" spans="1:6" ht="15" customHeight="1">
      <c r="A9" s="1">
        <v>1</v>
      </c>
      <c r="B9" s="1">
        <v>2</v>
      </c>
      <c r="C9" s="1">
        <v>3</v>
      </c>
      <c r="D9" s="1">
        <v>4</v>
      </c>
      <c r="E9" s="8">
        <v>5</v>
      </c>
      <c r="F9" s="8">
        <v>6</v>
      </c>
    </row>
    <row r="10" spans="1:6" ht="15" customHeight="1">
      <c r="A10" s="18">
        <v>1</v>
      </c>
      <c r="B10" s="11" t="s">
        <v>175</v>
      </c>
      <c r="C10" s="69">
        <v>40116</v>
      </c>
      <c r="D10" s="2" t="s">
        <v>227</v>
      </c>
      <c r="E10" s="52">
        <v>37.5</v>
      </c>
      <c r="F10" s="2">
        <v>1</v>
      </c>
    </row>
    <row r="11" spans="1:6" ht="15" customHeight="1">
      <c r="A11" s="1">
        <v>2</v>
      </c>
      <c r="B11" s="10" t="s">
        <v>8</v>
      </c>
      <c r="C11" s="68">
        <v>40144</v>
      </c>
      <c r="D11" s="1" t="s">
        <v>228</v>
      </c>
      <c r="E11" s="6">
        <v>56.9</v>
      </c>
      <c r="F11" s="8">
        <v>1</v>
      </c>
    </row>
    <row r="12" spans="1:6" ht="15" customHeight="1">
      <c r="A12" s="18">
        <v>3</v>
      </c>
      <c r="B12" s="11" t="s">
        <v>176</v>
      </c>
      <c r="C12" s="69">
        <v>40781</v>
      </c>
      <c r="D12" s="2" t="s">
        <v>229</v>
      </c>
      <c r="E12" s="33">
        <v>48.4</v>
      </c>
      <c r="F12" s="2">
        <v>1</v>
      </c>
    </row>
    <row r="13" spans="1:6" ht="15" customHeight="1">
      <c r="A13" s="18">
        <v>4</v>
      </c>
      <c r="B13" s="70" t="s">
        <v>177</v>
      </c>
      <c r="C13" s="71">
        <v>40816</v>
      </c>
      <c r="D13" s="70" t="s">
        <v>230</v>
      </c>
      <c r="E13" s="2">
        <v>12.9</v>
      </c>
      <c r="F13" s="7">
        <v>1</v>
      </c>
    </row>
    <row r="14" spans="1:6" ht="15" customHeight="1">
      <c r="A14" s="1">
        <v>5</v>
      </c>
      <c r="B14" s="11" t="s">
        <v>178</v>
      </c>
      <c r="C14" s="69">
        <v>40816</v>
      </c>
      <c r="D14" s="2" t="s">
        <v>231</v>
      </c>
      <c r="E14" s="3">
        <v>50</v>
      </c>
      <c r="F14" s="2">
        <v>1</v>
      </c>
    </row>
    <row r="15" spans="1:6" ht="15" customHeight="1">
      <c r="A15" s="18">
        <v>6</v>
      </c>
      <c r="B15" s="11" t="s">
        <v>179</v>
      </c>
      <c r="C15" s="69">
        <v>40816</v>
      </c>
      <c r="D15" s="2" t="s">
        <v>232</v>
      </c>
      <c r="E15" s="3">
        <v>19.2</v>
      </c>
      <c r="F15" s="2">
        <v>1</v>
      </c>
    </row>
    <row r="16" spans="1:6" ht="15" customHeight="1">
      <c r="A16" s="18">
        <v>7</v>
      </c>
      <c r="B16" s="11" t="s">
        <v>180</v>
      </c>
      <c r="C16" s="69">
        <v>40816</v>
      </c>
      <c r="D16" s="2" t="s">
        <v>233</v>
      </c>
      <c r="E16" s="33">
        <v>103.6</v>
      </c>
      <c r="F16" s="2">
        <v>3</v>
      </c>
    </row>
    <row r="17" spans="1:6" ht="15" customHeight="1">
      <c r="A17" s="1">
        <v>8</v>
      </c>
      <c r="B17" s="11" t="s">
        <v>181</v>
      </c>
      <c r="C17" s="69">
        <v>40816</v>
      </c>
      <c r="D17" s="1" t="s">
        <v>234</v>
      </c>
      <c r="E17" s="6">
        <v>467</v>
      </c>
      <c r="F17" s="8">
        <v>22</v>
      </c>
    </row>
    <row r="18" spans="1:12" ht="15" customHeight="1">
      <c r="A18" s="18">
        <v>9</v>
      </c>
      <c r="B18" s="72" t="s">
        <v>182</v>
      </c>
      <c r="C18" s="69">
        <v>40816</v>
      </c>
      <c r="D18" s="1" t="s">
        <v>235</v>
      </c>
      <c r="E18" s="4">
        <v>401.3</v>
      </c>
      <c r="F18" s="8">
        <v>9</v>
      </c>
      <c r="K18" s="37"/>
      <c r="L18" s="37"/>
    </row>
    <row r="19" spans="1:22" ht="15" customHeight="1">
      <c r="A19" s="18">
        <v>10</v>
      </c>
      <c r="B19" s="11" t="s">
        <v>183</v>
      </c>
      <c r="C19" s="69">
        <v>40816</v>
      </c>
      <c r="D19" s="1" t="s">
        <v>236</v>
      </c>
      <c r="E19" s="4">
        <v>147.4</v>
      </c>
      <c r="F19" s="8">
        <v>5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1">
        <v>11</v>
      </c>
      <c r="B20" s="11" t="s">
        <v>184</v>
      </c>
      <c r="C20" s="69">
        <v>40816</v>
      </c>
      <c r="D20" s="1" t="s">
        <v>237</v>
      </c>
      <c r="E20" s="4">
        <v>219.4</v>
      </c>
      <c r="F20" s="8">
        <v>6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18">
        <v>12</v>
      </c>
      <c r="B21" s="73" t="s">
        <v>185</v>
      </c>
      <c r="C21" s="69">
        <v>40865</v>
      </c>
      <c r="D21" s="1" t="s">
        <v>238</v>
      </c>
      <c r="E21" s="63">
        <v>25.8</v>
      </c>
      <c r="F21" s="8">
        <v>1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18">
        <v>13</v>
      </c>
      <c r="B22" s="73" t="s">
        <v>186</v>
      </c>
      <c r="C22" s="69">
        <v>40865</v>
      </c>
      <c r="D22" s="1" t="s">
        <v>239</v>
      </c>
      <c r="E22" s="63">
        <v>64.1</v>
      </c>
      <c r="F22" s="8">
        <v>1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5" customHeight="1">
      <c r="A23" s="1">
        <v>14</v>
      </c>
      <c r="B23" s="73" t="s">
        <v>187</v>
      </c>
      <c r="C23" s="69">
        <v>40865</v>
      </c>
      <c r="D23" s="1" t="s">
        <v>240</v>
      </c>
      <c r="E23" s="63">
        <v>362.6</v>
      </c>
      <c r="F23" s="8">
        <v>10</v>
      </c>
      <c r="G23" s="38"/>
      <c r="H23" s="38"/>
      <c r="I23" s="38"/>
      <c r="J23" s="38"/>
      <c r="K23" s="38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6" ht="15" customHeight="1">
      <c r="A24" s="18">
        <v>15</v>
      </c>
      <c r="B24" s="73" t="s">
        <v>188</v>
      </c>
      <c r="C24" s="69">
        <v>40865</v>
      </c>
      <c r="D24" s="1" t="s">
        <v>241</v>
      </c>
      <c r="E24" s="63">
        <v>254.5</v>
      </c>
      <c r="F24" s="8">
        <v>10</v>
      </c>
    </row>
    <row r="25" spans="1:6" ht="15" customHeight="1">
      <c r="A25" s="18">
        <v>16</v>
      </c>
      <c r="B25" s="73" t="s">
        <v>189</v>
      </c>
      <c r="C25" s="69">
        <v>40865</v>
      </c>
      <c r="D25" s="1" t="s">
        <v>242</v>
      </c>
      <c r="E25" s="63">
        <v>183.6</v>
      </c>
      <c r="F25" s="8">
        <v>3</v>
      </c>
    </row>
    <row r="26" spans="1:6" ht="15" customHeight="1">
      <c r="A26" s="1">
        <v>17</v>
      </c>
      <c r="B26" s="11" t="s">
        <v>190</v>
      </c>
      <c r="C26" s="69">
        <v>40865</v>
      </c>
      <c r="D26" s="1" t="s">
        <v>243</v>
      </c>
      <c r="E26" s="52">
        <v>375.9</v>
      </c>
      <c r="F26" s="8">
        <v>5</v>
      </c>
    </row>
    <row r="27" spans="1:6" ht="15" customHeight="1">
      <c r="A27" s="18">
        <v>18</v>
      </c>
      <c r="B27" s="73" t="s">
        <v>191</v>
      </c>
      <c r="C27" s="69">
        <v>40865</v>
      </c>
      <c r="D27" s="1" t="s">
        <v>244</v>
      </c>
      <c r="E27" s="63">
        <v>419.7</v>
      </c>
      <c r="F27" s="8">
        <v>5</v>
      </c>
    </row>
    <row r="28" spans="1:6" ht="15" customHeight="1">
      <c r="A28" s="18">
        <v>19</v>
      </c>
      <c r="B28" s="11" t="s">
        <v>192</v>
      </c>
      <c r="C28" s="69">
        <v>40865</v>
      </c>
      <c r="D28" s="1" t="s">
        <v>245</v>
      </c>
      <c r="E28" s="52">
        <v>104.1</v>
      </c>
      <c r="F28" s="8">
        <v>2</v>
      </c>
    </row>
    <row r="29" spans="1:12" ht="15" customHeight="1">
      <c r="A29" s="1">
        <v>20</v>
      </c>
      <c r="B29" s="73" t="s">
        <v>167</v>
      </c>
      <c r="C29" s="69">
        <v>40865</v>
      </c>
      <c r="D29" s="1" t="s">
        <v>246</v>
      </c>
      <c r="E29" s="63">
        <v>75.5</v>
      </c>
      <c r="F29" s="8">
        <v>3</v>
      </c>
      <c r="G29" s="40"/>
      <c r="H29" s="40"/>
      <c r="I29" s="40"/>
      <c r="J29" s="40"/>
      <c r="K29" s="40"/>
      <c r="L29" s="40"/>
    </row>
    <row r="30" spans="1:12" ht="15" customHeight="1">
      <c r="A30" s="18">
        <v>21</v>
      </c>
      <c r="B30" s="73" t="s">
        <v>193</v>
      </c>
      <c r="C30" s="69">
        <v>40865</v>
      </c>
      <c r="D30" s="1" t="s">
        <v>247</v>
      </c>
      <c r="E30" s="63">
        <v>137.4</v>
      </c>
      <c r="F30" s="8">
        <v>4</v>
      </c>
      <c r="G30" s="40"/>
      <c r="H30" s="40"/>
      <c r="I30" s="40"/>
      <c r="J30" s="40"/>
      <c r="K30" s="40"/>
      <c r="L30" s="40"/>
    </row>
    <row r="31" spans="1:12" ht="15" customHeight="1">
      <c r="A31" s="18">
        <v>22</v>
      </c>
      <c r="B31" s="73" t="s">
        <v>194</v>
      </c>
      <c r="C31" s="74">
        <v>40893</v>
      </c>
      <c r="D31" s="1" t="s">
        <v>248</v>
      </c>
      <c r="E31" s="63">
        <v>55</v>
      </c>
      <c r="F31" s="8">
        <v>2</v>
      </c>
      <c r="G31" s="40"/>
      <c r="H31" s="40"/>
      <c r="I31" s="40"/>
      <c r="J31" s="40"/>
      <c r="K31" s="40"/>
      <c r="L31" s="40"/>
    </row>
    <row r="32" spans="1:6" ht="15" customHeight="1">
      <c r="A32" s="1">
        <v>23</v>
      </c>
      <c r="B32" s="73" t="s">
        <v>195</v>
      </c>
      <c r="C32" s="74">
        <v>40893</v>
      </c>
      <c r="D32" s="1" t="s">
        <v>249</v>
      </c>
      <c r="E32" s="63">
        <v>33.4</v>
      </c>
      <c r="F32" s="8">
        <v>1</v>
      </c>
    </row>
    <row r="33" spans="1:6" ht="15" customHeight="1">
      <c r="A33" s="18">
        <v>24</v>
      </c>
      <c r="B33" s="73" t="s">
        <v>196</v>
      </c>
      <c r="C33" s="74">
        <v>40893</v>
      </c>
      <c r="D33" s="1" t="s">
        <v>250</v>
      </c>
      <c r="E33" s="63">
        <v>82</v>
      </c>
      <c r="F33" s="8">
        <v>4</v>
      </c>
    </row>
    <row r="34" spans="1:6" ht="15" customHeight="1">
      <c r="A34" s="18">
        <v>25</v>
      </c>
      <c r="B34" s="11" t="s">
        <v>197</v>
      </c>
      <c r="C34" s="74">
        <v>40893</v>
      </c>
      <c r="D34" s="1" t="s">
        <v>251</v>
      </c>
      <c r="E34" s="52">
        <v>780.3</v>
      </c>
      <c r="F34" s="8">
        <v>12</v>
      </c>
    </row>
    <row r="35" spans="1:6" ht="15" customHeight="1">
      <c r="A35" s="1">
        <v>26</v>
      </c>
      <c r="B35" s="73" t="s">
        <v>198</v>
      </c>
      <c r="C35" s="74">
        <v>40893</v>
      </c>
      <c r="D35" s="1" t="s">
        <v>252</v>
      </c>
      <c r="E35" s="63">
        <v>129.77</v>
      </c>
      <c r="F35" s="8">
        <v>4</v>
      </c>
    </row>
    <row r="36" spans="1:6" ht="15" customHeight="1">
      <c r="A36" s="18">
        <v>27</v>
      </c>
      <c r="B36" s="73" t="s">
        <v>199</v>
      </c>
      <c r="C36" s="74">
        <v>40893</v>
      </c>
      <c r="D36" s="1" t="s">
        <v>253</v>
      </c>
      <c r="E36" s="63">
        <v>123.2</v>
      </c>
      <c r="F36" s="8">
        <v>4</v>
      </c>
    </row>
    <row r="37" spans="1:6" ht="15" customHeight="1">
      <c r="A37" s="18">
        <v>28</v>
      </c>
      <c r="B37" s="11" t="s">
        <v>200</v>
      </c>
      <c r="C37" s="75">
        <v>40963</v>
      </c>
      <c r="D37" s="11" t="s">
        <v>254</v>
      </c>
      <c r="E37" s="7">
        <v>556.5</v>
      </c>
      <c r="F37" s="7">
        <v>8</v>
      </c>
    </row>
    <row r="38" spans="1:6" ht="15" customHeight="1">
      <c r="A38" s="1">
        <v>29</v>
      </c>
      <c r="B38" s="70" t="s">
        <v>201</v>
      </c>
      <c r="C38" s="71">
        <v>40963</v>
      </c>
      <c r="D38" s="70" t="s">
        <v>255</v>
      </c>
      <c r="E38" s="7">
        <v>961.3</v>
      </c>
      <c r="F38" s="7">
        <v>30</v>
      </c>
    </row>
    <row r="39" spans="1:6" ht="15" customHeight="1">
      <c r="A39" s="18">
        <v>30</v>
      </c>
      <c r="B39" s="11" t="s">
        <v>202</v>
      </c>
      <c r="C39" s="75">
        <v>40963</v>
      </c>
      <c r="D39" s="11" t="s">
        <v>256</v>
      </c>
      <c r="E39" s="7">
        <v>485.6</v>
      </c>
      <c r="F39" s="7">
        <v>8</v>
      </c>
    </row>
    <row r="40" spans="1:6" ht="15" customHeight="1">
      <c r="A40" s="18">
        <v>31</v>
      </c>
      <c r="B40" s="70" t="s">
        <v>203</v>
      </c>
      <c r="C40" s="71">
        <v>40963</v>
      </c>
      <c r="D40" s="70" t="s">
        <v>257</v>
      </c>
      <c r="E40" s="7">
        <v>421.3</v>
      </c>
      <c r="F40" s="7">
        <v>17</v>
      </c>
    </row>
    <row r="41" spans="1:6" ht="15" customHeight="1">
      <c r="A41" s="1">
        <v>32</v>
      </c>
      <c r="B41" s="70" t="s">
        <v>204</v>
      </c>
      <c r="C41" s="71">
        <v>40963</v>
      </c>
      <c r="D41" s="70" t="s">
        <v>258</v>
      </c>
      <c r="E41" s="7">
        <v>247.3</v>
      </c>
      <c r="F41" s="7">
        <v>8</v>
      </c>
    </row>
    <row r="42" spans="1:6" ht="15" customHeight="1">
      <c r="A42" s="18">
        <v>33</v>
      </c>
      <c r="B42" s="70" t="s">
        <v>205</v>
      </c>
      <c r="C42" s="71">
        <v>40963</v>
      </c>
      <c r="D42" s="70" t="s">
        <v>259</v>
      </c>
      <c r="E42" s="7">
        <v>54</v>
      </c>
      <c r="F42" s="7">
        <v>2</v>
      </c>
    </row>
    <row r="43" spans="1:6" ht="15" customHeight="1">
      <c r="A43" s="18">
        <v>34</v>
      </c>
      <c r="B43" s="70" t="s">
        <v>206</v>
      </c>
      <c r="C43" s="71">
        <v>40963</v>
      </c>
      <c r="D43" s="70" t="s">
        <v>260</v>
      </c>
      <c r="E43" s="39">
        <v>195.4</v>
      </c>
      <c r="F43" s="7">
        <v>6</v>
      </c>
    </row>
    <row r="44" spans="1:6" ht="15" customHeight="1">
      <c r="A44" s="1">
        <v>35</v>
      </c>
      <c r="B44" s="7" t="s">
        <v>207</v>
      </c>
      <c r="C44" s="74">
        <v>40963</v>
      </c>
      <c r="D44" s="7" t="s">
        <v>261</v>
      </c>
      <c r="E44" s="7">
        <v>271.5</v>
      </c>
      <c r="F44" s="7">
        <v>6</v>
      </c>
    </row>
    <row r="45" spans="1:12" ht="12" customHeight="1">
      <c r="A45" s="18">
        <v>36</v>
      </c>
      <c r="B45" s="70" t="s">
        <v>208</v>
      </c>
      <c r="C45" s="71">
        <v>40963</v>
      </c>
      <c r="D45" s="70" t="s">
        <v>262</v>
      </c>
      <c r="E45" s="7">
        <v>23.6</v>
      </c>
      <c r="F45" s="7">
        <v>1</v>
      </c>
      <c r="K45" s="37"/>
      <c r="L45" s="37"/>
    </row>
    <row r="46" spans="1:12" ht="15" customHeight="1">
      <c r="A46" s="18">
        <v>37</v>
      </c>
      <c r="B46" s="73" t="s">
        <v>209</v>
      </c>
      <c r="C46" s="69">
        <v>41005</v>
      </c>
      <c r="D46" s="70" t="s">
        <v>263</v>
      </c>
      <c r="E46" s="7">
        <v>369.2</v>
      </c>
      <c r="F46" s="7">
        <v>10</v>
      </c>
      <c r="K46" s="37"/>
      <c r="L46" s="37"/>
    </row>
    <row r="47" spans="1:12" ht="15" customHeight="1">
      <c r="A47" s="1">
        <v>38</v>
      </c>
      <c r="B47" s="73" t="s">
        <v>210</v>
      </c>
      <c r="C47" s="69">
        <v>41005</v>
      </c>
      <c r="D47" s="70" t="s">
        <v>264</v>
      </c>
      <c r="E47" s="7">
        <v>456</v>
      </c>
      <c r="F47" s="7">
        <v>15</v>
      </c>
      <c r="K47" s="37"/>
      <c r="L47" s="37"/>
    </row>
    <row r="48" spans="1:12" ht="15" customHeight="1">
      <c r="A48" s="18">
        <v>39</v>
      </c>
      <c r="B48" s="73" t="s">
        <v>211</v>
      </c>
      <c r="C48" s="69">
        <v>41005</v>
      </c>
      <c r="D48" s="70" t="s">
        <v>265</v>
      </c>
      <c r="E48" s="7">
        <v>476</v>
      </c>
      <c r="F48" s="7">
        <v>21</v>
      </c>
      <c r="K48" s="37"/>
      <c r="L48" s="37"/>
    </row>
    <row r="49" spans="1:12" ht="14.25" customHeight="1">
      <c r="A49" s="18">
        <v>40</v>
      </c>
      <c r="B49" s="11" t="s">
        <v>212</v>
      </c>
      <c r="C49" s="69">
        <v>41005</v>
      </c>
      <c r="D49" s="70" t="s">
        <v>266</v>
      </c>
      <c r="E49" s="2">
        <v>371.7</v>
      </c>
      <c r="F49" s="2">
        <v>8</v>
      </c>
      <c r="K49" s="37"/>
      <c r="L49" s="37"/>
    </row>
    <row r="50" spans="1:12" ht="14.25" customHeight="1">
      <c r="A50" s="1">
        <v>41</v>
      </c>
      <c r="B50" s="73" t="s">
        <v>213</v>
      </c>
      <c r="C50" s="69">
        <v>41041</v>
      </c>
      <c r="D50" s="70" t="s">
        <v>267</v>
      </c>
      <c r="E50" s="2"/>
      <c r="F50" s="2">
        <v>1</v>
      </c>
      <c r="K50" s="37"/>
      <c r="L50" s="37"/>
    </row>
    <row r="51" spans="1:12" ht="14.25" customHeight="1">
      <c r="A51" s="18">
        <v>42</v>
      </c>
      <c r="B51" s="11" t="s">
        <v>214</v>
      </c>
      <c r="C51" s="69">
        <v>41041</v>
      </c>
      <c r="D51" s="70" t="s">
        <v>268</v>
      </c>
      <c r="E51" s="2">
        <v>416.9</v>
      </c>
      <c r="F51" s="2">
        <v>8</v>
      </c>
      <c r="K51" s="37"/>
      <c r="L51" s="37"/>
    </row>
    <row r="52" spans="1:12" ht="14.25" customHeight="1">
      <c r="A52" s="18">
        <v>43</v>
      </c>
      <c r="B52" s="73" t="s">
        <v>215</v>
      </c>
      <c r="C52" s="69">
        <v>41041</v>
      </c>
      <c r="D52" s="70" t="s">
        <v>269</v>
      </c>
      <c r="E52" s="7">
        <v>332.4</v>
      </c>
      <c r="F52" s="7">
        <v>8</v>
      </c>
      <c r="K52" s="37"/>
      <c r="L52" s="37"/>
    </row>
    <row r="53" spans="1:12" ht="14.25" customHeight="1">
      <c r="A53" s="1">
        <v>44</v>
      </c>
      <c r="B53" s="73" t="s">
        <v>216</v>
      </c>
      <c r="C53" s="69">
        <v>41041</v>
      </c>
      <c r="D53" s="70" t="s">
        <v>270</v>
      </c>
      <c r="E53" s="7">
        <v>160.4</v>
      </c>
      <c r="F53" s="7">
        <v>6</v>
      </c>
      <c r="K53" s="37"/>
      <c r="L53" s="37"/>
    </row>
    <row r="54" spans="1:12" ht="14.25" customHeight="1">
      <c r="A54" s="18">
        <v>45</v>
      </c>
      <c r="B54" s="73" t="s">
        <v>217</v>
      </c>
      <c r="C54" s="69">
        <v>41041</v>
      </c>
      <c r="D54" s="70" t="s">
        <v>271</v>
      </c>
      <c r="E54" s="7">
        <v>369.9</v>
      </c>
      <c r="F54" s="7">
        <v>8</v>
      </c>
      <c r="K54" s="37"/>
      <c r="L54" s="37"/>
    </row>
    <row r="55" spans="1:12" ht="14.25" customHeight="1">
      <c r="A55" s="18">
        <v>46</v>
      </c>
      <c r="B55" s="73" t="s">
        <v>218</v>
      </c>
      <c r="C55" s="69">
        <v>41041</v>
      </c>
      <c r="D55" s="70" t="s">
        <v>272</v>
      </c>
      <c r="E55" s="7">
        <v>196</v>
      </c>
      <c r="F55" s="7">
        <v>6</v>
      </c>
      <c r="K55" s="37"/>
      <c r="L55" s="37"/>
    </row>
    <row r="56" spans="1:12" ht="14.25" customHeight="1">
      <c r="A56" s="1">
        <v>47</v>
      </c>
      <c r="B56" s="73" t="s">
        <v>219</v>
      </c>
      <c r="C56" s="69">
        <v>41096</v>
      </c>
      <c r="D56" s="70" t="s">
        <v>273</v>
      </c>
      <c r="E56" s="7">
        <v>14.8</v>
      </c>
      <c r="F56" s="2">
        <v>1</v>
      </c>
      <c r="K56" s="37"/>
      <c r="L56" s="37"/>
    </row>
    <row r="57" spans="1:12" ht="14.25" customHeight="1">
      <c r="A57" s="18">
        <v>48</v>
      </c>
      <c r="B57" s="73" t="s">
        <v>220</v>
      </c>
      <c r="C57" s="69">
        <v>41096</v>
      </c>
      <c r="D57" s="70" t="s">
        <v>274</v>
      </c>
      <c r="E57" s="7">
        <v>13.9</v>
      </c>
      <c r="F57" s="2">
        <v>1</v>
      </c>
      <c r="K57" s="37"/>
      <c r="L57" s="37"/>
    </row>
    <row r="58" spans="1:12" ht="14.25" customHeight="1">
      <c r="A58" s="18">
        <v>49</v>
      </c>
      <c r="B58" s="73" t="s">
        <v>221</v>
      </c>
      <c r="C58" s="69">
        <v>41096</v>
      </c>
      <c r="D58" s="70" t="s">
        <v>275</v>
      </c>
      <c r="E58" s="7">
        <v>260.6</v>
      </c>
      <c r="F58" s="2">
        <v>4</v>
      </c>
      <c r="K58" s="37"/>
      <c r="L58" s="37"/>
    </row>
    <row r="59" spans="1:12" ht="14.25" customHeight="1">
      <c r="A59" s="1">
        <v>50</v>
      </c>
      <c r="B59" s="73" t="s">
        <v>222</v>
      </c>
      <c r="C59" s="69">
        <v>41096</v>
      </c>
      <c r="D59" s="70" t="s">
        <v>276</v>
      </c>
      <c r="E59" s="7">
        <v>331.7</v>
      </c>
      <c r="F59" s="2">
        <v>8</v>
      </c>
      <c r="K59" s="37"/>
      <c r="L59" s="37"/>
    </row>
    <row r="60" spans="1:12" ht="15" customHeight="1">
      <c r="A60" s="18">
        <v>51</v>
      </c>
      <c r="B60" s="11" t="s">
        <v>223</v>
      </c>
      <c r="C60" s="69">
        <v>41096</v>
      </c>
      <c r="D60" s="70" t="s">
        <v>277</v>
      </c>
      <c r="E60" s="11">
        <v>213.3</v>
      </c>
      <c r="F60" s="2">
        <v>7</v>
      </c>
      <c r="K60" s="37"/>
      <c r="L60" s="37"/>
    </row>
    <row r="61" spans="1:12" ht="15" customHeight="1">
      <c r="A61" s="18">
        <v>52</v>
      </c>
      <c r="B61" s="11" t="s">
        <v>224</v>
      </c>
      <c r="C61" s="69">
        <v>41096</v>
      </c>
      <c r="D61" s="70" t="s">
        <v>278</v>
      </c>
      <c r="E61" s="72">
        <v>108.99</v>
      </c>
      <c r="F61" s="2">
        <v>3</v>
      </c>
      <c r="K61" s="37"/>
      <c r="L61" s="37"/>
    </row>
    <row r="62" spans="1:12" ht="15" customHeight="1">
      <c r="A62" s="1">
        <v>53</v>
      </c>
      <c r="B62" s="11" t="s">
        <v>225</v>
      </c>
      <c r="C62" s="69">
        <v>41096</v>
      </c>
      <c r="D62" s="70" t="s">
        <v>279</v>
      </c>
      <c r="E62" s="2">
        <v>412.2</v>
      </c>
      <c r="F62" s="2">
        <v>17</v>
      </c>
      <c r="K62" s="37"/>
      <c r="L62" s="37"/>
    </row>
    <row r="63" spans="1:12" ht="15" customHeight="1">
      <c r="A63" s="18">
        <v>54</v>
      </c>
      <c r="B63" s="73" t="s">
        <v>226</v>
      </c>
      <c r="C63" s="69">
        <v>41096</v>
      </c>
      <c r="D63" s="70" t="s">
        <v>280</v>
      </c>
      <c r="E63" s="7">
        <v>487</v>
      </c>
      <c r="F63" s="2">
        <v>21</v>
      </c>
      <c r="K63" s="37"/>
      <c r="L63" s="37"/>
    </row>
    <row r="64" spans="1:6" ht="15" customHeight="1">
      <c r="A64" s="7"/>
      <c r="B64" s="76"/>
      <c r="C64" s="3"/>
      <c r="D64" s="3"/>
      <c r="E64" s="54">
        <f>SUM(E10:E63)</f>
        <v>12977.960000000001</v>
      </c>
      <c r="F64" s="9">
        <f>SUM(F10:F63)</f>
        <v>361</v>
      </c>
    </row>
    <row r="65" ht="15" customHeight="1"/>
    <row r="66" ht="15" customHeight="1"/>
    <row r="67" spans="1:2" ht="15" customHeight="1">
      <c r="A67" s="77"/>
      <c r="B67" s="78"/>
    </row>
    <row r="68" spans="1:2" ht="15" customHeight="1">
      <c r="A68" s="77"/>
      <c r="B68" s="78"/>
    </row>
    <row r="69" spans="1:2" ht="15" customHeight="1">
      <c r="A69" s="77"/>
      <c r="B69" s="78"/>
    </row>
    <row r="70" spans="1:2" ht="15" customHeight="1">
      <c r="A70" s="77"/>
      <c r="B70" s="78"/>
    </row>
    <row r="71" spans="1:2" ht="15" customHeight="1">
      <c r="A71" s="77"/>
      <c r="B71" s="78"/>
    </row>
    <row r="72" spans="1:2" ht="15" customHeight="1">
      <c r="A72" s="77"/>
      <c r="B72" s="78"/>
    </row>
    <row r="73" spans="1:2" ht="15" customHeight="1">
      <c r="A73" s="77"/>
      <c r="B73" s="78"/>
    </row>
    <row r="74" spans="1:2" ht="15" customHeight="1">
      <c r="A74" s="77"/>
      <c r="B74" s="78"/>
    </row>
    <row r="75" spans="1:2" ht="15" customHeight="1">
      <c r="A75" s="77"/>
      <c r="B75" s="78"/>
    </row>
    <row r="76" spans="1:2" ht="15" customHeight="1">
      <c r="A76" s="77"/>
      <c r="B76" s="78"/>
    </row>
    <row r="77" spans="1:2" ht="15" customHeight="1">
      <c r="A77" s="77"/>
      <c r="B77" s="78"/>
    </row>
    <row r="78" spans="1:2" ht="15" customHeight="1">
      <c r="A78" s="77"/>
      <c r="B78" s="78"/>
    </row>
    <row r="79" spans="1:2" ht="15" customHeight="1">
      <c r="A79" s="77"/>
      <c r="B79" s="78"/>
    </row>
    <row r="80" spans="1:2" ht="15" customHeight="1">
      <c r="A80" s="77"/>
      <c r="B80" s="78"/>
    </row>
    <row r="81" spans="1:2" ht="15" customHeight="1">
      <c r="A81" s="78"/>
      <c r="B81" s="78"/>
    </row>
    <row r="82" spans="1:2" ht="15" customHeight="1">
      <c r="A82" s="78"/>
      <c r="B82" s="78"/>
    </row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spans="13:22" ht="15" customHeight="1"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3" ht="15" customHeight="1"/>
    <row r="144" ht="15" customHeight="1"/>
    <row r="145" ht="15" customHeight="1"/>
    <row r="146" ht="15" customHeight="1"/>
    <row r="147" ht="15" customHeight="1"/>
    <row r="167" spans="11:12" ht="12.75">
      <c r="K167" s="37"/>
      <c r="L167" s="37"/>
    </row>
  </sheetData>
  <mergeCells count="7">
    <mergeCell ref="C2:F3"/>
    <mergeCell ref="A4:F4"/>
    <mergeCell ref="A5:A8"/>
    <mergeCell ref="B5:B8"/>
    <mergeCell ref="C5:D8"/>
    <mergeCell ref="E5:E8"/>
    <mergeCell ref="F5:F8"/>
  </mergeCells>
  <printOptions/>
  <pageMargins left="0.34" right="0.19" top="0.35" bottom="0.31" header="0.23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Малькова</cp:lastModifiedBy>
  <cp:lastPrinted>2012-04-05T03:55:02Z</cp:lastPrinted>
  <dcterms:created xsi:type="dcterms:W3CDTF">1996-10-08T23:32:33Z</dcterms:created>
  <dcterms:modified xsi:type="dcterms:W3CDTF">2012-10-16T03:14:06Z</dcterms:modified>
  <cp:category/>
  <cp:version/>
  <cp:contentType/>
  <cp:contentStatus/>
</cp:coreProperties>
</file>