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Лист2" sheetId="1" r:id="rId1"/>
  </sheets>
  <definedNames/>
  <calcPr fullCalcOnLoad="1" fullPrecision="0"/>
</workbook>
</file>

<file path=xl/sharedStrings.xml><?xml version="1.0" encoding="utf-8"?>
<sst xmlns="http://schemas.openxmlformats.org/spreadsheetml/2006/main" count="116" uniqueCount="96">
  <si>
    <t>Итого</t>
  </si>
  <si>
    <t>№ п/п</t>
  </si>
  <si>
    <t>Наименование</t>
  </si>
  <si>
    <t>Протяженность</t>
  </si>
  <si>
    <t>Стоимость работ</t>
  </si>
  <si>
    <t>Областной бюджет</t>
  </si>
  <si>
    <t>Приложение № 1 к городской долгосрочной целевой программе
«Газификация муниципального образования «Город Томск»</t>
  </si>
  <si>
    <t>Перечень основных объектов газификации с 2012 по 2015 годы</t>
  </si>
  <si>
    <t>тыс. руб</t>
  </si>
  <si>
    <t>в том числе:</t>
  </si>
  <si>
    <t>Бюджет муниципального образования «Город Томск»</t>
  </si>
  <si>
    <t>Газификация п. Аникино</t>
  </si>
  <si>
    <t>Газификация п. Апрель</t>
  </si>
  <si>
    <t>Газификация п. Геологов</t>
  </si>
  <si>
    <t>Газификация с. Дзержинское (3-4 очередь)</t>
  </si>
  <si>
    <t>Газификация п. Предтеченск</t>
  </si>
  <si>
    <t>Газификация п. Просторный (реконструкция)</t>
  </si>
  <si>
    <t>2012 год</t>
  </si>
  <si>
    <t>2013 год</t>
  </si>
  <si>
    <t>2014 год</t>
  </si>
  <si>
    <t>2015 год</t>
  </si>
  <si>
    <t>Газификация с. Дзержинское (5-11 очередь)</t>
  </si>
  <si>
    <t>Газификация п. Кузовлево</t>
  </si>
  <si>
    <t>Газификация г. Томск, Кировский район р-н (район ограниченный: ул. Нахимова - ул. А. Беленца - пр. Ленина – береговая линия р. Томь)</t>
  </si>
  <si>
    <t>Мероприятия по замене СУГ (сжиженный газ) на природный г. Томска, Кировский район (р-н ул.Матросова - ул.Киевская - ул.Усова)</t>
  </si>
  <si>
    <t>Мероприятия по замене СУГ (сжиженный газ) на природный г. Томска, Кировский район (р-н ул.Учебная - ул.Тимакова)</t>
  </si>
  <si>
    <t xml:space="preserve">Газификация п. Тимирязево (в том числе мкр. Юбилейный) </t>
  </si>
  <si>
    <t>Газификация п. Штамово, п. Спутник</t>
  </si>
  <si>
    <t>Газификация п. Лоскутово</t>
  </si>
  <si>
    <t>Примечание</t>
  </si>
  <si>
    <t>При условии включения в Программу ОАО "Газпром" строительства межпоселкового газопровода</t>
  </si>
  <si>
    <t>Газификация п. Эушта</t>
  </si>
  <si>
    <t>Газификация п.Нижний склад</t>
  </si>
  <si>
    <t>Газификация р-н ул. Северный городок (ул. Пирусского, ул. Потанина, ул. Таврическая)</t>
  </si>
  <si>
    <t xml:space="preserve">Газификация мкр. Наука </t>
  </si>
  <si>
    <t>Газификация мкр. Энтузиастов</t>
  </si>
  <si>
    <t xml:space="preserve">Газификация п. Заречный </t>
  </si>
  <si>
    <t>Газификация п. Родник</t>
  </si>
  <si>
    <t>Газификация р-н Приборного завода</t>
  </si>
  <si>
    <t>Внебюджетные источники</t>
  </si>
  <si>
    <t>Газификация п. Киргизка</t>
  </si>
  <si>
    <t>Газификация п. Светлый</t>
  </si>
  <si>
    <t>спецнадбавка</t>
  </si>
  <si>
    <t>Газификация п. Озерки</t>
  </si>
  <si>
    <t>Газификация п. Росинка</t>
  </si>
  <si>
    <t>Газоснабжение мкр. Сосновый бор (ул. Асиновская, ул. Алеутская, пер. Дунайский, 1,2, Лесная, пер. 1-Алеутский, ул. Кутузова)</t>
  </si>
  <si>
    <t>Газоснабжение мкр. Степановка</t>
  </si>
  <si>
    <t>Газификация п. Бактин, п. Новый</t>
  </si>
  <si>
    <t>Газификация п. Вирион</t>
  </si>
  <si>
    <t>Газификация р-н от ул. Дальне- Ключевской до ул. 5-й Армии (ул. Нижне - Луговая, ул. Профсоюзная, ул. Ижевская, ул. Строевая, пер. Тупиковый, ул. Чапаева, пос. Мясокомбинат, пер. Просторный)</t>
  </si>
  <si>
    <t>Газификация р-н Грузового речпорта (ул. Причальная, 2-поселок ЛПК, ул. Усть-Керепеть)</t>
  </si>
  <si>
    <t>Газификация р-н ГРЭС - 2 (ул. Льва-Толстого, ул. Салтыкова-Щедрина, пер. Фруктовый, ул. Колхозная, ул. Трамвайная, часть ул. Фрунзе от ул. Шевченко до пр. Комсомольский)</t>
  </si>
  <si>
    <t>Газификация п. Тояновский</t>
  </si>
  <si>
    <t>Газификация р-н ООО "Томскнефтехим"</t>
  </si>
  <si>
    <t xml:space="preserve">Мероприятия по замене СУГ (сжиженный газ) на природный (Ленинский и Советский районы) </t>
  </si>
  <si>
    <t>Газификация мкр. Спичфабрика (ул. Е. Пугачева, ул.Куйбышева, ул. Александра Невского, пер. Выборгский)</t>
  </si>
  <si>
    <t>Газификация р-н Михайловская роща (пер.Овражный, ул. Новокиевская, пер. Мариинский, ул. Яковлева, ул. Степана Разина, ул. Украинская, ул. Жуковского, ул. Маяковского, ул. Олега Кошевого, ул. Льва Толстого)</t>
  </si>
  <si>
    <t>Газификация р-н ул. Клюева, р-н Зеленые горки (ул. Нарановича, ул. Прибрежная, ул. Тальниковая)</t>
  </si>
  <si>
    <t>Строительство газопровода низкого давления (ул. 1-я Ново-Деповская, ул. Ракетная, ул. Дормаш, ул. Научная)</t>
  </si>
  <si>
    <t>Строительство газопровода низкого давления (ул.Вилюйская, ул. Костромская, район ограниченный: ул. Вокзальная - ул. Старо-Деповская - пер. Путевой)</t>
  </si>
  <si>
    <t>Строительство газопровода низкого давления (ул. Черноморская, ул. Каспийская, пер. Нижний)</t>
  </si>
  <si>
    <t>Мероприятия по замене СУГ (сжиженный газ) на природный (Октябрьский район)</t>
  </si>
  <si>
    <t>Газификация п. Радионово, п. Каменка</t>
  </si>
  <si>
    <t>Газификация п. Залесье</t>
  </si>
  <si>
    <t>Строительство газопровода низкого давления (ул. Красногвардейская, ул. Павлова, ул. Победы, ул. Революционная, пер. Революционный)</t>
  </si>
  <si>
    <t>Строительство газопровода низкого давления (ул. Бородинская, пер. Карский, пер. Уральский)</t>
  </si>
  <si>
    <t>Газификация ул. п. Киргизка</t>
  </si>
  <si>
    <t>Газоснабжение мкр. Степановка (ул. Тояновская, ул. Кривоносенко, ул. Обнорского, ул. Петлина, ул. Копылова, ул. Москвитина, ул. Осипова, ул. Степановская, пер. Степановский, ул. Пржевальского, пер.  Пржевальского, ул. Пожарского, ул. Волгоградская, ул. Пархоменко, ул. Б. Хмельницкого, ул. Минина, ул. Степная, ул. 2-ая Степная,  ул. 4-ая Степная, ул. 6-ая Степная)</t>
  </si>
  <si>
    <t>Проектно-изыскательские работы</t>
  </si>
  <si>
    <t>Строительно-монтажные работы</t>
  </si>
  <si>
    <t>тыс. руб.</t>
  </si>
  <si>
    <t>Газификация р-н ул.1905 года (ул. Октябрьская, ул. Лермонтова, ул. Загорная, ул. Шишкова , ул. Розы Люксембург, ул. Карла Маркса, ул. Мельничная, ул. Войкова, ул. Водяная)</t>
  </si>
  <si>
    <t>Газификация п. Берлинка</t>
  </si>
  <si>
    <t>Газификация р-н Академгородок (правая сторона п. Поле Чудес)</t>
  </si>
  <si>
    <t>Газификация ул.. Мостовая</t>
  </si>
  <si>
    <t>Всего проектно-изыскательских и строительно-монтажных работ</t>
  </si>
  <si>
    <t>км.</t>
  </si>
  <si>
    <t>ВСЕГО</t>
  </si>
  <si>
    <t xml:space="preserve">Замена СУГ (сжиженный газ) на природный г. Томска, Кировский район 
(р-н ул. Матросова - ул. Киевская - ул. Усова)
</t>
  </si>
  <si>
    <t>Замена СУГ (сжиженный газ) на природный г. Томска, Кировский район (р-н ул. Учебная - ул. Тимакова)</t>
  </si>
  <si>
    <t xml:space="preserve">Газификация п. Аникино </t>
  </si>
  <si>
    <t xml:space="preserve">Газификация п. Апрель </t>
  </si>
  <si>
    <t xml:space="preserve">Газификация с. Дзержинское (5-11 очередь) </t>
  </si>
  <si>
    <t>Газификация п. Кузовлево (корректировка)</t>
  </si>
  <si>
    <t xml:space="preserve">Газификация п. Предтеченск </t>
  </si>
  <si>
    <t xml:space="preserve">Газификация п. Просторный </t>
  </si>
  <si>
    <t>Газификация г. Томск, Кировский район (район ограниченный: ул. Нахимова - ул. А. Беленца - пр. Ленина – береговая линия р. Томь)</t>
  </si>
  <si>
    <t>Газификация п. Тимирязево (в том числе мкр. Юбилейный)</t>
  </si>
  <si>
    <t xml:space="preserve">Газификация п. Лоскутово </t>
  </si>
  <si>
    <t>Газоснабжение с. Тимирязевское МО "Город Томск" Томской области (ул. Путевая, ул. Комсомольская, ул. Октябрьская, ул.Новая, ул. Деповская, ул. Новодеповская, ул. Больничная, ул. Некрасова, ул. Ленина, ул. Зеленая, ул. Школьная, ул. Советская ул. Старо-Трактовая, ул. Ново-Трактовая, ул. Малая Пионерская, ул. Цехановского, пер. 1-й Рабочий, пер. 2-й Рабочий, пер. Советский, пер. Школьный, пер. Зеленый)</t>
  </si>
  <si>
    <t>(всего по проекту: 23,53)</t>
  </si>
  <si>
    <t>Газификация ул. п. Каштак</t>
  </si>
  <si>
    <t>Газификация мкр. Черемошники-Каштак (ул. Большая подгорная, ул. Героев Чубаровцев,  ул. Старо-Деповская, ул. Вилюйская, пер. Светлый, ул. Севастопольская, ул. Ялтинская, пер. Донской, ул. Первомайская, ул. Оренбургская, ул. Учительская)</t>
  </si>
  <si>
    <t>(всего по проекту: 27,04)</t>
  </si>
  <si>
    <t>(всего по проекту: 25,3)</t>
  </si>
  <si>
    <t>(всего по проекту: 45,92)</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</si>
</sst>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
    <numFmt numFmtId="167" formatCode="#,##0.0000"/>
    <numFmt numFmtId="168" formatCode="0.000"/>
    <numFmt numFmtId="169" formatCode="0.00000"/>
    <numFmt numFmtId="170" formatCode="0.0000"/>
    <numFmt numFmtId="171" formatCode="&quot;Да&quot;;&quot;Да&quot;;&quot;Нет&quot;"/>
    <numFmt numFmtId="172" formatCode="&quot;Истина&quot;;&quot;Истина&quot;;&quot;Ложь&quot;"/>
    <numFmt numFmtId="173" formatCode="&quot;Вкл&quot;;&quot;Вкл&quot;;&quot;Выкл&quot;"/>
    <numFmt numFmtId="174" formatCode="[$€-2]\ ###,000_);[Red]\([$€-2]\ ###,000\)"/>
    <numFmt numFmtId="175" formatCode="[$-FC19]d\ mmmm\ yyyy\ &quot;г.&quot;"/>
    <numFmt numFmtId="176" formatCode="000000"/>
    <numFmt numFmtId="177" formatCode="#,##0.00000"/>
  </numFmts>
  <fonts count="27">
    <font>
      <sz val="11"/>
      <color indexed="8"/>
      <name val="Calibri"/>
      <family val="2"/>
    </font>
    <font>
      <sz val="10"/>
      <name val="Arial Cyr"/>
      <family val="0"/>
    </font>
    <font>
      <sz val="10"/>
      <name val="Helv"/>
      <family val="0"/>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1"/>
      <name val="Times New Roman"/>
      <family val="1"/>
    </font>
    <font>
      <b/>
      <sz val="11"/>
      <color indexed="8"/>
      <name val="Times New Roman"/>
      <family val="1"/>
    </font>
    <font>
      <b/>
      <i/>
      <sz val="11"/>
      <color indexed="8"/>
      <name val="Times New Roman"/>
      <family val="1"/>
    </font>
    <font>
      <b/>
      <sz val="10"/>
      <name val="Times New Roman"/>
      <family val="1"/>
    </font>
    <font>
      <u val="single"/>
      <sz val="11"/>
      <color indexed="12"/>
      <name val="Calibri"/>
      <family val="2"/>
    </font>
    <font>
      <u val="single"/>
      <sz val="11"/>
      <color indexed="36"/>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20" borderId="1" applyNumberFormat="0" applyAlignment="0" applyProtection="0"/>
    <xf numFmtId="0" fontId="2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21" borderId="7"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1" fillId="0" borderId="0">
      <alignment/>
      <protection/>
    </xf>
    <xf numFmtId="0" fontId="26"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2" fillId="0" borderId="0">
      <alignment/>
      <protection/>
    </xf>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cellStyleXfs>
  <cellXfs count="46">
    <xf numFmtId="0" fontId="0" fillId="0" borderId="0" xfId="0" applyAlignment="1">
      <alignment/>
    </xf>
    <xf numFmtId="0" fontId="0" fillId="0" borderId="0" xfId="0" applyFont="1" applyFill="1" applyAlignment="1">
      <alignment/>
    </xf>
    <xf numFmtId="0" fontId="0" fillId="0" borderId="0" xfId="0" applyFont="1" applyFill="1" applyAlignment="1">
      <alignment/>
    </xf>
    <xf numFmtId="4" fontId="21" fillId="0" borderId="10" xfId="0" applyNumberFormat="1" applyFont="1" applyFill="1" applyBorder="1" applyAlignment="1">
      <alignment horizontal="center" vertical="center" wrapText="1"/>
    </xf>
    <xf numFmtId="0" fontId="0" fillId="0" borderId="10" xfId="0" applyFont="1" applyFill="1" applyBorder="1" applyAlignment="1">
      <alignment/>
    </xf>
    <xf numFmtId="3" fontId="21" fillId="0" borderId="10" xfId="0" applyNumberFormat="1" applyFont="1" applyFill="1" applyBorder="1" applyAlignment="1">
      <alignment horizontal="center" vertical="center" wrapText="1"/>
    </xf>
    <xf numFmtId="0" fontId="0" fillId="0" borderId="0" xfId="0" applyFont="1" applyFill="1" applyAlignment="1">
      <alignment/>
    </xf>
    <xf numFmtId="4" fontId="0" fillId="0" borderId="0" xfId="0" applyNumberFormat="1" applyFont="1" applyFill="1" applyAlignment="1">
      <alignment/>
    </xf>
    <xf numFmtId="2" fontId="20" fillId="0" borderId="11"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2" fontId="0" fillId="0" borderId="0" xfId="0" applyNumberFormat="1" applyFont="1" applyFill="1" applyAlignment="1">
      <alignment/>
    </xf>
    <xf numFmtId="164" fontId="22" fillId="0" borderId="10" xfId="0" applyNumberFormat="1" applyFont="1" applyFill="1" applyBorder="1" applyAlignment="1">
      <alignment horizontal="center" vertical="center" wrapText="1"/>
    </xf>
    <xf numFmtId="164" fontId="20" fillId="0" borderId="10" xfId="0" applyNumberFormat="1" applyFont="1" applyFill="1" applyBorder="1" applyAlignment="1">
      <alignment horizontal="center" vertical="center" wrapText="1"/>
    </xf>
    <xf numFmtId="164" fontId="20" fillId="0" borderId="13" xfId="0" applyNumberFormat="1" applyFont="1" applyFill="1" applyBorder="1" applyAlignment="1">
      <alignment horizontal="center" vertical="center" wrapText="1"/>
    </xf>
    <xf numFmtId="166" fontId="22" fillId="0" borderId="10" xfId="0" applyNumberFormat="1" applyFont="1" applyFill="1" applyBorder="1" applyAlignment="1">
      <alignment horizontal="center" vertical="center" wrapText="1"/>
    </xf>
    <xf numFmtId="166" fontId="20" fillId="0" borderId="10" xfId="0" applyNumberFormat="1" applyFont="1" applyFill="1" applyBorder="1" applyAlignment="1">
      <alignment horizontal="center" vertical="center" wrapText="1"/>
    </xf>
    <xf numFmtId="166" fontId="20" fillId="0" borderId="13" xfId="0" applyNumberFormat="1" applyFont="1" applyFill="1" applyBorder="1" applyAlignment="1">
      <alignment horizontal="center" vertical="center" wrapText="1"/>
    </xf>
    <xf numFmtId="166" fontId="22" fillId="0" borderId="10" xfId="0" applyNumberFormat="1" applyFont="1" applyFill="1" applyBorder="1" applyAlignment="1">
      <alignment horizontal="center" vertical="center" wrapText="1"/>
    </xf>
    <xf numFmtId="166" fontId="22" fillId="0" borderId="13" xfId="0" applyNumberFormat="1" applyFont="1" applyFill="1" applyBorder="1" applyAlignment="1">
      <alignment horizontal="center" vertical="center" wrapText="1"/>
    </xf>
    <xf numFmtId="4" fontId="0" fillId="0" borderId="10" xfId="0" applyNumberFormat="1" applyFont="1" applyFill="1" applyBorder="1" applyAlignment="1">
      <alignment horizontal="center"/>
    </xf>
    <xf numFmtId="2" fontId="22" fillId="0" borderId="10" xfId="0" applyNumberFormat="1" applyFont="1" applyFill="1" applyBorder="1" applyAlignment="1">
      <alignment horizontal="center" vertical="center" wrapText="1"/>
    </xf>
    <xf numFmtId="0" fontId="24" fillId="0" borderId="14" xfId="0" applyFont="1" applyFill="1" applyBorder="1" applyAlignment="1">
      <alignment horizontal="right" vertical="center" wrapText="1"/>
    </xf>
    <xf numFmtId="0" fontId="21" fillId="0" borderId="10" xfId="0" applyFont="1" applyFill="1" applyBorder="1" applyAlignment="1">
      <alignment horizontal="center" vertical="center" wrapText="1"/>
    </xf>
    <xf numFmtId="4" fontId="21" fillId="0"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3" fontId="21" fillId="0" borderId="10" xfId="0" applyNumberFormat="1" applyFont="1" applyFill="1" applyBorder="1" applyAlignment="1">
      <alignment horizontal="center" vertical="center" wrapText="1"/>
    </xf>
    <xf numFmtId="3" fontId="21" fillId="0" borderId="12" xfId="0" applyNumberFormat="1"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2" fillId="0" borderId="15" xfId="0" applyFont="1" applyFill="1" applyBorder="1" applyAlignment="1">
      <alignment horizontal="center" vertical="center" wrapText="1"/>
    </xf>
    <xf numFmtId="164" fontId="22" fillId="0" borderId="13" xfId="0" applyNumberFormat="1" applyFont="1" applyFill="1" applyBorder="1" applyAlignment="1">
      <alignment horizontal="center" vertical="center" wrapText="1"/>
    </xf>
    <xf numFmtId="164" fontId="22" fillId="0" borderId="10" xfId="0" applyNumberFormat="1" applyFont="1" applyFill="1" applyBorder="1" applyAlignment="1">
      <alignment horizontal="center" vertical="center" wrapText="1"/>
    </xf>
    <xf numFmtId="164" fontId="20" fillId="0" borderId="10" xfId="0" applyNumberFormat="1" applyFont="1" applyFill="1" applyBorder="1" applyAlignment="1">
      <alignment horizontal="center" vertical="center" wrapText="1"/>
    </xf>
    <xf numFmtId="0" fontId="0" fillId="0" borderId="10" xfId="0" applyFont="1" applyFill="1" applyBorder="1" applyAlignment="1">
      <alignment horizontal="center"/>
    </xf>
    <xf numFmtId="2" fontId="0" fillId="0" borderId="10" xfId="0" applyNumberFormat="1" applyFont="1" applyFill="1" applyBorder="1" applyAlignment="1">
      <alignment horizontal="center"/>
    </xf>
    <xf numFmtId="0" fontId="0" fillId="0" borderId="10" xfId="0" applyFont="1" applyFill="1" applyBorder="1" applyAlignment="1">
      <alignment horizontal="center"/>
    </xf>
    <xf numFmtId="0" fontId="23" fillId="0" borderId="10" xfId="0"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166" fontId="20" fillId="0" borderId="10" xfId="0" applyNumberFormat="1" applyFont="1" applyFill="1" applyBorder="1" applyAlignment="1">
      <alignment horizontal="center" vertical="center" wrapText="1"/>
    </xf>
    <xf numFmtId="2" fontId="20" fillId="0" borderId="11" xfId="0" applyNumberFormat="1" applyFont="1" applyFill="1" applyBorder="1" applyAlignment="1">
      <alignment horizontal="center" vertical="center" wrapText="1"/>
    </xf>
    <xf numFmtId="2" fontId="20" fillId="0" borderId="10" xfId="0" applyNumberFormat="1" applyFont="1" applyFill="1" applyBorder="1" applyAlignment="1">
      <alignment horizontal="center" vertical="center" wrapText="1"/>
    </xf>
    <xf numFmtId="2" fontId="0" fillId="0" borderId="10" xfId="0" applyNumberFormat="1" applyFont="1" applyFill="1" applyBorder="1" applyAlignment="1">
      <alignment horizontal="center"/>
    </xf>
    <xf numFmtId="4" fontId="0" fillId="0" borderId="10" xfId="0" applyNumberFormat="1" applyFont="1" applyFill="1" applyBorder="1" applyAlignment="1">
      <alignment horizontal="center"/>
    </xf>
    <xf numFmtId="0" fontId="20" fillId="0" borderId="12"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1"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78"/>
  <sheetViews>
    <sheetView tabSelected="1" workbookViewId="0" topLeftCell="A166">
      <selection activeCell="D46" sqref="D46:E46"/>
    </sheetView>
  </sheetViews>
  <sheetFormatPr defaultColWidth="9.140625" defaultRowHeight="15"/>
  <cols>
    <col min="1" max="1" width="3.8515625" style="6" customWidth="1"/>
    <col min="2" max="2" width="32.57421875" style="6" customWidth="1"/>
    <col min="3" max="3" width="10.421875" style="6" customWidth="1"/>
    <col min="4" max="5" width="18.421875" style="6" customWidth="1"/>
    <col min="6" max="8" width="15.57421875" style="6" customWidth="1"/>
    <col min="9" max="9" width="27.8515625" style="6" customWidth="1"/>
    <col min="10" max="16384" width="9.140625" style="6" customWidth="1"/>
  </cols>
  <sheetData>
    <row r="1" spans="1:9" s="2" customFormat="1" ht="23.25" customHeight="1">
      <c r="A1" s="21" t="s">
        <v>6</v>
      </c>
      <c r="B1" s="21"/>
      <c r="C1" s="21"/>
      <c r="D1" s="21"/>
      <c r="E1" s="21"/>
      <c r="F1" s="21"/>
      <c r="G1" s="21"/>
      <c r="H1" s="21"/>
      <c r="I1" s="21"/>
    </row>
    <row r="2" spans="1:9" s="2" customFormat="1" ht="15">
      <c r="A2" s="22" t="s">
        <v>7</v>
      </c>
      <c r="B2" s="22"/>
      <c r="C2" s="22"/>
      <c r="D2" s="22"/>
      <c r="E2" s="22"/>
      <c r="F2" s="22"/>
      <c r="G2" s="22"/>
      <c r="H2" s="22"/>
      <c r="I2" s="22"/>
    </row>
    <row r="3" spans="1:9" s="2" customFormat="1" ht="15">
      <c r="A3" s="23" t="s">
        <v>1</v>
      </c>
      <c r="B3" s="23" t="s">
        <v>2</v>
      </c>
      <c r="C3" s="23" t="s">
        <v>3</v>
      </c>
      <c r="D3" s="23" t="s">
        <v>4</v>
      </c>
      <c r="E3" s="23"/>
      <c r="F3" s="23"/>
      <c r="G3" s="23"/>
      <c r="H3" s="23"/>
      <c r="I3" s="23" t="s">
        <v>29</v>
      </c>
    </row>
    <row r="4" spans="1:9" s="2" customFormat="1" ht="15">
      <c r="A4" s="23"/>
      <c r="B4" s="23"/>
      <c r="C4" s="23"/>
      <c r="D4" s="23" t="s">
        <v>75</v>
      </c>
      <c r="E4" s="23"/>
      <c r="F4" s="23" t="s">
        <v>9</v>
      </c>
      <c r="G4" s="23"/>
      <c r="H4" s="23"/>
      <c r="I4" s="23"/>
    </row>
    <row r="5" spans="1:9" s="2" customFormat="1" ht="51.75" customHeight="1">
      <c r="A5" s="23"/>
      <c r="B5" s="23"/>
      <c r="C5" s="23"/>
      <c r="D5" s="23"/>
      <c r="E5" s="23"/>
      <c r="F5" s="23" t="s">
        <v>10</v>
      </c>
      <c r="G5" s="24" t="s">
        <v>5</v>
      </c>
      <c r="H5" s="24" t="s">
        <v>39</v>
      </c>
      <c r="I5" s="23"/>
    </row>
    <row r="6" spans="1:9" s="2" customFormat="1" ht="57" customHeight="1">
      <c r="A6" s="23"/>
      <c r="B6" s="23"/>
      <c r="C6" s="23"/>
      <c r="D6" s="3" t="s">
        <v>68</v>
      </c>
      <c r="E6" s="3" t="s">
        <v>69</v>
      </c>
      <c r="F6" s="23"/>
      <c r="G6" s="24"/>
      <c r="H6" s="24"/>
      <c r="I6" s="23"/>
    </row>
    <row r="7" spans="1:9" s="2" customFormat="1" ht="15">
      <c r="A7" s="3"/>
      <c r="B7" s="3"/>
      <c r="C7" s="3" t="s">
        <v>76</v>
      </c>
      <c r="D7" s="23" t="s">
        <v>70</v>
      </c>
      <c r="E7" s="23"/>
      <c r="F7" s="3" t="s">
        <v>70</v>
      </c>
      <c r="G7" s="3" t="s">
        <v>70</v>
      </c>
      <c r="H7" s="3" t="s">
        <v>8</v>
      </c>
      <c r="I7" s="4"/>
    </row>
    <row r="8" spans="1:9" s="2" customFormat="1" ht="15">
      <c r="A8" s="5">
        <v>1</v>
      </c>
      <c r="B8" s="5">
        <v>2</v>
      </c>
      <c r="C8" s="5">
        <v>4</v>
      </c>
      <c r="D8" s="5">
        <v>5</v>
      </c>
      <c r="E8" s="5">
        <v>6</v>
      </c>
      <c r="F8" s="5">
        <v>7</v>
      </c>
      <c r="G8" s="5">
        <v>8</v>
      </c>
      <c r="H8" s="5">
        <v>9</v>
      </c>
      <c r="I8" s="5">
        <v>10</v>
      </c>
    </row>
    <row r="9" spans="1:9" s="2" customFormat="1" ht="15">
      <c r="A9" s="25" t="s">
        <v>17</v>
      </c>
      <c r="B9" s="25"/>
      <c r="C9" s="26"/>
      <c r="D9" s="25"/>
      <c r="E9" s="25"/>
      <c r="F9" s="25"/>
      <c r="G9" s="25"/>
      <c r="H9" s="25"/>
      <c r="I9" s="25"/>
    </row>
    <row r="10" spans="1:9" s="2" customFormat="1" ht="105.75" customHeight="1">
      <c r="A10" s="27">
        <v>1</v>
      </c>
      <c r="B10" s="28" t="s">
        <v>89</v>
      </c>
      <c r="C10" s="9">
        <v>1.8</v>
      </c>
      <c r="D10" s="30">
        <f>E11</f>
        <v>3033.6</v>
      </c>
      <c r="E10" s="31"/>
      <c r="F10" s="32">
        <v>3033.6</v>
      </c>
      <c r="G10" s="32">
        <v>0</v>
      </c>
      <c r="H10" s="32">
        <v>0</v>
      </c>
      <c r="I10" s="33"/>
    </row>
    <row r="11" spans="1:9" s="2" customFormat="1" ht="105.75" customHeight="1">
      <c r="A11" s="27"/>
      <c r="B11" s="29"/>
      <c r="C11" s="8" t="s">
        <v>90</v>
      </c>
      <c r="D11" s="13">
        <v>0</v>
      </c>
      <c r="E11" s="12">
        <v>3033.6</v>
      </c>
      <c r="F11" s="32"/>
      <c r="G11" s="32"/>
      <c r="H11" s="32"/>
      <c r="I11" s="33"/>
    </row>
    <row r="12" spans="1:9" s="2" customFormat="1" ht="15">
      <c r="A12" s="27">
        <v>2</v>
      </c>
      <c r="B12" s="27" t="s">
        <v>80</v>
      </c>
      <c r="C12" s="39">
        <v>12.48</v>
      </c>
      <c r="D12" s="30">
        <f>D13+E13</f>
        <v>5713.5</v>
      </c>
      <c r="E12" s="31"/>
      <c r="F12" s="32">
        <v>0</v>
      </c>
      <c r="G12" s="32">
        <f>D13</f>
        <v>5713.5</v>
      </c>
      <c r="H12" s="32">
        <v>0</v>
      </c>
      <c r="I12" s="33"/>
    </row>
    <row r="13" spans="1:9" s="2" customFormat="1" ht="15">
      <c r="A13" s="27"/>
      <c r="B13" s="27"/>
      <c r="C13" s="40"/>
      <c r="D13" s="12">
        <v>5713.5</v>
      </c>
      <c r="E13" s="12">
        <v>0</v>
      </c>
      <c r="F13" s="32"/>
      <c r="G13" s="32"/>
      <c r="H13" s="32"/>
      <c r="I13" s="33"/>
    </row>
    <row r="14" spans="1:9" s="2" customFormat="1" ht="15">
      <c r="A14" s="27">
        <v>3</v>
      </c>
      <c r="B14" s="27" t="s">
        <v>81</v>
      </c>
      <c r="C14" s="40">
        <v>5.28</v>
      </c>
      <c r="D14" s="30">
        <f>D15+E15</f>
        <v>3219.3</v>
      </c>
      <c r="E14" s="31"/>
      <c r="F14" s="32">
        <v>0</v>
      </c>
      <c r="G14" s="32">
        <f>D15</f>
        <v>3219.3</v>
      </c>
      <c r="H14" s="32">
        <v>0</v>
      </c>
      <c r="I14" s="33"/>
    </row>
    <row r="15" spans="1:9" s="2" customFormat="1" ht="15">
      <c r="A15" s="27"/>
      <c r="B15" s="27"/>
      <c r="C15" s="40"/>
      <c r="D15" s="12">
        <v>3219.3</v>
      </c>
      <c r="E15" s="12">
        <v>0</v>
      </c>
      <c r="F15" s="32"/>
      <c r="G15" s="32"/>
      <c r="H15" s="32"/>
      <c r="I15" s="33"/>
    </row>
    <row r="16" spans="1:9" s="2" customFormat="1" ht="15">
      <c r="A16" s="27">
        <v>4</v>
      </c>
      <c r="B16" s="27" t="s">
        <v>13</v>
      </c>
      <c r="C16" s="40">
        <v>1.7</v>
      </c>
      <c r="D16" s="30">
        <f>D17+E17</f>
        <v>1789.3</v>
      </c>
      <c r="E16" s="31"/>
      <c r="F16" s="32">
        <v>0</v>
      </c>
      <c r="G16" s="32">
        <f>D17</f>
        <v>1789.3</v>
      </c>
      <c r="H16" s="32">
        <v>0</v>
      </c>
      <c r="I16" s="33"/>
    </row>
    <row r="17" spans="1:9" s="2" customFormat="1" ht="15">
      <c r="A17" s="27"/>
      <c r="B17" s="27"/>
      <c r="C17" s="40"/>
      <c r="D17" s="12">
        <v>1789.3</v>
      </c>
      <c r="E17" s="12">
        <v>0</v>
      </c>
      <c r="F17" s="32"/>
      <c r="G17" s="32"/>
      <c r="H17" s="32"/>
      <c r="I17" s="33"/>
    </row>
    <row r="18" spans="1:9" s="2" customFormat="1" ht="15" customHeight="1">
      <c r="A18" s="27">
        <v>5</v>
      </c>
      <c r="B18" s="27" t="s">
        <v>82</v>
      </c>
      <c r="C18" s="40">
        <v>27.04</v>
      </c>
      <c r="D18" s="30">
        <f>D19+E19</f>
        <v>10540.3</v>
      </c>
      <c r="E18" s="31"/>
      <c r="F18" s="32">
        <v>0</v>
      </c>
      <c r="G18" s="32">
        <f>D19</f>
        <v>10540.3</v>
      </c>
      <c r="H18" s="32">
        <v>0</v>
      </c>
      <c r="I18" s="33"/>
    </row>
    <row r="19" spans="1:9" s="2" customFormat="1" ht="15">
      <c r="A19" s="27"/>
      <c r="B19" s="27"/>
      <c r="C19" s="40"/>
      <c r="D19" s="12">
        <v>10540.3</v>
      </c>
      <c r="E19" s="12">
        <v>0</v>
      </c>
      <c r="F19" s="32"/>
      <c r="G19" s="32"/>
      <c r="H19" s="32"/>
      <c r="I19" s="33"/>
    </row>
    <row r="20" spans="1:9" s="2" customFormat="1" ht="15" customHeight="1">
      <c r="A20" s="27">
        <v>6</v>
      </c>
      <c r="B20" s="27" t="s">
        <v>83</v>
      </c>
      <c r="C20" s="40">
        <v>11.2</v>
      </c>
      <c r="D20" s="30">
        <f>D21+E21</f>
        <v>1880.1</v>
      </c>
      <c r="E20" s="31"/>
      <c r="F20" s="32">
        <v>0</v>
      </c>
      <c r="G20" s="32">
        <f>D21</f>
        <v>1880.1</v>
      </c>
      <c r="H20" s="32">
        <v>0</v>
      </c>
      <c r="I20" s="33"/>
    </row>
    <row r="21" spans="1:9" s="2" customFormat="1" ht="15">
      <c r="A21" s="27"/>
      <c r="B21" s="27"/>
      <c r="C21" s="40"/>
      <c r="D21" s="12">
        <v>1880.1</v>
      </c>
      <c r="E21" s="12">
        <v>0</v>
      </c>
      <c r="F21" s="32"/>
      <c r="G21" s="32"/>
      <c r="H21" s="32"/>
      <c r="I21" s="33"/>
    </row>
    <row r="22" spans="1:9" s="2" customFormat="1" ht="15">
      <c r="A22" s="27">
        <v>7</v>
      </c>
      <c r="B22" s="27" t="s">
        <v>84</v>
      </c>
      <c r="C22" s="40">
        <v>1.92</v>
      </c>
      <c r="D22" s="30">
        <f>D23+E23</f>
        <v>1666.6</v>
      </c>
      <c r="E22" s="31"/>
      <c r="F22" s="32">
        <v>0</v>
      </c>
      <c r="G22" s="32">
        <f>D23</f>
        <v>1666.6</v>
      </c>
      <c r="H22" s="32">
        <v>0</v>
      </c>
      <c r="I22" s="33"/>
    </row>
    <row r="23" spans="1:9" s="2" customFormat="1" ht="15">
      <c r="A23" s="27"/>
      <c r="B23" s="27"/>
      <c r="C23" s="40"/>
      <c r="D23" s="12">
        <v>1666.6</v>
      </c>
      <c r="E23" s="12">
        <v>0</v>
      </c>
      <c r="F23" s="32"/>
      <c r="G23" s="32"/>
      <c r="H23" s="32"/>
      <c r="I23" s="33"/>
    </row>
    <row r="24" spans="1:9" s="2" customFormat="1" ht="15">
      <c r="A24" s="27">
        <v>8</v>
      </c>
      <c r="B24" s="27" t="s">
        <v>85</v>
      </c>
      <c r="C24" s="40">
        <v>1.36</v>
      </c>
      <c r="D24" s="30">
        <f>D25+E25</f>
        <v>1412.4</v>
      </c>
      <c r="E24" s="31"/>
      <c r="F24" s="32">
        <v>0</v>
      </c>
      <c r="G24" s="32">
        <f>D25</f>
        <v>1412.4</v>
      </c>
      <c r="H24" s="32">
        <v>0</v>
      </c>
      <c r="I24" s="33"/>
    </row>
    <row r="25" spans="1:9" s="2" customFormat="1" ht="15">
      <c r="A25" s="27"/>
      <c r="B25" s="27"/>
      <c r="C25" s="40"/>
      <c r="D25" s="12">
        <v>1412.4</v>
      </c>
      <c r="E25" s="12">
        <v>0</v>
      </c>
      <c r="F25" s="32"/>
      <c r="G25" s="32"/>
      <c r="H25" s="32"/>
      <c r="I25" s="33"/>
    </row>
    <row r="26" spans="1:9" s="2" customFormat="1" ht="37.5" customHeight="1">
      <c r="A26" s="27">
        <v>9</v>
      </c>
      <c r="B26" s="27" t="s">
        <v>86</v>
      </c>
      <c r="C26" s="40">
        <v>25.3</v>
      </c>
      <c r="D26" s="30">
        <f>D27+E27</f>
        <v>11134</v>
      </c>
      <c r="E26" s="31"/>
      <c r="F26" s="32">
        <v>0</v>
      </c>
      <c r="G26" s="32">
        <f>D27</f>
        <v>11134</v>
      </c>
      <c r="H26" s="32">
        <v>0</v>
      </c>
      <c r="I26" s="33"/>
    </row>
    <row r="27" spans="1:9" s="2" customFormat="1" ht="37.5" customHeight="1">
      <c r="A27" s="27"/>
      <c r="B27" s="27"/>
      <c r="C27" s="40"/>
      <c r="D27" s="12">
        <v>11134</v>
      </c>
      <c r="E27" s="12">
        <v>0</v>
      </c>
      <c r="F27" s="32"/>
      <c r="G27" s="32"/>
      <c r="H27" s="32"/>
      <c r="I27" s="33"/>
    </row>
    <row r="28" spans="1:9" s="2" customFormat="1" ht="45" customHeight="1">
      <c r="A28" s="27">
        <v>10</v>
      </c>
      <c r="B28" s="27" t="s">
        <v>78</v>
      </c>
      <c r="C28" s="40">
        <v>5.6</v>
      </c>
      <c r="D28" s="30">
        <f>D29+E29</f>
        <v>3999.2</v>
      </c>
      <c r="E28" s="31"/>
      <c r="F28" s="32">
        <v>0</v>
      </c>
      <c r="G28" s="32">
        <f>D29</f>
        <v>3999.2</v>
      </c>
      <c r="H28" s="32">
        <v>0</v>
      </c>
      <c r="I28" s="33"/>
    </row>
    <row r="29" spans="1:9" s="2" customFormat="1" ht="45" customHeight="1">
      <c r="A29" s="27"/>
      <c r="B29" s="27"/>
      <c r="C29" s="40"/>
      <c r="D29" s="12">
        <v>3999.2</v>
      </c>
      <c r="E29" s="12">
        <v>0</v>
      </c>
      <c r="F29" s="32"/>
      <c r="G29" s="32"/>
      <c r="H29" s="32"/>
      <c r="I29" s="33"/>
    </row>
    <row r="30" spans="1:9" s="2" customFormat="1" ht="30" customHeight="1">
      <c r="A30" s="27">
        <v>11</v>
      </c>
      <c r="B30" s="27" t="s">
        <v>79</v>
      </c>
      <c r="C30" s="40">
        <v>2.52</v>
      </c>
      <c r="D30" s="30">
        <f>D31+E31</f>
        <v>2500.4</v>
      </c>
      <c r="E30" s="31"/>
      <c r="F30" s="32">
        <v>0</v>
      </c>
      <c r="G30" s="32">
        <f>D31</f>
        <v>2500.4</v>
      </c>
      <c r="H30" s="32">
        <v>0</v>
      </c>
      <c r="I30" s="33"/>
    </row>
    <row r="31" spans="1:9" s="2" customFormat="1" ht="30" customHeight="1">
      <c r="A31" s="27"/>
      <c r="B31" s="27"/>
      <c r="C31" s="40"/>
      <c r="D31" s="12">
        <v>2500.4</v>
      </c>
      <c r="E31" s="12">
        <v>0</v>
      </c>
      <c r="F31" s="32"/>
      <c r="G31" s="32"/>
      <c r="H31" s="32"/>
      <c r="I31" s="33"/>
    </row>
    <row r="32" spans="1:9" s="2" customFormat="1" ht="15" customHeight="1">
      <c r="A32" s="27">
        <v>12</v>
      </c>
      <c r="B32" s="27" t="s">
        <v>87</v>
      </c>
      <c r="C32" s="40">
        <v>51.32</v>
      </c>
      <c r="D32" s="30">
        <f>D33+E33</f>
        <v>17411.7</v>
      </c>
      <c r="E32" s="31"/>
      <c r="F32" s="32">
        <v>0</v>
      </c>
      <c r="G32" s="32">
        <f>D33</f>
        <v>17411.7</v>
      </c>
      <c r="H32" s="32">
        <v>0</v>
      </c>
      <c r="I32" s="33"/>
    </row>
    <row r="33" spans="1:9" s="2" customFormat="1" ht="15">
      <c r="A33" s="27"/>
      <c r="B33" s="27"/>
      <c r="C33" s="40"/>
      <c r="D33" s="12">
        <v>17411.7</v>
      </c>
      <c r="E33" s="12">
        <v>0</v>
      </c>
      <c r="F33" s="32"/>
      <c r="G33" s="32"/>
      <c r="H33" s="32"/>
      <c r="I33" s="33"/>
    </row>
    <row r="34" spans="1:9" s="2" customFormat="1" ht="15" customHeight="1">
      <c r="A34" s="27">
        <v>13</v>
      </c>
      <c r="B34" s="27" t="s">
        <v>27</v>
      </c>
      <c r="C34" s="40">
        <v>2.4</v>
      </c>
      <c r="D34" s="30">
        <f>D35+E35</f>
        <v>2119.6</v>
      </c>
      <c r="E34" s="31"/>
      <c r="F34" s="32">
        <v>0</v>
      </c>
      <c r="G34" s="32">
        <f>D35</f>
        <v>2119.6</v>
      </c>
      <c r="H34" s="32">
        <v>0</v>
      </c>
      <c r="I34" s="33"/>
    </row>
    <row r="35" spans="1:9" s="2" customFormat="1" ht="15">
      <c r="A35" s="27"/>
      <c r="B35" s="27"/>
      <c r="C35" s="40"/>
      <c r="D35" s="12">
        <v>2119.6</v>
      </c>
      <c r="E35" s="12">
        <v>0</v>
      </c>
      <c r="F35" s="32"/>
      <c r="G35" s="32"/>
      <c r="H35" s="32"/>
      <c r="I35" s="33"/>
    </row>
    <row r="36" spans="1:9" s="2" customFormat="1" ht="15">
      <c r="A36" s="27">
        <v>14</v>
      </c>
      <c r="B36" s="27" t="s">
        <v>88</v>
      </c>
      <c r="C36" s="40">
        <v>8.9</v>
      </c>
      <c r="D36" s="30">
        <f>D37+E37</f>
        <v>4583.6</v>
      </c>
      <c r="E36" s="31"/>
      <c r="F36" s="32">
        <v>0</v>
      </c>
      <c r="G36" s="32">
        <f>D37</f>
        <v>4583.6</v>
      </c>
      <c r="H36" s="32">
        <v>0</v>
      </c>
      <c r="I36" s="33"/>
    </row>
    <row r="37" spans="1:9" s="2" customFormat="1" ht="15">
      <c r="A37" s="27"/>
      <c r="B37" s="27"/>
      <c r="C37" s="40"/>
      <c r="D37" s="12">
        <v>4583.6</v>
      </c>
      <c r="E37" s="12">
        <v>0</v>
      </c>
      <c r="F37" s="32"/>
      <c r="G37" s="32"/>
      <c r="H37" s="32"/>
      <c r="I37" s="33"/>
    </row>
    <row r="38" spans="1:9" s="2" customFormat="1" ht="15">
      <c r="A38" s="27">
        <v>15</v>
      </c>
      <c r="B38" s="27" t="s">
        <v>34</v>
      </c>
      <c r="C38" s="40">
        <v>15.2</v>
      </c>
      <c r="D38" s="30">
        <f>D39+E39</f>
        <v>6440.6</v>
      </c>
      <c r="E38" s="31"/>
      <c r="F38" s="32">
        <v>0</v>
      </c>
      <c r="G38" s="32">
        <f>D39</f>
        <v>6440.6</v>
      </c>
      <c r="H38" s="32">
        <v>0</v>
      </c>
      <c r="I38" s="33"/>
    </row>
    <row r="39" spans="1:9" s="2" customFormat="1" ht="15">
      <c r="A39" s="27"/>
      <c r="B39" s="27"/>
      <c r="C39" s="40"/>
      <c r="D39" s="12">
        <v>6440.6</v>
      </c>
      <c r="E39" s="12">
        <v>0</v>
      </c>
      <c r="F39" s="32"/>
      <c r="G39" s="32"/>
      <c r="H39" s="32"/>
      <c r="I39" s="33"/>
    </row>
    <row r="40" spans="1:9" s="2" customFormat="1" ht="36.75" customHeight="1">
      <c r="A40" s="27">
        <v>16</v>
      </c>
      <c r="B40" s="27" t="s">
        <v>45</v>
      </c>
      <c r="C40" s="40">
        <v>5.6</v>
      </c>
      <c r="D40" s="30">
        <f>D41+E41</f>
        <v>3723.4</v>
      </c>
      <c r="E40" s="31"/>
      <c r="F40" s="32">
        <v>0</v>
      </c>
      <c r="G40" s="32">
        <f>D41</f>
        <v>3723.4</v>
      </c>
      <c r="H40" s="32">
        <v>0</v>
      </c>
      <c r="I40" s="41"/>
    </row>
    <row r="41" spans="1:9" s="2" customFormat="1" ht="36.75" customHeight="1">
      <c r="A41" s="27"/>
      <c r="B41" s="27"/>
      <c r="C41" s="40"/>
      <c r="D41" s="12">
        <v>3723.4</v>
      </c>
      <c r="E41" s="12">
        <v>0</v>
      </c>
      <c r="F41" s="32"/>
      <c r="G41" s="32"/>
      <c r="H41" s="32"/>
      <c r="I41" s="33"/>
    </row>
    <row r="42" spans="1:9" s="2" customFormat="1" ht="15">
      <c r="A42" s="27">
        <v>17</v>
      </c>
      <c r="B42" s="27" t="s">
        <v>35</v>
      </c>
      <c r="C42" s="40">
        <v>7.16</v>
      </c>
      <c r="D42" s="30">
        <f>D43+E43</f>
        <v>4179.8</v>
      </c>
      <c r="E42" s="31"/>
      <c r="F42" s="32">
        <v>0</v>
      </c>
      <c r="G42" s="32">
        <f>D43</f>
        <v>4179.8</v>
      </c>
      <c r="H42" s="32">
        <v>0</v>
      </c>
      <c r="I42" s="41"/>
    </row>
    <row r="43" spans="1:9" s="2" customFormat="1" ht="15">
      <c r="A43" s="27"/>
      <c r="B43" s="27"/>
      <c r="C43" s="40"/>
      <c r="D43" s="12">
        <v>4179.8</v>
      </c>
      <c r="E43" s="12">
        <v>0</v>
      </c>
      <c r="F43" s="32"/>
      <c r="G43" s="32"/>
      <c r="H43" s="32"/>
      <c r="I43" s="33"/>
    </row>
    <row r="44" spans="1:9" s="1" customFormat="1" ht="90.75" customHeight="1">
      <c r="A44" s="27">
        <v>18</v>
      </c>
      <c r="B44" s="27" t="s">
        <v>67</v>
      </c>
      <c r="C44" s="40">
        <v>14</v>
      </c>
      <c r="D44" s="30">
        <f>D45+E45</f>
        <v>6156.2</v>
      </c>
      <c r="E44" s="31"/>
      <c r="F44" s="32">
        <v>0</v>
      </c>
      <c r="G44" s="32">
        <f>D45</f>
        <v>6156.2</v>
      </c>
      <c r="H44" s="32">
        <v>0</v>
      </c>
      <c r="I44" s="33"/>
    </row>
    <row r="45" spans="1:9" s="1" customFormat="1" ht="90.75" customHeight="1">
      <c r="A45" s="27"/>
      <c r="B45" s="27"/>
      <c r="C45" s="40"/>
      <c r="D45" s="12">
        <v>6156.2</v>
      </c>
      <c r="E45" s="12">
        <v>0</v>
      </c>
      <c r="F45" s="32"/>
      <c r="G45" s="32"/>
      <c r="H45" s="32"/>
      <c r="I45" s="33"/>
    </row>
    <row r="46" spans="1:9" ht="15">
      <c r="A46" s="36" t="s">
        <v>0</v>
      </c>
      <c r="B46" s="36"/>
      <c r="C46" s="37">
        <f>SUM(C12:C45,C10)</f>
        <v>200.78</v>
      </c>
      <c r="D46" s="31">
        <f>D10+D12+D14+D16+D18+D20+D22+D24+D26+D28+D30+D32+D34+D36+D38+D40+D42+D44</f>
        <v>91503.6</v>
      </c>
      <c r="E46" s="31"/>
      <c r="F46" s="31">
        <f>SUM(F10:F45)</f>
        <v>3033.6</v>
      </c>
      <c r="G46" s="31">
        <f>SUM(G10:G45)</f>
        <v>88470</v>
      </c>
      <c r="H46" s="31">
        <f>SUM(H10:H45)</f>
        <v>0</v>
      </c>
      <c r="I46" s="34"/>
    </row>
    <row r="47" spans="1:9" ht="15">
      <c r="A47" s="36"/>
      <c r="B47" s="36"/>
      <c r="C47" s="37"/>
      <c r="D47" s="11">
        <f>D11+D13+D15+D17+D19+D21+D23+D25+D27+D29+D31+D33+D35+D37+D39+D41+D43+D45</f>
        <v>88470</v>
      </c>
      <c r="E47" s="11">
        <f>SUM(E11)</f>
        <v>3033.6</v>
      </c>
      <c r="F47" s="31"/>
      <c r="G47" s="31"/>
      <c r="H47" s="31"/>
      <c r="I47" s="35"/>
    </row>
    <row r="48" spans="1:9" s="2" customFormat="1" ht="15">
      <c r="A48" s="25" t="s">
        <v>18</v>
      </c>
      <c r="B48" s="25"/>
      <c r="C48" s="26"/>
      <c r="D48" s="25"/>
      <c r="E48" s="25"/>
      <c r="F48" s="25"/>
      <c r="G48" s="25"/>
      <c r="H48" s="25"/>
      <c r="I48" s="25"/>
    </row>
    <row r="49" spans="1:9" s="1" customFormat="1" ht="108.75" customHeight="1">
      <c r="A49" s="27">
        <v>1</v>
      </c>
      <c r="B49" s="28" t="s">
        <v>89</v>
      </c>
      <c r="C49" s="9">
        <v>1.5</v>
      </c>
      <c r="D49" s="18">
        <f>D50+E50</f>
        <v>2765</v>
      </c>
      <c r="E49" s="17"/>
      <c r="F49" s="38">
        <v>2765</v>
      </c>
      <c r="G49" s="38">
        <v>0</v>
      </c>
      <c r="H49" s="38">
        <v>0</v>
      </c>
      <c r="I49" s="33"/>
    </row>
    <row r="50" spans="1:9" s="1" customFormat="1" ht="108.75" customHeight="1">
      <c r="A50" s="27"/>
      <c r="B50" s="29"/>
      <c r="C50" s="8" t="s">
        <v>90</v>
      </c>
      <c r="D50" s="16">
        <v>0</v>
      </c>
      <c r="E50" s="15">
        <f>2682.05+82.95</f>
        <v>2765</v>
      </c>
      <c r="F50" s="38"/>
      <c r="G50" s="38"/>
      <c r="H50" s="38"/>
      <c r="I50" s="33"/>
    </row>
    <row r="51" spans="1:9" s="1" customFormat="1" ht="15">
      <c r="A51" s="27">
        <v>2</v>
      </c>
      <c r="B51" s="27" t="s">
        <v>11</v>
      </c>
      <c r="C51" s="39">
        <v>12.48</v>
      </c>
      <c r="D51" s="17">
        <f>D52+E52</f>
        <v>37440</v>
      </c>
      <c r="E51" s="17"/>
      <c r="F51" s="38">
        <v>1870</v>
      </c>
      <c r="G51" s="38">
        <v>35570</v>
      </c>
      <c r="H51" s="38">
        <v>0</v>
      </c>
      <c r="I51" s="33"/>
    </row>
    <row r="52" spans="1:9" s="1" customFormat="1" ht="15">
      <c r="A52" s="27"/>
      <c r="B52" s="27"/>
      <c r="C52" s="40"/>
      <c r="D52" s="15">
        <v>0</v>
      </c>
      <c r="E52" s="15">
        <f>F51+G51</f>
        <v>37440</v>
      </c>
      <c r="F52" s="38"/>
      <c r="G52" s="38"/>
      <c r="H52" s="38"/>
      <c r="I52" s="33"/>
    </row>
    <row r="53" spans="1:9" s="1" customFormat="1" ht="15">
      <c r="A53" s="27">
        <v>3</v>
      </c>
      <c r="B53" s="27" t="s">
        <v>12</v>
      </c>
      <c r="C53" s="40">
        <v>5.28</v>
      </c>
      <c r="D53" s="17">
        <f>D54+E54</f>
        <v>15840</v>
      </c>
      <c r="E53" s="17"/>
      <c r="F53" s="38">
        <v>790</v>
      </c>
      <c r="G53" s="38">
        <v>15050</v>
      </c>
      <c r="H53" s="38">
        <v>0</v>
      </c>
      <c r="I53" s="33"/>
    </row>
    <row r="54" spans="1:9" s="1" customFormat="1" ht="15">
      <c r="A54" s="27"/>
      <c r="B54" s="27"/>
      <c r="C54" s="40"/>
      <c r="D54" s="15">
        <v>0</v>
      </c>
      <c r="E54" s="15">
        <f>F53+G53</f>
        <v>15840</v>
      </c>
      <c r="F54" s="38"/>
      <c r="G54" s="38"/>
      <c r="H54" s="38"/>
      <c r="I54" s="33"/>
    </row>
    <row r="55" spans="1:9" s="1" customFormat="1" ht="15">
      <c r="A55" s="27">
        <v>4</v>
      </c>
      <c r="B55" s="27" t="s">
        <v>13</v>
      </c>
      <c r="C55" s="40">
        <v>1.7</v>
      </c>
      <c r="D55" s="17">
        <f>D56+E56</f>
        <v>5110</v>
      </c>
      <c r="E55" s="17"/>
      <c r="F55" s="38">
        <v>260</v>
      </c>
      <c r="G55" s="38">
        <v>4850</v>
      </c>
      <c r="H55" s="38">
        <v>0</v>
      </c>
      <c r="I55" s="33"/>
    </row>
    <row r="56" spans="1:9" s="1" customFormat="1" ht="15">
      <c r="A56" s="27"/>
      <c r="B56" s="27"/>
      <c r="C56" s="40"/>
      <c r="D56" s="15">
        <v>0</v>
      </c>
      <c r="E56" s="15">
        <f>F55+G55</f>
        <v>5110</v>
      </c>
      <c r="F56" s="38"/>
      <c r="G56" s="38"/>
      <c r="H56" s="38"/>
      <c r="I56" s="33"/>
    </row>
    <row r="57" spans="1:9" s="1" customFormat="1" ht="15">
      <c r="A57" s="27">
        <v>5</v>
      </c>
      <c r="B57" s="27" t="s">
        <v>14</v>
      </c>
      <c r="C57" s="40">
        <v>6.16</v>
      </c>
      <c r="D57" s="17">
        <f>D58+E58</f>
        <v>18490</v>
      </c>
      <c r="E57" s="17"/>
      <c r="F57" s="38">
        <v>920</v>
      </c>
      <c r="G57" s="38">
        <v>17570</v>
      </c>
      <c r="H57" s="38">
        <v>0</v>
      </c>
      <c r="I57" s="19"/>
    </row>
    <row r="58" spans="1:9" s="1" customFormat="1" ht="15">
      <c r="A58" s="27"/>
      <c r="B58" s="27"/>
      <c r="C58" s="40"/>
      <c r="D58" s="15">
        <v>0</v>
      </c>
      <c r="E58" s="15">
        <f>F57+G57</f>
        <v>18490</v>
      </c>
      <c r="F58" s="38"/>
      <c r="G58" s="38"/>
      <c r="H58" s="38"/>
      <c r="I58" s="33"/>
    </row>
    <row r="59" spans="1:9" s="1" customFormat="1" ht="15">
      <c r="A59" s="27">
        <v>6</v>
      </c>
      <c r="B59" s="27" t="s">
        <v>15</v>
      </c>
      <c r="C59" s="40">
        <v>1.24</v>
      </c>
      <c r="D59" s="17">
        <f>D60+E60</f>
        <v>3720</v>
      </c>
      <c r="E59" s="17"/>
      <c r="F59" s="38">
        <v>190</v>
      </c>
      <c r="G59" s="38">
        <v>3530</v>
      </c>
      <c r="H59" s="38">
        <v>0</v>
      </c>
      <c r="I59" s="33"/>
    </row>
    <row r="60" spans="1:9" s="1" customFormat="1" ht="15">
      <c r="A60" s="27"/>
      <c r="B60" s="27"/>
      <c r="C60" s="40"/>
      <c r="D60" s="15">
        <v>0</v>
      </c>
      <c r="E60" s="15">
        <f>F59+G59</f>
        <v>3720</v>
      </c>
      <c r="F60" s="38"/>
      <c r="G60" s="38"/>
      <c r="H60" s="38"/>
      <c r="I60" s="33"/>
    </row>
    <row r="61" spans="1:9" s="1" customFormat="1" ht="15">
      <c r="A61" s="27">
        <v>7</v>
      </c>
      <c r="B61" s="27" t="s">
        <v>16</v>
      </c>
      <c r="C61" s="40">
        <v>1.36</v>
      </c>
      <c r="D61" s="17">
        <f>D62+E62</f>
        <v>4080</v>
      </c>
      <c r="E61" s="17"/>
      <c r="F61" s="38">
        <v>200</v>
      </c>
      <c r="G61" s="38">
        <v>3880</v>
      </c>
      <c r="H61" s="38">
        <v>0</v>
      </c>
      <c r="I61" s="33"/>
    </row>
    <row r="62" spans="1:9" s="1" customFormat="1" ht="15">
      <c r="A62" s="27"/>
      <c r="B62" s="27"/>
      <c r="C62" s="40"/>
      <c r="D62" s="15">
        <v>0</v>
      </c>
      <c r="E62" s="15">
        <f>F61+G61</f>
        <v>4080</v>
      </c>
      <c r="F62" s="38"/>
      <c r="G62" s="38"/>
      <c r="H62" s="38"/>
      <c r="I62" s="33"/>
    </row>
    <row r="63" spans="1:9" s="1" customFormat="1" ht="15">
      <c r="A63" s="27">
        <v>8</v>
      </c>
      <c r="B63" s="27" t="s">
        <v>40</v>
      </c>
      <c r="C63" s="40">
        <v>4.16</v>
      </c>
      <c r="D63" s="17">
        <f>D64+E64</f>
        <v>12900</v>
      </c>
      <c r="E63" s="17"/>
      <c r="F63" s="38">
        <v>0</v>
      </c>
      <c r="G63" s="38">
        <v>0</v>
      </c>
      <c r="H63" s="38">
        <v>12900</v>
      </c>
      <c r="I63" s="27" t="s">
        <v>42</v>
      </c>
    </row>
    <row r="64" spans="1:9" s="1" customFormat="1" ht="15">
      <c r="A64" s="27"/>
      <c r="B64" s="27"/>
      <c r="C64" s="40"/>
      <c r="D64" s="15">
        <v>0</v>
      </c>
      <c r="E64" s="15">
        <v>12900</v>
      </c>
      <c r="F64" s="38"/>
      <c r="G64" s="38"/>
      <c r="H64" s="38"/>
      <c r="I64" s="27"/>
    </row>
    <row r="65" spans="1:9" s="1" customFormat="1" ht="15">
      <c r="A65" s="27">
        <v>9</v>
      </c>
      <c r="B65" s="27" t="s">
        <v>41</v>
      </c>
      <c r="C65" s="40">
        <v>6</v>
      </c>
      <c r="D65" s="17">
        <f>D66+E66</f>
        <v>18600</v>
      </c>
      <c r="E65" s="17"/>
      <c r="F65" s="38">
        <v>0</v>
      </c>
      <c r="G65" s="38">
        <v>0</v>
      </c>
      <c r="H65" s="38">
        <v>18600</v>
      </c>
      <c r="I65" s="27" t="s">
        <v>42</v>
      </c>
    </row>
    <row r="66" spans="1:9" s="1" customFormat="1" ht="15">
      <c r="A66" s="27"/>
      <c r="B66" s="27"/>
      <c r="C66" s="40"/>
      <c r="D66" s="15">
        <v>0</v>
      </c>
      <c r="E66" s="15">
        <v>18600</v>
      </c>
      <c r="F66" s="38"/>
      <c r="G66" s="38"/>
      <c r="H66" s="38"/>
      <c r="I66" s="27"/>
    </row>
    <row r="67" spans="1:9" ht="15">
      <c r="A67" s="36" t="s">
        <v>0</v>
      </c>
      <c r="B67" s="36"/>
      <c r="C67" s="20">
        <f>SUM(C51:C66,C49)</f>
        <v>39.88</v>
      </c>
      <c r="D67" s="17">
        <f>D49+D51+D53+D55+D57+D59+D61+D63+D65</f>
        <v>118945</v>
      </c>
      <c r="E67" s="17"/>
      <c r="F67" s="17">
        <f>SUM(F49:F66)</f>
        <v>6995</v>
      </c>
      <c r="G67" s="17">
        <f>SUM(G49:G66)</f>
        <v>80450</v>
      </c>
      <c r="H67" s="17">
        <f>SUM(H49:H66)</f>
        <v>31500</v>
      </c>
      <c r="I67" s="34"/>
    </row>
    <row r="68" spans="1:9" ht="15">
      <c r="A68" s="36"/>
      <c r="B68" s="36"/>
      <c r="C68" s="20"/>
      <c r="D68" s="14">
        <f>D50+D52+D54+D56+D58+D60+D62+D64+D66</f>
        <v>0</v>
      </c>
      <c r="E68" s="14">
        <f>E50+E52+E54+E56+E58+E60+E62+E64+E66</f>
        <v>118945</v>
      </c>
      <c r="F68" s="17"/>
      <c r="G68" s="17"/>
      <c r="H68" s="17"/>
      <c r="I68" s="35"/>
    </row>
    <row r="69" spans="1:9" s="2" customFormat="1" ht="15">
      <c r="A69" s="25" t="s">
        <v>19</v>
      </c>
      <c r="B69" s="25"/>
      <c r="C69" s="25"/>
      <c r="D69" s="25"/>
      <c r="E69" s="25"/>
      <c r="F69" s="25"/>
      <c r="G69" s="25"/>
      <c r="H69" s="25"/>
      <c r="I69" s="25"/>
    </row>
    <row r="70" spans="1:9" s="1" customFormat="1" ht="15">
      <c r="A70" s="27">
        <v>1</v>
      </c>
      <c r="B70" s="27" t="s">
        <v>21</v>
      </c>
      <c r="C70" s="9">
        <v>10.82</v>
      </c>
      <c r="D70" s="17">
        <v>32450</v>
      </c>
      <c r="E70" s="17"/>
      <c r="F70" s="38">
        <v>0</v>
      </c>
      <c r="G70" s="38">
        <f>D70</f>
        <v>32450</v>
      </c>
      <c r="H70" s="38">
        <v>0</v>
      </c>
      <c r="I70" s="33"/>
    </row>
    <row r="71" spans="1:9" s="1" customFormat="1" ht="45">
      <c r="A71" s="27"/>
      <c r="B71" s="27"/>
      <c r="C71" s="8" t="s">
        <v>93</v>
      </c>
      <c r="D71" s="15">
        <v>0</v>
      </c>
      <c r="E71" s="15">
        <v>32450</v>
      </c>
      <c r="F71" s="38"/>
      <c r="G71" s="38"/>
      <c r="H71" s="38"/>
      <c r="I71" s="33"/>
    </row>
    <row r="72" spans="1:9" s="1" customFormat="1" ht="15">
      <c r="A72" s="27">
        <v>2</v>
      </c>
      <c r="B72" s="27" t="s">
        <v>22</v>
      </c>
      <c r="C72" s="40">
        <v>11.2</v>
      </c>
      <c r="D72" s="17">
        <v>33600</v>
      </c>
      <c r="E72" s="17"/>
      <c r="F72" s="38">
        <v>0</v>
      </c>
      <c r="G72" s="38">
        <f>D72</f>
        <v>33600</v>
      </c>
      <c r="H72" s="38">
        <v>0</v>
      </c>
      <c r="I72" s="33"/>
    </row>
    <row r="73" spans="1:9" s="1" customFormat="1" ht="15">
      <c r="A73" s="27"/>
      <c r="B73" s="27"/>
      <c r="C73" s="40"/>
      <c r="D73" s="15">
        <v>0</v>
      </c>
      <c r="E73" s="15">
        <v>33600</v>
      </c>
      <c r="F73" s="38"/>
      <c r="G73" s="38"/>
      <c r="H73" s="38"/>
      <c r="I73" s="33"/>
    </row>
    <row r="74" spans="1:9" s="1" customFormat="1" ht="39.75" customHeight="1">
      <c r="A74" s="27">
        <v>3</v>
      </c>
      <c r="B74" s="27" t="s">
        <v>23</v>
      </c>
      <c r="C74" s="9">
        <v>18.37</v>
      </c>
      <c r="D74" s="17">
        <v>30360</v>
      </c>
      <c r="E74" s="17"/>
      <c r="F74" s="38">
        <v>0</v>
      </c>
      <c r="G74" s="38">
        <f>D74</f>
        <v>30360</v>
      </c>
      <c r="H74" s="38">
        <v>0</v>
      </c>
      <c r="I74" s="33"/>
    </row>
    <row r="75" spans="1:9" s="1" customFormat="1" ht="46.5" customHeight="1">
      <c r="A75" s="27"/>
      <c r="B75" s="27"/>
      <c r="C75" s="8" t="s">
        <v>95</v>
      </c>
      <c r="D75" s="15">
        <v>0</v>
      </c>
      <c r="E75" s="15">
        <v>30360</v>
      </c>
      <c r="F75" s="38"/>
      <c r="G75" s="38"/>
      <c r="H75" s="38"/>
      <c r="I75" s="33"/>
    </row>
    <row r="76" spans="1:9" s="1" customFormat="1" ht="46.5" customHeight="1">
      <c r="A76" s="27">
        <v>4</v>
      </c>
      <c r="B76" s="27" t="s">
        <v>24</v>
      </c>
      <c r="C76" s="9">
        <v>10.12</v>
      </c>
      <c r="D76" s="17">
        <v>16800</v>
      </c>
      <c r="E76" s="17"/>
      <c r="F76" s="38">
        <v>0</v>
      </c>
      <c r="G76" s="38">
        <f>D76</f>
        <v>16800</v>
      </c>
      <c r="H76" s="38">
        <v>0</v>
      </c>
      <c r="I76" s="33"/>
    </row>
    <row r="77" spans="1:9" s="1" customFormat="1" ht="46.5" customHeight="1">
      <c r="A77" s="27"/>
      <c r="B77" s="27"/>
      <c r="C77" s="8" t="s">
        <v>94</v>
      </c>
      <c r="D77" s="15">
        <v>0</v>
      </c>
      <c r="E77" s="15">
        <v>16800</v>
      </c>
      <c r="F77" s="38"/>
      <c r="G77" s="38"/>
      <c r="H77" s="38"/>
      <c r="I77" s="33"/>
    </row>
    <row r="78" spans="1:9" s="1" customFormat="1" ht="34.5" customHeight="1">
      <c r="A78" s="27">
        <v>5</v>
      </c>
      <c r="B78" s="27" t="s">
        <v>25</v>
      </c>
      <c r="C78" s="40">
        <v>2.52</v>
      </c>
      <c r="D78" s="17">
        <v>7560</v>
      </c>
      <c r="E78" s="17"/>
      <c r="F78" s="38">
        <v>0</v>
      </c>
      <c r="G78" s="38">
        <f>D78</f>
        <v>7560</v>
      </c>
      <c r="H78" s="38">
        <v>0</v>
      </c>
      <c r="I78" s="33"/>
    </row>
    <row r="79" spans="1:9" s="1" customFormat="1" ht="34.5" customHeight="1">
      <c r="A79" s="27"/>
      <c r="B79" s="27"/>
      <c r="C79" s="40"/>
      <c r="D79" s="15">
        <v>0</v>
      </c>
      <c r="E79" s="15">
        <v>7560</v>
      </c>
      <c r="F79" s="38"/>
      <c r="G79" s="38"/>
      <c r="H79" s="38"/>
      <c r="I79" s="33"/>
    </row>
    <row r="80" spans="1:9" s="1" customFormat="1" ht="27.75" customHeight="1">
      <c r="A80" s="27">
        <v>6</v>
      </c>
      <c r="B80" s="27" t="s">
        <v>26</v>
      </c>
      <c r="C80" s="40">
        <v>45.92</v>
      </c>
      <c r="D80" s="17">
        <v>55110</v>
      </c>
      <c r="E80" s="17"/>
      <c r="F80" s="38">
        <v>0</v>
      </c>
      <c r="G80" s="38">
        <f>D80</f>
        <v>55110</v>
      </c>
      <c r="H80" s="38">
        <v>0</v>
      </c>
      <c r="I80" s="33"/>
    </row>
    <row r="81" spans="1:9" s="1" customFormat="1" ht="27.75" customHeight="1">
      <c r="A81" s="27"/>
      <c r="B81" s="27"/>
      <c r="C81" s="40"/>
      <c r="D81" s="15">
        <v>0</v>
      </c>
      <c r="E81" s="15">
        <v>55110</v>
      </c>
      <c r="F81" s="38"/>
      <c r="G81" s="38"/>
      <c r="H81" s="38"/>
      <c r="I81" s="33"/>
    </row>
    <row r="82" spans="1:9" s="1" customFormat="1" ht="15">
      <c r="A82" s="27">
        <v>7</v>
      </c>
      <c r="B82" s="27" t="s">
        <v>27</v>
      </c>
      <c r="C82" s="40">
        <v>2.4</v>
      </c>
      <c r="D82" s="17">
        <v>7200</v>
      </c>
      <c r="E82" s="17"/>
      <c r="F82" s="38">
        <v>0</v>
      </c>
      <c r="G82" s="38">
        <f>D82</f>
        <v>7200</v>
      </c>
      <c r="H82" s="38">
        <v>0</v>
      </c>
      <c r="I82" s="33"/>
    </row>
    <row r="83" spans="1:9" s="1" customFormat="1" ht="15">
      <c r="A83" s="27"/>
      <c r="B83" s="27"/>
      <c r="C83" s="40"/>
      <c r="D83" s="15">
        <v>0</v>
      </c>
      <c r="E83" s="15">
        <v>7200</v>
      </c>
      <c r="F83" s="38"/>
      <c r="G83" s="38"/>
      <c r="H83" s="38"/>
      <c r="I83" s="33"/>
    </row>
    <row r="84" spans="1:9" s="1" customFormat="1" ht="15">
      <c r="A84" s="27">
        <v>8</v>
      </c>
      <c r="B84" s="27" t="s">
        <v>28</v>
      </c>
      <c r="C84" s="40">
        <v>8.9</v>
      </c>
      <c r="D84" s="17">
        <v>26710</v>
      </c>
      <c r="E84" s="17"/>
      <c r="F84" s="38">
        <v>0</v>
      </c>
      <c r="G84" s="38">
        <f>D84</f>
        <v>26710</v>
      </c>
      <c r="H84" s="38">
        <v>0</v>
      </c>
      <c r="I84" s="33"/>
    </row>
    <row r="85" spans="1:9" s="1" customFormat="1" ht="15">
      <c r="A85" s="27"/>
      <c r="B85" s="27"/>
      <c r="C85" s="40"/>
      <c r="D85" s="15">
        <v>0</v>
      </c>
      <c r="E85" s="15">
        <v>26710</v>
      </c>
      <c r="F85" s="38"/>
      <c r="G85" s="38"/>
      <c r="H85" s="38"/>
      <c r="I85" s="33"/>
    </row>
    <row r="86" spans="1:9" s="1" customFormat="1" ht="25.5" customHeight="1">
      <c r="A86" s="27">
        <v>9</v>
      </c>
      <c r="B86" s="27" t="s">
        <v>33</v>
      </c>
      <c r="C86" s="40">
        <v>9.21</v>
      </c>
      <c r="D86" s="17">
        <v>24254.2</v>
      </c>
      <c r="E86" s="17"/>
      <c r="F86" s="38">
        <v>0</v>
      </c>
      <c r="G86" s="38">
        <f>D86</f>
        <v>24254.2</v>
      </c>
      <c r="H86" s="38">
        <v>0</v>
      </c>
      <c r="I86" s="33"/>
    </row>
    <row r="87" spans="1:9" s="1" customFormat="1" ht="25.5" customHeight="1">
      <c r="A87" s="27"/>
      <c r="B87" s="27"/>
      <c r="C87" s="40"/>
      <c r="D87" s="15">
        <v>0</v>
      </c>
      <c r="E87" s="15">
        <v>24254.2</v>
      </c>
      <c r="F87" s="38"/>
      <c r="G87" s="38"/>
      <c r="H87" s="38"/>
      <c r="I87" s="33"/>
    </row>
    <row r="88" spans="1:9" s="1" customFormat="1" ht="15">
      <c r="A88" s="27">
        <v>10</v>
      </c>
      <c r="B88" s="27" t="s">
        <v>34</v>
      </c>
      <c r="C88" s="40">
        <v>15.2</v>
      </c>
      <c r="D88" s="17">
        <v>45600</v>
      </c>
      <c r="E88" s="17"/>
      <c r="F88" s="38">
        <v>0</v>
      </c>
      <c r="G88" s="38">
        <f>D88</f>
        <v>45600</v>
      </c>
      <c r="H88" s="38">
        <v>0</v>
      </c>
      <c r="I88" s="33"/>
    </row>
    <row r="89" spans="1:9" s="1" customFormat="1" ht="15">
      <c r="A89" s="27"/>
      <c r="B89" s="27"/>
      <c r="C89" s="40"/>
      <c r="D89" s="15">
        <v>0</v>
      </c>
      <c r="E89" s="15">
        <v>45600</v>
      </c>
      <c r="F89" s="38"/>
      <c r="G89" s="38"/>
      <c r="H89" s="38"/>
      <c r="I89" s="33"/>
    </row>
    <row r="90" spans="1:9" s="1" customFormat="1" ht="34.5" customHeight="1">
      <c r="A90" s="27">
        <v>11</v>
      </c>
      <c r="B90" s="27" t="s">
        <v>45</v>
      </c>
      <c r="C90" s="40">
        <v>5.6</v>
      </c>
      <c r="D90" s="17">
        <v>16800</v>
      </c>
      <c r="E90" s="17"/>
      <c r="F90" s="38">
        <v>0</v>
      </c>
      <c r="G90" s="38">
        <f>D90</f>
        <v>16800</v>
      </c>
      <c r="H90" s="38">
        <v>0</v>
      </c>
      <c r="I90" s="33"/>
    </row>
    <row r="91" spans="1:9" s="1" customFormat="1" ht="34.5" customHeight="1">
      <c r="A91" s="27"/>
      <c r="B91" s="27"/>
      <c r="C91" s="40"/>
      <c r="D91" s="15">
        <v>0</v>
      </c>
      <c r="E91" s="15">
        <v>16800</v>
      </c>
      <c r="F91" s="38"/>
      <c r="G91" s="38"/>
      <c r="H91" s="38"/>
      <c r="I91" s="33"/>
    </row>
    <row r="92" spans="1:9" s="1" customFormat="1" ht="15">
      <c r="A92" s="27">
        <v>12</v>
      </c>
      <c r="B92" s="27" t="s">
        <v>35</v>
      </c>
      <c r="C92" s="40">
        <v>7.16</v>
      </c>
      <c r="D92" s="17">
        <v>21480</v>
      </c>
      <c r="E92" s="17"/>
      <c r="F92" s="38">
        <v>0</v>
      </c>
      <c r="G92" s="38">
        <f>D92</f>
        <v>21480</v>
      </c>
      <c r="H92" s="38">
        <v>0</v>
      </c>
      <c r="I92" s="33"/>
    </row>
    <row r="93" spans="1:9" s="1" customFormat="1" ht="15">
      <c r="A93" s="27"/>
      <c r="B93" s="27"/>
      <c r="C93" s="40"/>
      <c r="D93" s="15">
        <v>0</v>
      </c>
      <c r="E93" s="15">
        <v>21480</v>
      </c>
      <c r="F93" s="38"/>
      <c r="G93" s="38"/>
      <c r="H93" s="38"/>
      <c r="I93" s="33"/>
    </row>
    <row r="94" spans="1:9" s="1" customFormat="1" ht="93.75" customHeight="1">
      <c r="A94" s="27">
        <v>13</v>
      </c>
      <c r="B94" s="27" t="s">
        <v>67</v>
      </c>
      <c r="C94" s="40">
        <v>14</v>
      </c>
      <c r="D94" s="17">
        <v>42000</v>
      </c>
      <c r="E94" s="17"/>
      <c r="F94" s="38">
        <v>0</v>
      </c>
      <c r="G94" s="38">
        <f>D94</f>
        <v>42000</v>
      </c>
      <c r="H94" s="38">
        <v>0</v>
      </c>
      <c r="I94" s="33"/>
    </row>
    <row r="95" spans="1:9" s="1" customFormat="1" ht="93.75" customHeight="1">
      <c r="A95" s="27"/>
      <c r="B95" s="27"/>
      <c r="C95" s="40"/>
      <c r="D95" s="15">
        <v>0</v>
      </c>
      <c r="E95" s="15">
        <v>42000</v>
      </c>
      <c r="F95" s="38"/>
      <c r="G95" s="38"/>
      <c r="H95" s="38"/>
      <c r="I95" s="33"/>
    </row>
    <row r="96" spans="1:9" s="1" customFormat="1" ht="15">
      <c r="A96" s="27">
        <v>14</v>
      </c>
      <c r="B96" s="27" t="s">
        <v>43</v>
      </c>
      <c r="C96" s="40">
        <v>1.7</v>
      </c>
      <c r="D96" s="17">
        <v>6120</v>
      </c>
      <c r="E96" s="17"/>
      <c r="F96" s="38">
        <v>0</v>
      </c>
      <c r="G96" s="38">
        <f>D96</f>
        <v>6120</v>
      </c>
      <c r="H96" s="38">
        <v>0</v>
      </c>
      <c r="I96" s="41"/>
    </row>
    <row r="97" spans="1:9" s="1" customFormat="1" ht="15">
      <c r="A97" s="27"/>
      <c r="B97" s="27"/>
      <c r="C97" s="40"/>
      <c r="D97" s="15">
        <v>1020</v>
      </c>
      <c r="E97" s="15">
        <v>5100</v>
      </c>
      <c r="F97" s="38"/>
      <c r="G97" s="38"/>
      <c r="H97" s="38"/>
      <c r="I97" s="33"/>
    </row>
    <row r="98" spans="1:9" s="1" customFormat="1" ht="15">
      <c r="A98" s="27">
        <v>15</v>
      </c>
      <c r="B98" s="27" t="s">
        <v>44</v>
      </c>
      <c r="C98" s="40">
        <v>4</v>
      </c>
      <c r="D98" s="17">
        <v>14400</v>
      </c>
      <c r="E98" s="17"/>
      <c r="F98" s="38">
        <v>0</v>
      </c>
      <c r="G98" s="38">
        <f>D98</f>
        <v>14400</v>
      </c>
      <c r="H98" s="38">
        <v>0</v>
      </c>
      <c r="I98" s="33"/>
    </row>
    <row r="99" spans="1:9" s="1" customFormat="1" ht="15">
      <c r="A99" s="27"/>
      <c r="B99" s="27"/>
      <c r="C99" s="40"/>
      <c r="D99" s="15">
        <v>2400</v>
      </c>
      <c r="E99" s="15">
        <v>12000</v>
      </c>
      <c r="F99" s="38"/>
      <c r="G99" s="38"/>
      <c r="H99" s="38"/>
      <c r="I99" s="33"/>
    </row>
    <row r="100" spans="1:9" s="1" customFormat="1" ht="15">
      <c r="A100" s="27">
        <v>16</v>
      </c>
      <c r="B100" s="27" t="s">
        <v>48</v>
      </c>
      <c r="C100" s="40">
        <v>6.9</v>
      </c>
      <c r="D100" s="17">
        <v>13800</v>
      </c>
      <c r="E100" s="17"/>
      <c r="F100" s="38">
        <v>0</v>
      </c>
      <c r="G100" s="38">
        <f>D100</f>
        <v>13800</v>
      </c>
      <c r="H100" s="38">
        <v>0</v>
      </c>
      <c r="I100" s="33"/>
    </row>
    <row r="101" spans="1:9" s="1" customFormat="1" ht="15">
      <c r="A101" s="27"/>
      <c r="B101" s="27"/>
      <c r="C101" s="40"/>
      <c r="D101" s="15">
        <v>900</v>
      </c>
      <c r="E101" s="15">
        <v>12900</v>
      </c>
      <c r="F101" s="38"/>
      <c r="G101" s="38"/>
      <c r="H101" s="38"/>
      <c r="I101" s="33"/>
    </row>
    <row r="102" spans="1:9" s="1" customFormat="1" ht="15">
      <c r="A102" s="27">
        <v>17</v>
      </c>
      <c r="B102" s="27" t="s">
        <v>91</v>
      </c>
      <c r="C102" s="40">
        <v>3</v>
      </c>
      <c r="D102" s="17">
        <v>10800</v>
      </c>
      <c r="E102" s="17"/>
      <c r="F102" s="38">
        <v>0</v>
      </c>
      <c r="G102" s="38">
        <f>D102</f>
        <v>10800</v>
      </c>
      <c r="H102" s="38">
        <v>0</v>
      </c>
      <c r="I102" s="19"/>
    </row>
    <row r="103" spans="1:9" s="1" customFormat="1" ht="15">
      <c r="A103" s="27"/>
      <c r="B103" s="27"/>
      <c r="C103" s="40"/>
      <c r="D103" s="15">
        <v>1800</v>
      </c>
      <c r="E103" s="15">
        <v>9000</v>
      </c>
      <c r="F103" s="38"/>
      <c r="G103" s="38"/>
      <c r="H103" s="38"/>
      <c r="I103" s="33"/>
    </row>
    <row r="104" spans="1:9" s="1" customFormat="1" ht="15">
      <c r="A104" s="27">
        <v>18</v>
      </c>
      <c r="B104" s="27" t="s">
        <v>46</v>
      </c>
      <c r="C104" s="40">
        <v>18</v>
      </c>
      <c r="D104" s="17">
        <v>64800</v>
      </c>
      <c r="E104" s="17"/>
      <c r="F104" s="38">
        <v>0</v>
      </c>
      <c r="G104" s="38">
        <f>D104</f>
        <v>64800</v>
      </c>
      <c r="H104" s="38">
        <v>0</v>
      </c>
      <c r="I104" s="33"/>
    </row>
    <row r="105" spans="1:9" s="1" customFormat="1" ht="15">
      <c r="A105" s="27"/>
      <c r="B105" s="27"/>
      <c r="C105" s="40"/>
      <c r="D105" s="15">
        <v>10800</v>
      </c>
      <c r="E105" s="15">
        <v>54000</v>
      </c>
      <c r="F105" s="38"/>
      <c r="G105" s="38"/>
      <c r="H105" s="38"/>
      <c r="I105" s="33"/>
    </row>
    <row r="106" spans="1:9" s="1" customFormat="1" ht="15">
      <c r="A106" s="27">
        <v>19</v>
      </c>
      <c r="B106" s="27" t="s">
        <v>36</v>
      </c>
      <c r="C106" s="40">
        <v>1.5</v>
      </c>
      <c r="D106" s="17">
        <v>3000</v>
      </c>
      <c r="E106" s="17"/>
      <c r="F106" s="38">
        <v>0</v>
      </c>
      <c r="G106" s="38">
        <f>D106</f>
        <v>3000</v>
      </c>
      <c r="H106" s="38">
        <v>0</v>
      </c>
      <c r="I106" s="33"/>
    </row>
    <row r="107" spans="1:9" s="1" customFormat="1" ht="15">
      <c r="A107" s="27"/>
      <c r="B107" s="27"/>
      <c r="C107" s="40"/>
      <c r="D107" s="15">
        <v>210</v>
      </c>
      <c r="E107" s="15">
        <v>2790</v>
      </c>
      <c r="F107" s="38"/>
      <c r="G107" s="38"/>
      <c r="H107" s="38"/>
      <c r="I107" s="33"/>
    </row>
    <row r="108" spans="1:9" s="1" customFormat="1" ht="15">
      <c r="A108" s="27">
        <v>20</v>
      </c>
      <c r="B108" s="27" t="s">
        <v>37</v>
      </c>
      <c r="C108" s="40">
        <v>0.1</v>
      </c>
      <c r="D108" s="17">
        <v>200</v>
      </c>
      <c r="E108" s="17"/>
      <c r="F108" s="38">
        <v>0</v>
      </c>
      <c r="G108" s="38">
        <f>D108</f>
        <v>200</v>
      </c>
      <c r="H108" s="38">
        <v>0</v>
      </c>
      <c r="I108" s="33"/>
    </row>
    <row r="109" spans="1:9" s="1" customFormat="1" ht="15">
      <c r="A109" s="27"/>
      <c r="B109" s="27"/>
      <c r="C109" s="40"/>
      <c r="D109" s="15">
        <v>10</v>
      </c>
      <c r="E109" s="15">
        <v>190</v>
      </c>
      <c r="F109" s="38"/>
      <c r="G109" s="38"/>
      <c r="H109" s="38"/>
      <c r="I109" s="33"/>
    </row>
    <row r="110" spans="1:9" s="1" customFormat="1" ht="15">
      <c r="A110" s="27">
        <v>21</v>
      </c>
      <c r="B110" s="27" t="s">
        <v>38</v>
      </c>
      <c r="C110" s="40">
        <v>4.3</v>
      </c>
      <c r="D110" s="17">
        <v>8600</v>
      </c>
      <c r="E110" s="17"/>
      <c r="F110" s="38">
        <v>0</v>
      </c>
      <c r="G110" s="38">
        <f>D110</f>
        <v>8600</v>
      </c>
      <c r="H110" s="38">
        <v>0</v>
      </c>
      <c r="I110" s="33"/>
    </row>
    <row r="111" spans="1:9" s="1" customFormat="1" ht="15">
      <c r="A111" s="27"/>
      <c r="B111" s="27"/>
      <c r="C111" s="40"/>
      <c r="D111" s="15">
        <v>600</v>
      </c>
      <c r="E111" s="15">
        <v>8000</v>
      </c>
      <c r="F111" s="38"/>
      <c r="G111" s="38"/>
      <c r="H111" s="38"/>
      <c r="I111" s="33"/>
    </row>
    <row r="112" spans="1:9" s="1" customFormat="1" ht="15">
      <c r="A112" s="27">
        <v>22</v>
      </c>
      <c r="B112" s="27" t="s">
        <v>47</v>
      </c>
      <c r="C112" s="40">
        <v>1.2</v>
      </c>
      <c r="D112" s="17">
        <v>2400</v>
      </c>
      <c r="E112" s="17"/>
      <c r="F112" s="38">
        <v>0</v>
      </c>
      <c r="G112" s="38">
        <f>D112</f>
        <v>2400</v>
      </c>
      <c r="H112" s="38">
        <v>0</v>
      </c>
      <c r="I112" s="33"/>
    </row>
    <row r="113" spans="1:9" s="1" customFormat="1" ht="15">
      <c r="A113" s="27"/>
      <c r="B113" s="27"/>
      <c r="C113" s="40"/>
      <c r="D113" s="15">
        <v>170</v>
      </c>
      <c r="E113" s="15">
        <v>2230</v>
      </c>
      <c r="F113" s="38"/>
      <c r="G113" s="38"/>
      <c r="H113" s="38"/>
      <c r="I113" s="33"/>
    </row>
    <row r="114" spans="1:9" s="1" customFormat="1" ht="72.75" customHeight="1">
      <c r="A114" s="27">
        <v>23</v>
      </c>
      <c r="B114" s="27" t="s">
        <v>92</v>
      </c>
      <c r="C114" s="40">
        <v>31.7</v>
      </c>
      <c r="D114" s="17">
        <v>63440</v>
      </c>
      <c r="E114" s="17"/>
      <c r="F114" s="38">
        <v>0</v>
      </c>
      <c r="G114" s="38">
        <f>D114</f>
        <v>63440</v>
      </c>
      <c r="H114" s="38">
        <v>0</v>
      </c>
      <c r="I114" s="33"/>
    </row>
    <row r="115" spans="1:9" s="1" customFormat="1" ht="72.75" customHeight="1">
      <c r="A115" s="27"/>
      <c r="B115" s="27"/>
      <c r="C115" s="40"/>
      <c r="D115" s="15">
        <v>4440</v>
      </c>
      <c r="E115" s="15">
        <v>59000</v>
      </c>
      <c r="F115" s="38"/>
      <c r="G115" s="38"/>
      <c r="H115" s="38"/>
      <c r="I115" s="33"/>
    </row>
    <row r="116" spans="1:9" s="1" customFormat="1" ht="55.5" customHeight="1">
      <c r="A116" s="27">
        <v>24</v>
      </c>
      <c r="B116" s="27" t="s">
        <v>49</v>
      </c>
      <c r="C116" s="40">
        <v>30</v>
      </c>
      <c r="D116" s="17">
        <v>60000</v>
      </c>
      <c r="E116" s="17"/>
      <c r="F116" s="38">
        <v>0</v>
      </c>
      <c r="G116" s="38">
        <f>D116</f>
        <v>60000</v>
      </c>
      <c r="H116" s="38">
        <v>0</v>
      </c>
      <c r="I116" s="33"/>
    </row>
    <row r="117" spans="1:9" s="1" customFormat="1" ht="55.5" customHeight="1">
      <c r="A117" s="27"/>
      <c r="B117" s="27"/>
      <c r="C117" s="40"/>
      <c r="D117" s="15">
        <v>4200</v>
      </c>
      <c r="E117" s="15">
        <v>55800</v>
      </c>
      <c r="F117" s="38"/>
      <c r="G117" s="38"/>
      <c r="H117" s="38"/>
      <c r="I117" s="33"/>
    </row>
    <row r="118" spans="1:9" s="1" customFormat="1" ht="55.5" customHeight="1">
      <c r="A118" s="27">
        <v>25</v>
      </c>
      <c r="B118" s="27" t="s">
        <v>71</v>
      </c>
      <c r="C118" s="40">
        <v>30.2</v>
      </c>
      <c r="D118" s="17">
        <v>60400</v>
      </c>
      <c r="E118" s="17"/>
      <c r="F118" s="38">
        <v>0</v>
      </c>
      <c r="G118" s="38">
        <f>D118</f>
        <v>60400</v>
      </c>
      <c r="H118" s="38">
        <v>0</v>
      </c>
      <c r="I118" s="33"/>
    </row>
    <row r="119" spans="1:9" s="1" customFormat="1" ht="55.5" customHeight="1">
      <c r="A119" s="27"/>
      <c r="B119" s="27"/>
      <c r="C119" s="40"/>
      <c r="D119" s="15">
        <v>4200</v>
      </c>
      <c r="E119" s="15">
        <v>56200</v>
      </c>
      <c r="F119" s="38"/>
      <c r="G119" s="38"/>
      <c r="H119" s="38"/>
      <c r="I119" s="33"/>
    </row>
    <row r="120" spans="1:9" ht="15">
      <c r="A120" s="36" t="s">
        <v>0</v>
      </c>
      <c r="B120" s="36"/>
      <c r="C120" s="20">
        <f>SUM(C78:C119,C70,C72,C74,C76)</f>
        <v>294.02</v>
      </c>
      <c r="D120" s="17">
        <f>D70+D72+D74+D76+D78+D80+D82+D84+D86+D88+D90+D92+D94+D96+D98+D100+D102+D104+D106+D108+D110+D112+D114+D116+D118</f>
        <v>667884.2</v>
      </c>
      <c r="E120" s="17"/>
      <c r="F120" s="17">
        <f>SUM(F70:F119)</f>
        <v>0</v>
      </c>
      <c r="G120" s="17">
        <f>SUM(G70:G119)</f>
        <v>667884.2</v>
      </c>
      <c r="H120" s="17">
        <f>SUM(H70:H119)</f>
        <v>0</v>
      </c>
      <c r="I120" s="42"/>
    </row>
    <row r="121" spans="1:9" ht="15">
      <c r="A121" s="36"/>
      <c r="B121" s="36"/>
      <c r="C121" s="20"/>
      <c r="D121" s="14">
        <f>D71+D73+D75+D77+D79+D81+D83+D85+D87+D89+D91+D93+D95+D97+D99+D101+D103+D105+D107+D109+D111+D113+D115+D117+D119</f>
        <v>30750</v>
      </c>
      <c r="E121" s="14">
        <f>E71+E73+E75+E77+E79+E81+E83+E85+E87+E89+E91+E93+E95+E97+E99+E101+E103+E105+E107+E109+E111+E113+E115+E117+E119</f>
        <v>637134.2</v>
      </c>
      <c r="F121" s="17"/>
      <c r="G121" s="17"/>
      <c r="H121" s="17"/>
      <c r="I121" s="35"/>
    </row>
    <row r="122" spans="1:9" s="2" customFormat="1" ht="15">
      <c r="A122" s="25" t="s">
        <v>20</v>
      </c>
      <c r="B122" s="25"/>
      <c r="C122" s="25"/>
      <c r="D122" s="25"/>
      <c r="E122" s="25"/>
      <c r="F122" s="25"/>
      <c r="G122" s="25"/>
      <c r="H122" s="25"/>
      <c r="I122" s="25"/>
    </row>
    <row r="123" spans="1:9" s="1" customFormat="1" ht="15">
      <c r="A123" s="27">
        <v>1</v>
      </c>
      <c r="B123" s="27" t="s">
        <v>21</v>
      </c>
      <c r="C123" s="9">
        <v>16.22</v>
      </c>
      <c r="D123" s="17">
        <v>48670</v>
      </c>
      <c r="E123" s="17"/>
      <c r="F123" s="38">
        <v>0</v>
      </c>
      <c r="G123" s="38">
        <f>D123</f>
        <v>48670</v>
      </c>
      <c r="H123" s="38">
        <v>0</v>
      </c>
      <c r="I123" s="33"/>
    </row>
    <row r="124" spans="1:9" s="1" customFormat="1" ht="45">
      <c r="A124" s="27"/>
      <c r="B124" s="27"/>
      <c r="C124" s="8" t="s">
        <v>93</v>
      </c>
      <c r="D124" s="15">
        <v>0</v>
      </c>
      <c r="E124" s="15">
        <v>48670</v>
      </c>
      <c r="F124" s="38"/>
      <c r="G124" s="38"/>
      <c r="H124" s="38"/>
      <c r="I124" s="33"/>
    </row>
    <row r="125" spans="1:9" s="1" customFormat="1" ht="45.75" customHeight="1">
      <c r="A125" s="27">
        <v>2</v>
      </c>
      <c r="B125" s="27" t="s">
        <v>23</v>
      </c>
      <c r="C125" s="9">
        <v>15.18</v>
      </c>
      <c r="D125" s="17">
        <v>45540</v>
      </c>
      <c r="E125" s="17"/>
      <c r="F125" s="38">
        <v>0</v>
      </c>
      <c r="G125" s="38">
        <f>D125</f>
        <v>45540</v>
      </c>
      <c r="H125" s="38">
        <v>0</v>
      </c>
      <c r="I125" s="33"/>
    </row>
    <row r="126" spans="1:9" s="1" customFormat="1" ht="45.75" customHeight="1">
      <c r="A126" s="27"/>
      <c r="B126" s="27"/>
      <c r="C126" s="8" t="s">
        <v>94</v>
      </c>
      <c r="D126" s="15">
        <v>0</v>
      </c>
      <c r="E126" s="15">
        <v>45540</v>
      </c>
      <c r="F126" s="38"/>
      <c r="G126" s="38"/>
      <c r="H126" s="38"/>
      <c r="I126" s="33"/>
    </row>
    <row r="127" spans="1:9" s="1" customFormat="1" ht="15">
      <c r="A127" s="27">
        <v>3</v>
      </c>
      <c r="B127" s="27" t="s">
        <v>26</v>
      </c>
      <c r="C127" s="9">
        <v>27.55</v>
      </c>
      <c r="D127" s="17">
        <v>82650</v>
      </c>
      <c r="E127" s="17"/>
      <c r="F127" s="38">
        <v>0</v>
      </c>
      <c r="G127" s="38">
        <f>D127</f>
        <v>82650</v>
      </c>
      <c r="H127" s="38">
        <v>0</v>
      </c>
      <c r="I127" s="33"/>
    </row>
    <row r="128" spans="1:9" s="1" customFormat="1" ht="45">
      <c r="A128" s="27"/>
      <c r="B128" s="27"/>
      <c r="C128" s="8" t="s">
        <v>95</v>
      </c>
      <c r="D128" s="15">
        <v>0</v>
      </c>
      <c r="E128" s="15">
        <v>82650</v>
      </c>
      <c r="F128" s="38"/>
      <c r="G128" s="38"/>
      <c r="H128" s="38"/>
      <c r="I128" s="33"/>
    </row>
    <row r="129" spans="1:9" s="1" customFormat="1" ht="15" customHeight="1">
      <c r="A129" s="27">
        <v>4</v>
      </c>
      <c r="B129" s="27" t="s">
        <v>72</v>
      </c>
      <c r="C129" s="40">
        <v>2.84</v>
      </c>
      <c r="D129" s="17">
        <v>8520</v>
      </c>
      <c r="E129" s="17"/>
      <c r="F129" s="38">
        <v>0</v>
      </c>
      <c r="G129" s="38">
        <f>D129</f>
        <v>8520</v>
      </c>
      <c r="H129" s="38">
        <v>0</v>
      </c>
      <c r="I129" s="43" t="s">
        <v>30</v>
      </c>
    </row>
    <row r="130" spans="1:9" s="1" customFormat="1" ht="15">
      <c r="A130" s="27"/>
      <c r="B130" s="27"/>
      <c r="C130" s="40"/>
      <c r="D130" s="15">
        <v>0</v>
      </c>
      <c r="E130" s="15">
        <v>8520</v>
      </c>
      <c r="F130" s="38"/>
      <c r="G130" s="38"/>
      <c r="H130" s="38"/>
      <c r="I130" s="44"/>
    </row>
    <row r="131" spans="1:9" s="1" customFormat="1" ht="15" customHeight="1">
      <c r="A131" s="27">
        <v>5</v>
      </c>
      <c r="B131" s="27" t="s">
        <v>31</v>
      </c>
      <c r="C131" s="40">
        <v>5.56</v>
      </c>
      <c r="D131" s="17">
        <v>16680</v>
      </c>
      <c r="E131" s="17"/>
      <c r="F131" s="38">
        <v>0</v>
      </c>
      <c r="G131" s="38">
        <f>D131</f>
        <v>16680</v>
      </c>
      <c r="H131" s="38">
        <v>0</v>
      </c>
      <c r="I131" s="44"/>
    </row>
    <row r="132" spans="1:9" s="1" customFormat="1" ht="15">
      <c r="A132" s="27"/>
      <c r="B132" s="27"/>
      <c r="C132" s="40"/>
      <c r="D132" s="15">
        <v>0</v>
      </c>
      <c r="E132" s="15">
        <v>16680</v>
      </c>
      <c r="F132" s="38"/>
      <c r="G132" s="38"/>
      <c r="H132" s="38"/>
      <c r="I132" s="44"/>
    </row>
    <row r="133" spans="1:9" s="1" customFormat="1" ht="15" customHeight="1">
      <c r="A133" s="27">
        <v>6</v>
      </c>
      <c r="B133" s="27" t="s">
        <v>32</v>
      </c>
      <c r="C133" s="40">
        <v>7.16</v>
      </c>
      <c r="D133" s="17">
        <v>21480</v>
      </c>
      <c r="E133" s="17"/>
      <c r="F133" s="38">
        <v>0</v>
      </c>
      <c r="G133" s="38">
        <f>D133</f>
        <v>21480</v>
      </c>
      <c r="H133" s="38">
        <v>0</v>
      </c>
      <c r="I133" s="44"/>
    </row>
    <row r="134" spans="1:9" s="1" customFormat="1" ht="15">
      <c r="A134" s="27"/>
      <c r="B134" s="27"/>
      <c r="C134" s="40"/>
      <c r="D134" s="15">
        <v>0</v>
      </c>
      <c r="E134" s="15">
        <v>21480</v>
      </c>
      <c r="F134" s="38"/>
      <c r="G134" s="38"/>
      <c r="H134" s="38"/>
      <c r="I134" s="45"/>
    </row>
    <row r="135" spans="1:9" s="1" customFormat="1" ht="30" customHeight="1">
      <c r="A135" s="27">
        <v>7</v>
      </c>
      <c r="B135" s="27" t="s">
        <v>50</v>
      </c>
      <c r="C135" s="40">
        <v>8.6</v>
      </c>
      <c r="D135" s="17">
        <v>17200</v>
      </c>
      <c r="E135" s="17"/>
      <c r="F135" s="38">
        <v>0</v>
      </c>
      <c r="G135" s="38">
        <f>D135</f>
        <v>17200</v>
      </c>
      <c r="H135" s="38">
        <v>0</v>
      </c>
      <c r="I135" s="33"/>
    </row>
    <row r="136" spans="1:9" s="1" customFormat="1" ht="30" customHeight="1">
      <c r="A136" s="27"/>
      <c r="B136" s="27"/>
      <c r="C136" s="40"/>
      <c r="D136" s="15">
        <v>1200</v>
      </c>
      <c r="E136" s="15">
        <v>16000</v>
      </c>
      <c r="F136" s="38"/>
      <c r="G136" s="38"/>
      <c r="H136" s="38"/>
      <c r="I136" s="33"/>
    </row>
    <row r="137" spans="1:9" s="1" customFormat="1" ht="55.5" customHeight="1">
      <c r="A137" s="27">
        <v>8</v>
      </c>
      <c r="B137" s="27" t="s">
        <v>51</v>
      </c>
      <c r="C137" s="40">
        <v>7.4</v>
      </c>
      <c r="D137" s="17">
        <v>14800</v>
      </c>
      <c r="E137" s="17"/>
      <c r="F137" s="38">
        <v>0</v>
      </c>
      <c r="G137" s="38">
        <f>D137</f>
        <v>14800</v>
      </c>
      <c r="H137" s="38">
        <v>0</v>
      </c>
      <c r="I137" s="33"/>
    </row>
    <row r="138" spans="1:9" s="1" customFormat="1" ht="55.5" customHeight="1">
      <c r="A138" s="27"/>
      <c r="B138" s="27"/>
      <c r="C138" s="40"/>
      <c r="D138" s="15">
        <v>1000</v>
      </c>
      <c r="E138" s="15">
        <v>13800</v>
      </c>
      <c r="F138" s="38"/>
      <c r="G138" s="38"/>
      <c r="H138" s="38"/>
      <c r="I138" s="33"/>
    </row>
    <row r="139" spans="1:9" s="1" customFormat="1" ht="15">
      <c r="A139" s="27">
        <v>9</v>
      </c>
      <c r="B139" s="27" t="s">
        <v>73</v>
      </c>
      <c r="C139" s="40">
        <v>5.2</v>
      </c>
      <c r="D139" s="17">
        <v>10400</v>
      </c>
      <c r="E139" s="17"/>
      <c r="F139" s="38">
        <v>0</v>
      </c>
      <c r="G139" s="38">
        <f>D139</f>
        <v>10400</v>
      </c>
      <c r="H139" s="38">
        <v>0</v>
      </c>
      <c r="I139" s="33"/>
    </row>
    <row r="140" spans="1:9" s="1" customFormat="1" ht="15">
      <c r="A140" s="27"/>
      <c r="B140" s="27"/>
      <c r="C140" s="40"/>
      <c r="D140" s="15">
        <v>700</v>
      </c>
      <c r="E140" s="15">
        <v>9700</v>
      </c>
      <c r="F140" s="38"/>
      <c r="G140" s="38"/>
      <c r="H140" s="38"/>
      <c r="I140" s="33"/>
    </row>
    <row r="141" spans="1:9" s="1" customFormat="1" ht="15">
      <c r="A141" s="27">
        <v>10</v>
      </c>
      <c r="B141" s="27" t="s">
        <v>52</v>
      </c>
      <c r="C141" s="40">
        <v>1.35</v>
      </c>
      <c r="D141" s="17">
        <v>2700</v>
      </c>
      <c r="E141" s="17"/>
      <c r="F141" s="38">
        <v>0</v>
      </c>
      <c r="G141" s="38">
        <f>D141</f>
        <v>2700</v>
      </c>
      <c r="H141" s="38">
        <v>0</v>
      </c>
      <c r="I141" s="33"/>
    </row>
    <row r="142" spans="1:9" s="1" customFormat="1" ht="15">
      <c r="A142" s="27"/>
      <c r="B142" s="27"/>
      <c r="C142" s="40"/>
      <c r="D142" s="15">
        <v>130</v>
      </c>
      <c r="E142" s="15">
        <v>2570</v>
      </c>
      <c r="F142" s="38"/>
      <c r="G142" s="38"/>
      <c r="H142" s="38"/>
      <c r="I142" s="33"/>
    </row>
    <row r="143" spans="1:9" s="1" customFormat="1" ht="15">
      <c r="A143" s="27">
        <v>11</v>
      </c>
      <c r="B143" s="27" t="s">
        <v>53</v>
      </c>
      <c r="C143" s="40">
        <v>0.32</v>
      </c>
      <c r="D143" s="17">
        <v>640</v>
      </c>
      <c r="E143" s="17"/>
      <c r="F143" s="38">
        <v>0</v>
      </c>
      <c r="G143" s="38">
        <f>D143</f>
        <v>640</v>
      </c>
      <c r="H143" s="38">
        <v>0</v>
      </c>
      <c r="I143" s="33"/>
    </row>
    <row r="144" spans="1:9" s="1" customFormat="1" ht="15">
      <c r="A144" s="27"/>
      <c r="B144" s="27"/>
      <c r="C144" s="40"/>
      <c r="D144" s="15">
        <v>20</v>
      </c>
      <c r="E144" s="15">
        <v>620</v>
      </c>
      <c r="F144" s="38"/>
      <c r="G144" s="38"/>
      <c r="H144" s="38"/>
      <c r="I144" s="33"/>
    </row>
    <row r="145" spans="1:9" s="1" customFormat="1" ht="27.75" customHeight="1">
      <c r="A145" s="27">
        <v>12</v>
      </c>
      <c r="B145" s="27" t="s">
        <v>54</v>
      </c>
      <c r="C145" s="40">
        <v>15</v>
      </c>
      <c r="D145" s="17">
        <v>86800</v>
      </c>
      <c r="E145" s="17"/>
      <c r="F145" s="38">
        <v>0</v>
      </c>
      <c r="G145" s="38">
        <f>D145</f>
        <v>86800</v>
      </c>
      <c r="H145" s="38">
        <v>0</v>
      </c>
      <c r="I145" s="33"/>
    </row>
    <row r="146" spans="1:9" s="1" customFormat="1" ht="27.75" customHeight="1">
      <c r="A146" s="27"/>
      <c r="B146" s="27"/>
      <c r="C146" s="40"/>
      <c r="D146" s="15">
        <v>6076</v>
      </c>
      <c r="E146" s="15">
        <v>80724</v>
      </c>
      <c r="F146" s="38"/>
      <c r="G146" s="38"/>
      <c r="H146" s="38"/>
      <c r="I146" s="33"/>
    </row>
    <row r="147" spans="1:9" s="1" customFormat="1" ht="37.5" customHeight="1">
      <c r="A147" s="27">
        <v>13</v>
      </c>
      <c r="B147" s="27" t="s">
        <v>55</v>
      </c>
      <c r="C147" s="40">
        <v>1.5</v>
      </c>
      <c r="D147" s="17">
        <v>3000</v>
      </c>
      <c r="E147" s="17"/>
      <c r="F147" s="38">
        <v>0</v>
      </c>
      <c r="G147" s="38">
        <f>D147</f>
        <v>3000</v>
      </c>
      <c r="H147" s="38">
        <v>0</v>
      </c>
      <c r="I147" s="33"/>
    </row>
    <row r="148" spans="1:9" s="1" customFormat="1" ht="37.5" customHeight="1">
      <c r="A148" s="27"/>
      <c r="B148" s="27"/>
      <c r="C148" s="40"/>
      <c r="D148" s="15">
        <v>200</v>
      </c>
      <c r="E148" s="15">
        <v>2800</v>
      </c>
      <c r="F148" s="38"/>
      <c r="G148" s="38"/>
      <c r="H148" s="38"/>
      <c r="I148" s="33"/>
    </row>
    <row r="149" spans="1:9" s="1" customFormat="1" ht="57" customHeight="1">
      <c r="A149" s="27">
        <v>14</v>
      </c>
      <c r="B149" s="27" t="s">
        <v>56</v>
      </c>
      <c r="C149" s="40">
        <v>25.3</v>
      </c>
      <c r="D149" s="17">
        <v>50600</v>
      </c>
      <c r="E149" s="17"/>
      <c r="F149" s="38">
        <v>0</v>
      </c>
      <c r="G149" s="38">
        <f>D149</f>
        <v>50600</v>
      </c>
      <c r="H149" s="38">
        <v>0</v>
      </c>
      <c r="I149" s="33"/>
    </row>
    <row r="150" spans="1:9" s="1" customFormat="1" ht="57" customHeight="1">
      <c r="A150" s="27"/>
      <c r="B150" s="27"/>
      <c r="C150" s="40"/>
      <c r="D150" s="15">
        <v>3500</v>
      </c>
      <c r="E150" s="15">
        <v>47100</v>
      </c>
      <c r="F150" s="38"/>
      <c r="G150" s="38"/>
      <c r="H150" s="38"/>
      <c r="I150" s="33"/>
    </row>
    <row r="151" spans="1:9" s="1" customFormat="1" ht="32.25" customHeight="1">
      <c r="A151" s="27">
        <v>15</v>
      </c>
      <c r="B151" s="27" t="s">
        <v>57</v>
      </c>
      <c r="C151" s="40">
        <v>14.1</v>
      </c>
      <c r="D151" s="17">
        <v>28200</v>
      </c>
      <c r="E151" s="17"/>
      <c r="F151" s="38">
        <v>0</v>
      </c>
      <c r="G151" s="38">
        <f>D151</f>
        <v>28200</v>
      </c>
      <c r="H151" s="38">
        <v>0</v>
      </c>
      <c r="I151" s="33"/>
    </row>
    <row r="152" spans="1:9" s="1" customFormat="1" ht="32.25" customHeight="1">
      <c r="A152" s="27"/>
      <c r="B152" s="27"/>
      <c r="C152" s="40"/>
      <c r="D152" s="15">
        <v>1800</v>
      </c>
      <c r="E152" s="15">
        <v>26400</v>
      </c>
      <c r="F152" s="38"/>
      <c r="G152" s="38"/>
      <c r="H152" s="38"/>
      <c r="I152" s="33"/>
    </row>
    <row r="153" spans="1:9" s="1" customFormat="1" ht="35.25" customHeight="1">
      <c r="A153" s="27">
        <v>16</v>
      </c>
      <c r="B153" s="27" t="s">
        <v>58</v>
      </c>
      <c r="C153" s="40">
        <v>1.8</v>
      </c>
      <c r="D153" s="17">
        <v>3600</v>
      </c>
      <c r="E153" s="17"/>
      <c r="F153" s="38">
        <v>0</v>
      </c>
      <c r="G153" s="38">
        <f>D153</f>
        <v>3600</v>
      </c>
      <c r="H153" s="38">
        <v>0</v>
      </c>
      <c r="I153" s="33"/>
    </row>
    <row r="154" spans="1:9" s="1" customFormat="1" ht="35.25" customHeight="1">
      <c r="A154" s="27"/>
      <c r="B154" s="27"/>
      <c r="C154" s="40"/>
      <c r="D154" s="15">
        <v>200</v>
      </c>
      <c r="E154" s="15">
        <v>3400</v>
      </c>
      <c r="F154" s="38"/>
      <c r="G154" s="38"/>
      <c r="H154" s="38"/>
      <c r="I154" s="33"/>
    </row>
    <row r="155" spans="1:9" s="1" customFormat="1" ht="39" customHeight="1">
      <c r="A155" s="27">
        <v>17</v>
      </c>
      <c r="B155" s="27" t="s">
        <v>59</v>
      </c>
      <c r="C155" s="40">
        <v>5.3</v>
      </c>
      <c r="D155" s="17">
        <v>10600</v>
      </c>
      <c r="E155" s="17"/>
      <c r="F155" s="38">
        <v>0</v>
      </c>
      <c r="G155" s="38">
        <f>D155</f>
        <v>10600</v>
      </c>
      <c r="H155" s="38">
        <v>0</v>
      </c>
      <c r="I155" s="33"/>
    </row>
    <row r="156" spans="1:9" s="1" customFormat="1" ht="39" customHeight="1">
      <c r="A156" s="27"/>
      <c r="B156" s="27"/>
      <c r="C156" s="40"/>
      <c r="D156" s="15">
        <v>700</v>
      </c>
      <c r="E156" s="15">
        <v>9900</v>
      </c>
      <c r="F156" s="38"/>
      <c r="G156" s="38"/>
      <c r="H156" s="38"/>
      <c r="I156" s="33"/>
    </row>
    <row r="157" spans="1:9" s="1" customFormat="1" ht="32.25" customHeight="1">
      <c r="A157" s="27">
        <v>18</v>
      </c>
      <c r="B157" s="27" t="s">
        <v>60</v>
      </c>
      <c r="C157" s="40">
        <v>4.3</v>
      </c>
      <c r="D157" s="17">
        <v>8600</v>
      </c>
      <c r="E157" s="17"/>
      <c r="F157" s="38">
        <v>0</v>
      </c>
      <c r="G157" s="38">
        <f>D157</f>
        <v>8600</v>
      </c>
      <c r="H157" s="38">
        <v>0</v>
      </c>
      <c r="I157" s="33"/>
    </row>
    <row r="158" spans="1:9" s="1" customFormat="1" ht="32.25" customHeight="1">
      <c r="A158" s="27"/>
      <c r="B158" s="27"/>
      <c r="C158" s="40"/>
      <c r="D158" s="15">
        <v>400</v>
      </c>
      <c r="E158" s="15">
        <v>8200</v>
      </c>
      <c r="F158" s="38"/>
      <c r="G158" s="38"/>
      <c r="H158" s="38"/>
      <c r="I158" s="33"/>
    </row>
    <row r="159" spans="1:9" s="1" customFormat="1" ht="27.75" customHeight="1">
      <c r="A159" s="27">
        <v>19</v>
      </c>
      <c r="B159" s="27" t="s">
        <v>61</v>
      </c>
      <c r="C159" s="40">
        <v>5.1</v>
      </c>
      <c r="D159" s="17">
        <v>33500</v>
      </c>
      <c r="E159" s="17"/>
      <c r="F159" s="38">
        <v>0</v>
      </c>
      <c r="G159" s="38">
        <f>D159</f>
        <v>33500</v>
      </c>
      <c r="H159" s="38">
        <v>0</v>
      </c>
      <c r="I159" s="33"/>
    </row>
    <row r="160" spans="1:9" s="1" customFormat="1" ht="27.75" customHeight="1">
      <c r="A160" s="27"/>
      <c r="B160" s="27"/>
      <c r="C160" s="40"/>
      <c r="D160" s="15">
        <v>1000</v>
      </c>
      <c r="E160" s="15">
        <v>32500</v>
      </c>
      <c r="F160" s="38"/>
      <c r="G160" s="38"/>
      <c r="H160" s="38"/>
      <c r="I160" s="33"/>
    </row>
    <row r="161" spans="1:9" s="1" customFormat="1" ht="15">
      <c r="A161" s="27">
        <v>20</v>
      </c>
      <c r="B161" s="27" t="s">
        <v>62</v>
      </c>
      <c r="C161" s="40">
        <v>5.84</v>
      </c>
      <c r="D161" s="17">
        <v>21020</v>
      </c>
      <c r="E161" s="17"/>
      <c r="F161" s="38">
        <v>0</v>
      </c>
      <c r="G161" s="38">
        <f>D161</f>
        <v>21020</v>
      </c>
      <c r="H161" s="38">
        <v>0</v>
      </c>
      <c r="I161" s="33"/>
    </row>
    <row r="162" spans="1:9" s="1" customFormat="1" ht="15">
      <c r="A162" s="27"/>
      <c r="B162" s="27"/>
      <c r="C162" s="40"/>
      <c r="D162" s="15">
        <v>3500</v>
      </c>
      <c r="E162" s="15">
        <v>17520</v>
      </c>
      <c r="F162" s="38"/>
      <c r="G162" s="38"/>
      <c r="H162" s="38"/>
      <c r="I162" s="33"/>
    </row>
    <row r="163" spans="1:9" s="1" customFormat="1" ht="15">
      <c r="A163" s="27">
        <v>21</v>
      </c>
      <c r="B163" s="27" t="s">
        <v>63</v>
      </c>
      <c r="C163" s="40">
        <v>2.68</v>
      </c>
      <c r="D163" s="17">
        <v>9650</v>
      </c>
      <c r="E163" s="17"/>
      <c r="F163" s="38">
        <v>0</v>
      </c>
      <c r="G163" s="38">
        <f>D163</f>
        <v>9650</v>
      </c>
      <c r="H163" s="38">
        <v>0</v>
      </c>
      <c r="I163" s="33"/>
    </row>
    <row r="164" spans="1:9" s="1" customFormat="1" ht="15">
      <c r="A164" s="27"/>
      <c r="B164" s="27"/>
      <c r="C164" s="40"/>
      <c r="D164" s="15">
        <v>1610</v>
      </c>
      <c r="E164" s="15">
        <v>8040</v>
      </c>
      <c r="F164" s="38"/>
      <c r="G164" s="38"/>
      <c r="H164" s="38"/>
      <c r="I164" s="33"/>
    </row>
    <row r="165" spans="1:9" s="1" customFormat="1" ht="37.5" customHeight="1">
      <c r="A165" s="27">
        <v>22</v>
      </c>
      <c r="B165" s="27" t="s">
        <v>64</v>
      </c>
      <c r="C165" s="40">
        <v>2.6</v>
      </c>
      <c r="D165" s="17">
        <v>9360</v>
      </c>
      <c r="E165" s="17"/>
      <c r="F165" s="38">
        <v>0</v>
      </c>
      <c r="G165" s="38">
        <f>D165</f>
        <v>9360</v>
      </c>
      <c r="H165" s="38">
        <v>0</v>
      </c>
      <c r="I165" s="33"/>
    </row>
    <row r="166" spans="1:9" s="1" customFormat="1" ht="37.5" customHeight="1">
      <c r="A166" s="27"/>
      <c r="B166" s="27"/>
      <c r="C166" s="40"/>
      <c r="D166" s="15">
        <v>1560</v>
      </c>
      <c r="E166" s="15">
        <v>7800</v>
      </c>
      <c r="F166" s="38"/>
      <c r="G166" s="38"/>
      <c r="H166" s="38"/>
      <c r="I166" s="33"/>
    </row>
    <row r="167" spans="1:9" s="1" customFormat="1" ht="36" customHeight="1">
      <c r="A167" s="27">
        <v>23</v>
      </c>
      <c r="B167" s="27" t="s">
        <v>65</v>
      </c>
      <c r="C167" s="40">
        <v>2</v>
      </c>
      <c r="D167" s="17">
        <v>7200</v>
      </c>
      <c r="E167" s="17"/>
      <c r="F167" s="38">
        <v>0</v>
      </c>
      <c r="G167" s="38">
        <f>D167</f>
        <v>7200</v>
      </c>
      <c r="H167" s="38">
        <v>0</v>
      </c>
      <c r="I167" s="33"/>
    </row>
    <row r="168" spans="1:9" s="1" customFormat="1" ht="36" customHeight="1">
      <c r="A168" s="27"/>
      <c r="B168" s="27"/>
      <c r="C168" s="40"/>
      <c r="D168" s="15">
        <v>1200</v>
      </c>
      <c r="E168" s="15">
        <v>6000</v>
      </c>
      <c r="F168" s="38"/>
      <c r="G168" s="38"/>
      <c r="H168" s="38"/>
      <c r="I168" s="33"/>
    </row>
    <row r="169" spans="1:9" s="1" customFormat="1" ht="15.75" customHeight="1">
      <c r="A169" s="27">
        <v>24</v>
      </c>
      <c r="B169" s="27" t="s">
        <v>66</v>
      </c>
      <c r="C169" s="40">
        <v>3</v>
      </c>
      <c r="D169" s="17">
        <v>10800</v>
      </c>
      <c r="E169" s="17"/>
      <c r="F169" s="38">
        <v>0</v>
      </c>
      <c r="G169" s="38">
        <f>D169</f>
        <v>10800</v>
      </c>
      <c r="H169" s="38">
        <v>0</v>
      </c>
      <c r="I169" s="33"/>
    </row>
    <row r="170" spans="1:9" s="1" customFormat="1" ht="15.75" customHeight="1">
      <c r="A170" s="27"/>
      <c r="B170" s="27"/>
      <c r="C170" s="40"/>
      <c r="D170" s="15">
        <v>1800</v>
      </c>
      <c r="E170" s="15">
        <v>9000</v>
      </c>
      <c r="F170" s="38"/>
      <c r="G170" s="38"/>
      <c r="H170" s="38"/>
      <c r="I170" s="33"/>
    </row>
    <row r="171" spans="1:9" s="1" customFormat="1" ht="15">
      <c r="A171" s="27">
        <v>25</v>
      </c>
      <c r="B171" s="27" t="s">
        <v>74</v>
      </c>
      <c r="C171" s="40">
        <v>1.5</v>
      </c>
      <c r="D171" s="17">
        <v>5400</v>
      </c>
      <c r="E171" s="17"/>
      <c r="F171" s="38">
        <v>0</v>
      </c>
      <c r="G171" s="38">
        <f>D171</f>
        <v>5400</v>
      </c>
      <c r="H171" s="38">
        <v>0</v>
      </c>
      <c r="I171" s="33"/>
    </row>
    <row r="172" spans="1:9" s="1" customFormat="1" ht="15">
      <c r="A172" s="27"/>
      <c r="B172" s="27"/>
      <c r="C172" s="40"/>
      <c r="D172" s="15">
        <v>900</v>
      </c>
      <c r="E172" s="15">
        <v>4500</v>
      </c>
      <c r="F172" s="38"/>
      <c r="G172" s="38"/>
      <c r="H172" s="38"/>
      <c r="I172" s="33"/>
    </row>
    <row r="173" spans="1:9" ht="15">
      <c r="A173" s="36" t="s">
        <v>0</v>
      </c>
      <c r="B173" s="36"/>
      <c r="C173" s="20">
        <f>SUM(C129:C172,C123,C125,C127)</f>
        <v>187.4</v>
      </c>
      <c r="D173" s="17">
        <f>D123+D125+D127+D129+D131+D133+D135+D137+D139+D141+D143+D145+D147+D149+D151+D153+D155+D157+D159+D161+D163+D165+D167+D169+D171</f>
        <v>557610</v>
      </c>
      <c r="E173" s="17"/>
      <c r="F173" s="17">
        <f>SUM(F123:F172)</f>
        <v>0</v>
      </c>
      <c r="G173" s="17">
        <f>SUM(G123:G172)</f>
        <v>557610</v>
      </c>
      <c r="H173" s="17">
        <f>SUM(H123:H172)</f>
        <v>0</v>
      </c>
      <c r="I173" s="34"/>
    </row>
    <row r="174" spans="1:9" ht="15">
      <c r="A174" s="36"/>
      <c r="B174" s="36"/>
      <c r="C174" s="20"/>
      <c r="D174" s="14">
        <f>D124+D126+D128+D130+D132+D134+D136+D138+D140+D142+D144+D146+D148+D150+D152+D154+D156+D158+D160+D162+D164+D166+D168+D170+D172</f>
        <v>27496</v>
      </c>
      <c r="E174" s="14">
        <f>E124+E126+E128+E130+E132+E134+E136+E138+E140+E142+E144+E146+E148+E150+E152+E154+E156+E158+E160+E162+E164+E166+E168+E170+E172</f>
        <v>530114</v>
      </c>
      <c r="F174" s="17"/>
      <c r="G174" s="17"/>
      <c r="H174" s="17"/>
      <c r="I174" s="35"/>
    </row>
    <row r="175" spans="1:9" ht="15">
      <c r="A175" s="36" t="s">
        <v>77</v>
      </c>
      <c r="B175" s="36"/>
      <c r="C175" s="37">
        <f>C46+C67+C120+C173</f>
        <v>722.08</v>
      </c>
      <c r="D175" s="17">
        <f>D46+D67+D120+D173</f>
        <v>1435942.8</v>
      </c>
      <c r="E175" s="17"/>
      <c r="F175" s="17">
        <f>F46+F67+F120+F173</f>
        <v>10028.6</v>
      </c>
      <c r="G175" s="17">
        <f>G46+G67+G120+G173</f>
        <v>1394414.2</v>
      </c>
      <c r="H175" s="17">
        <f>H46+H67+H120+H173</f>
        <v>31500</v>
      </c>
      <c r="I175" s="35"/>
    </row>
    <row r="176" spans="1:9" ht="15">
      <c r="A176" s="36"/>
      <c r="B176" s="36"/>
      <c r="C176" s="37"/>
      <c r="D176" s="14">
        <f>D47+D68+D121+D174</f>
        <v>146716</v>
      </c>
      <c r="E176" s="14">
        <f>E47+E68+E121+E174</f>
        <v>1289226.8</v>
      </c>
      <c r="F176" s="17"/>
      <c r="G176" s="17"/>
      <c r="H176" s="17"/>
      <c r="I176" s="35"/>
    </row>
    <row r="177" spans="4:6" ht="15">
      <c r="D177" s="7"/>
      <c r="F177" s="7"/>
    </row>
    <row r="178" ht="15">
      <c r="C178" s="10"/>
    </row>
  </sheetData>
  <mergeCells count="658">
    <mergeCell ref="H40:H41"/>
    <mergeCell ref="I40:I41"/>
    <mergeCell ref="D44:E44"/>
    <mergeCell ref="C40:C41"/>
    <mergeCell ref="D40:E40"/>
    <mergeCell ref="F40:F41"/>
    <mergeCell ref="G40:G41"/>
    <mergeCell ref="F44:F45"/>
    <mergeCell ref="G44:G45"/>
    <mergeCell ref="H44:H45"/>
    <mergeCell ref="A44:A45"/>
    <mergeCell ref="B44:B45"/>
    <mergeCell ref="C44:C45"/>
    <mergeCell ref="D16:E16"/>
    <mergeCell ref="A40:A41"/>
    <mergeCell ref="B40:B41"/>
    <mergeCell ref="A36:A37"/>
    <mergeCell ref="B36:B37"/>
    <mergeCell ref="C36:C37"/>
    <mergeCell ref="D36:E36"/>
    <mergeCell ref="I38:I39"/>
    <mergeCell ref="A42:A43"/>
    <mergeCell ref="B42:B43"/>
    <mergeCell ref="C42:C43"/>
    <mergeCell ref="D42:E42"/>
    <mergeCell ref="F42:F43"/>
    <mergeCell ref="G42:G43"/>
    <mergeCell ref="H42:H43"/>
    <mergeCell ref="I42:I43"/>
    <mergeCell ref="D38:E38"/>
    <mergeCell ref="F38:F39"/>
    <mergeCell ref="G38:G39"/>
    <mergeCell ref="H38:H39"/>
    <mergeCell ref="A38:A39"/>
    <mergeCell ref="B38:B39"/>
    <mergeCell ref="C38:C39"/>
    <mergeCell ref="A102:A103"/>
    <mergeCell ref="B102:B103"/>
    <mergeCell ref="C102:C103"/>
    <mergeCell ref="A70:A71"/>
    <mergeCell ref="B70:B71"/>
    <mergeCell ref="F36:F37"/>
    <mergeCell ref="G36:G37"/>
    <mergeCell ref="H36:H37"/>
    <mergeCell ref="I36:I37"/>
    <mergeCell ref="F34:F35"/>
    <mergeCell ref="G34:G35"/>
    <mergeCell ref="H34:H35"/>
    <mergeCell ref="A34:A35"/>
    <mergeCell ref="B34:B35"/>
    <mergeCell ref="C34:C35"/>
    <mergeCell ref="D34:E34"/>
    <mergeCell ref="D102:E102"/>
    <mergeCell ref="I30:I31"/>
    <mergeCell ref="A32:A33"/>
    <mergeCell ref="B32:B33"/>
    <mergeCell ref="C32:C33"/>
    <mergeCell ref="D32:E32"/>
    <mergeCell ref="F32:F33"/>
    <mergeCell ref="G32:G33"/>
    <mergeCell ref="H32:H33"/>
    <mergeCell ref="I32:I33"/>
    <mergeCell ref="D30:E30"/>
    <mergeCell ref="F30:F31"/>
    <mergeCell ref="G30:G31"/>
    <mergeCell ref="H30:H31"/>
    <mergeCell ref="A30:A31"/>
    <mergeCell ref="B30:B31"/>
    <mergeCell ref="C30:C31"/>
    <mergeCell ref="F102:F103"/>
    <mergeCell ref="F92:F93"/>
    <mergeCell ref="F88:F89"/>
    <mergeCell ref="F84:F85"/>
    <mergeCell ref="F80:F81"/>
    <mergeCell ref="F76:F77"/>
    <mergeCell ref="A69:I69"/>
    <mergeCell ref="F28:F29"/>
    <mergeCell ref="G28:G29"/>
    <mergeCell ref="H28:H29"/>
    <mergeCell ref="I28:I29"/>
    <mergeCell ref="A28:A29"/>
    <mergeCell ref="B28:B29"/>
    <mergeCell ref="C28:C29"/>
    <mergeCell ref="D28:E28"/>
    <mergeCell ref="F26:F27"/>
    <mergeCell ref="G26:G27"/>
    <mergeCell ref="H26:H27"/>
    <mergeCell ref="A26:A27"/>
    <mergeCell ref="B26:B27"/>
    <mergeCell ref="C26:C27"/>
    <mergeCell ref="D26:E26"/>
    <mergeCell ref="G102:G103"/>
    <mergeCell ref="I22:I23"/>
    <mergeCell ref="A24:A25"/>
    <mergeCell ref="B24:B25"/>
    <mergeCell ref="C24:C25"/>
    <mergeCell ref="D24:E24"/>
    <mergeCell ref="F24:F25"/>
    <mergeCell ref="G24:G25"/>
    <mergeCell ref="H24:H25"/>
    <mergeCell ref="I24:I25"/>
    <mergeCell ref="D22:E22"/>
    <mergeCell ref="F22:F23"/>
    <mergeCell ref="G22:G23"/>
    <mergeCell ref="H22:H23"/>
    <mergeCell ref="A22:A23"/>
    <mergeCell ref="B22:B23"/>
    <mergeCell ref="C22:C23"/>
    <mergeCell ref="H102:H103"/>
    <mergeCell ref="F96:F97"/>
    <mergeCell ref="G96:G97"/>
    <mergeCell ref="H96:H97"/>
    <mergeCell ref="A96:A97"/>
    <mergeCell ref="B96:B97"/>
    <mergeCell ref="C96:C97"/>
    <mergeCell ref="F20:F21"/>
    <mergeCell ref="G20:G21"/>
    <mergeCell ref="H20:H21"/>
    <mergeCell ref="I20:I21"/>
    <mergeCell ref="A20:A21"/>
    <mergeCell ref="B20:B21"/>
    <mergeCell ref="C20:C21"/>
    <mergeCell ref="D20:E20"/>
    <mergeCell ref="F18:F19"/>
    <mergeCell ref="G18:G19"/>
    <mergeCell ref="H18:H19"/>
    <mergeCell ref="A18:A19"/>
    <mergeCell ref="B18:B19"/>
    <mergeCell ref="C18:C19"/>
    <mergeCell ref="D18:E18"/>
    <mergeCell ref="I102:I103"/>
    <mergeCell ref="I14:I15"/>
    <mergeCell ref="A16:A17"/>
    <mergeCell ref="B16:B17"/>
    <mergeCell ref="C16:C17"/>
    <mergeCell ref="F16:F17"/>
    <mergeCell ref="G16:G17"/>
    <mergeCell ref="H16:H17"/>
    <mergeCell ref="I16:I17"/>
    <mergeCell ref="D14:E14"/>
    <mergeCell ref="F14:F15"/>
    <mergeCell ref="G14:G15"/>
    <mergeCell ref="H14:H15"/>
    <mergeCell ref="A14:A15"/>
    <mergeCell ref="B14:B15"/>
    <mergeCell ref="C14:C15"/>
    <mergeCell ref="I129:I134"/>
    <mergeCell ref="A12:A13"/>
    <mergeCell ref="B12:B13"/>
    <mergeCell ref="C12:C13"/>
    <mergeCell ref="D12:E12"/>
    <mergeCell ref="F12:F13"/>
    <mergeCell ref="G12:G13"/>
    <mergeCell ref="H12:H13"/>
    <mergeCell ref="I12:I13"/>
    <mergeCell ref="D133:E133"/>
    <mergeCell ref="D175:E175"/>
    <mergeCell ref="F175:F176"/>
    <mergeCell ref="G175:G176"/>
    <mergeCell ref="H175:H176"/>
    <mergeCell ref="G173:G174"/>
    <mergeCell ref="H173:H174"/>
    <mergeCell ref="I173:I174"/>
    <mergeCell ref="A175:B176"/>
    <mergeCell ref="C175:C176"/>
    <mergeCell ref="A173:B174"/>
    <mergeCell ref="C173:C174"/>
    <mergeCell ref="D173:E173"/>
    <mergeCell ref="F173:F174"/>
    <mergeCell ref="I175:I176"/>
    <mergeCell ref="I169:I170"/>
    <mergeCell ref="A171:A172"/>
    <mergeCell ref="B171:B172"/>
    <mergeCell ref="C171:C172"/>
    <mergeCell ref="D171:E171"/>
    <mergeCell ref="F171:F172"/>
    <mergeCell ref="G171:G172"/>
    <mergeCell ref="H171:H172"/>
    <mergeCell ref="I171:I172"/>
    <mergeCell ref="D169:E169"/>
    <mergeCell ref="F169:F170"/>
    <mergeCell ref="G169:G170"/>
    <mergeCell ref="H169:H170"/>
    <mergeCell ref="A169:A170"/>
    <mergeCell ref="B169:B170"/>
    <mergeCell ref="C169:C170"/>
    <mergeCell ref="I165:I166"/>
    <mergeCell ref="A167:A168"/>
    <mergeCell ref="B167:B168"/>
    <mergeCell ref="C167:C168"/>
    <mergeCell ref="D167:E167"/>
    <mergeCell ref="F167:F168"/>
    <mergeCell ref="G167:G168"/>
    <mergeCell ref="H167:H168"/>
    <mergeCell ref="I167:I168"/>
    <mergeCell ref="D165:E165"/>
    <mergeCell ref="F165:F166"/>
    <mergeCell ref="G165:G166"/>
    <mergeCell ref="H165:H166"/>
    <mergeCell ref="A165:A166"/>
    <mergeCell ref="B165:B166"/>
    <mergeCell ref="C165:C166"/>
    <mergeCell ref="I161:I162"/>
    <mergeCell ref="A163:A164"/>
    <mergeCell ref="B163:B164"/>
    <mergeCell ref="C163:C164"/>
    <mergeCell ref="D163:E163"/>
    <mergeCell ref="F163:F164"/>
    <mergeCell ref="G163:G164"/>
    <mergeCell ref="H163:H164"/>
    <mergeCell ref="I163:I164"/>
    <mergeCell ref="D161:E161"/>
    <mergeCell ref="F161:F162"/>
    <mergeCell ref="G161:G162"/>
    <mergeCell ref="H161:H162"/>
    <mergeCell ref="A161:A162"/>
    <mergeCell ref="B161:B162"/>
    <mergeCell ref="C161:C162"/>
    <mergeCell ref="I157:I158"/>
    <mergeCell ref="A159:A160"/>
    <mergeCell ref="B159:B160"/>
    <mergeCell ref="C159:C160"/>
    <mergeCell ref="D159:E159"/>
    <mergeCell ref="F159:F160"/>
    <mergeCell ref="G159:G160"/>
    <mergeCell ref="H159:H160"/>
    <mergeCell ref="I159:I160"/>
    <mergeCell ref="D157:E157"/>
    <mergeCell ref="F157:F158"/>
    <mergeCell ref="G157:G158"/>
    <mergeCell ref="H157:H158"/>
    <mergeCell ref="A157:A158"/>
    <mergeCell ref="B157:B158"/>
    <mergeCell ref="C157:C158"/>
    <mergeCell ref="I153:I154"/>
    <mergeCell ref="A155:A156"/>
    <mergeCell ref="B155:B156"/>
    <mergeCell ref="C155:C156"/>
    <mergeCell ref="D155:E155"/>
    <mergeCell ref="F155:F156"/>
    <mergeCell ref="G155:G156"/>
    <mergeCell ref="H155:H156"/>
    <mergeCell ref="I155:I156"/>
    <mergeCell ref="D153:E153"/>
    <mergeCell ref="F153:F154"/>
    <mergeCell ref="G153:G154"/>
    <mergeCell ref="H153:H154"/>
    <mergeCell ref="A153:A154"/>
    <mergeCell ref="B153:B154"/>
    <mergeCell ref="C153:C154"/>
    <mergeCell ref="I149:I150"/>
    <mergeCell ref="A151:A152"/>
    <mergeCell ref="B151:B152"/>
    <mergeCell ref="C151:C152"/>
    <mergeCell ref="D151:E151"/>
    <mergeCell ref="F151:F152"/>
    <mergeCell ref="G151:G152"/>
    <mergeCell ref="H151:H152"/>
    <mergeCell ref="I151:I152"/>
    <mergeCell ref="D149:E149"/>
    <mergeCell ref="F149:F150"/>
    <mergeCell ref="G149:G150"/>
    <mergeCell ref="H149:H150"/>
    <mergeCell ref="A149:A150"/>
    <mergeCell ref="B149:B150"/>
    <mergeCell ref="C149:C150"/>
    <mergeCell ref="I145:I146"/>
    <mergeCell ref="A147:A148"/>
    <mergeCell ref="B147:B148"/>
    <mergeCell ref="C147:C148"/>
    <mergeCell ref="D147:E147"/>
    <mergeCell ref="F147:F148"/>
    <mergeCell ref="G147:G148"/>
    <mergeCell ref="H147:H148"/>
    <mergeCell ref="I147:I148"/>
    <mergeCell ref="D145:E145"/>
    <mergeCell ref="F145:F146"/>
    <mergeCell ref="G145:G146"/>
    <mergeCell ref="H145:H146"/>
    <mergeCell ref="A145:A146"/>
    <mergeCell ref="B145:B146"/>
    <mergeCell ref="C145:C146"/>
    <mergeCell ref="I141:I142"/>
    <mergeCell ref="A143:A144"/>
    <mergeCell ref="B143:B144"/>
    <mergeCell ref="C143:C144"/>
    <mergeCell ref="D143:E143"/>
    <mergeCell ref="F143:F144"/>
    <mergeCell ref="G143:G144"/>
    <mergeCell ref="H143:H144"/>
    <mergeCell ref="I143:I144"/>
    <mergeCell ref="D141:E141"/>
    <mergeCell ref="F141:F142"/>
    <mergeCell ref="G141:G142"/>
    <mergeCell ref="H141:H142"/>
    <mergeCell ref="A141:A142"/>
    <mergeCell ref="B141:B142"/>
    <mergeCell ref="C141:C142"/>
    <mergeCell ref="I137:I138"/>
    <mergeCell ref="A139:A140"/>
    <mergeCell ref="B139:B140"/>
    <mergeCell ref="C139:C140"/>
    <mergeCell ref="D139:E139"/>
    <mergeCell ref="F139:F140"/>
    <mergeCell ref="G139:G140"/>
    <mergeCell ref="H139:H140"/>
    <mergeCell ref="I139:I140"/>
    <mergeCell ref="D137:E137"/>
    <mergeCell ref="F137:F138"/>
    <mergeCell ref="G137:G138"/>
    <mergeCell ref="H137:H138"/>
    <mergeCell ref="A137:A138"/>
    <mergeCell ref="B137:B138"/>
    <mergeCell ref="C137:C138"/>
    <mergeCell ref="A135:A136"/>
    <mergeCell ref="B135:B136"/>
    <mergeCell ref="C135:C136"/>
    <mergeCell ref="D135:E135"/>
    <mergeCell ref="F135:F136"/>
    <mergeCell ref="G135:G136"/>
    <mergeCell ref="H135:H136"/>
    <mergeCell ref="I135:I136"/>
    <mergeCell ref="F133:F134"/>
    <mergeCell ref="G133:G134"/>
    <mergeCell ref="H133:H134"/>
    <mergeCell ref="A133:A134"/>
    <mergeCell ref="B133:B134"/>
    <mergeCell ref="C133:C134"/>
    <mergeCell ref="A131:A132"/>
    <mergeCell ref="B131:B132"/>
    <mergeCell ref="C131:C132"/>
    <mergeCell ref="D131:E131"/>
    <mergeCell ref="F131:F132"/>
    <mergeCell ref="G131:G132"/>
    <mergeCell ref="H131:H132"/>
    <mergeCell ref="D129:E129"/>
    <mergeCell ref="F129:F130"/>
    <mergeCell ref="G129:G130"/>
    <mergeCell ref="H129:H130"/>
    <mergeCell ref="A129:A130"/>
    <mergeCell ref="B129:B130"/>
    <mergeCell ref="C129:C130"/>
    <mergeCell ref="I125:I126"/>
    <mergeCell ref="A127:A128"/>
    <mergeCell ref="B127:B128"/>
    <mergeCell ref="D127:E127"/>
    <mergeCell ref="F127:F128"/>
    <mergeCell ref="G127:G128"/>
    <mergeCell ref="H127:H128"/>
    <mergeCell ref="I127:I128"/>
    <mergeCell ref="D125:E125"/>
    <mergeCell ref="F125:F126"/>
    <mergeCell ref="G125:G126"/>
    <mergeCell ref="H125:H126"/>
    <mergeCell ref="A125:A126"/>
    <mergeCell ref="B125:B126"/>
    <mergeCell ref="A122:I122"/>
    <mergeCell ref="A123:A124"/>
    <mergeCell ref="B123:B124"/>
    <mergeCell ref="D123:E123"/>
    <mergeCell ref="F123:F124"/>
    <mergeCell ref="G123:G124"/>
    <mergeCell ref="H123:H124"/>
    <mergeCell ref="I123:I124"/>
    <mergeCell ref="I118:I119"/>
    <mergeCell ref="A120:B121"/>
    <mergeCell ref="C120:C121"/>
    <mergeCell ref="D120:E120"/>
    <mergeCell ref="F120:F121"/>
    <mergeCell ref="G120:G121"/>
    <mergeCell ref="H120:H121"/>
    <mergeCell ref="I120:I121"/>
    <mergeCell ref="D118:E118"/>
    <mergeCell ref="F118:F119"/>
    <mergeCell ref="G118:G119"/>
    <mergeCell ref="H118:H119"/>
    <mergeCell ref="A118:A119"/>
    <mergeCell ref="B118:B119"/>
    <mergeCell ref="C118:C119"/>
    <mergeCell ref="I114:I115"/>
    <mergeCell ref="A116:A117"/>
    <mergeCell ref="B116:B117"/>
    <mergeCell ref="C116:C117"/>
    <mergeCell ref="D116:E116"/>
    <mergeCell ref="F116:F117"/>
    <mergeCell ref="G116:G117"/>
    <mergeCell ref="H116:H117"/>
    <mergeCell ref="I116:I117"/>
    <mergeCell ref="D114:E114"/>
    <mergeCell ref="F114:F115"/>
    <mergeCell ref="G114:G115"/>
    <mergeCell ref="H114:H115"/>
    <mergeCell ref="A114:A115"/>
    <mergeCell ref="B114:B115"/>
    <mergeCell ref="C114:C115"/>
    <mergeCell ref="I112:I113"/>
    <mergeCell ref="A100:A101"/>
    <mergeCell ref="B100:B101"/>
    <mergeCell ref="C100:C101"/>
    <mergeCell ref="D100:E100"/>
    <mergeCell ref="F100:F101"/>
    <mergeCell ref="G100:G101"/>
    <mergeCell ref="H100:H101"/>
    <mergeCell ref="I100:I101"/>
    <mergeCell ref="D112:E112"/>
    <mergeCell ref="F112:F113"/>
    <mergeCell ref="G112:G113"/>
    <mergeCell ref="H112:H113"/>
    <mergeCell ref="A112:A113"/>
    <mergeCell ref="B112:B113"/>
    <mergeCell ref="C112:C113"/>
    <mergeCell ref="I108:I109"/>
    <mergeCell ref="A110:A111"/>
    <mergeCell ref="B110:B111"/>
    <mergeCell ref="C110:C111"/>
    <mergeCell ref="D110:E110"/>
    <mergeCell ref="F110:F111"/>
    <mergeCell ref="G110:G111"/>
    <mergeCell ref="H110:H111"/>
    <mergeCell ref="I110:I111"/>
    <mergeCell ref="D108:E108"/>
    <mergeCell ref="F108:F109"/>
    <mergeCell ref="G108:G109"/>
    <mergeCell ref="H108:H109"/>
    <mergeCell ref="A108:A109"/>
    <mergeCell ref="B108:B109"/>
    <mergeCell ref="C108:C109"/>
    <mergeCell ref="I104:I105"/>
    <mergeCell ref="A106:A107"/>
    <mergeCell ref="B106:B107"/>
    <mergeCell ref="C106:C107"/>
    <mergeCell ref="D106:E106"/>
    <mergeCell ref="F106:F107"/>
    <mergeCell ref="G106:G107"/>
    <mergeCell ref="H106:H107"/>
    <mergeCell ref="I106:I107"/>
    <mergeCell ref="D104:E104"/>
    <mergeCell ref="F104:F105"/>
    <mergeCell ref="G104:G105"/>
    <mergeCell ref="H104:H105"/>
    <mergeCell ref="A104:A105"/>
    <mergeCell ref="B104:B105"/>
    <mergeCell ref="C104:C105"/>
    <mergeCell ref="I96:I97"/>
    <mergeCell ref="A98:A99"/>
    <mergeCell ref="B98:B99"/>
    <mergeCell ref="C98:C99"/>
    <mergeCell ref="D98:E98"/>
    <mergeCell ref="F98:F99"/>
    <mergeCell ref="G98:G99"/>
    <mergeCell ref="H98:H99"/>
    <mergeCell ref="I98:I99"/>
    <mergeCell ref="D96:E96"/>
    <mergeCell ref="I92:I93"/>
    <mergeCell ref="A94:A95"/>
    <mergeCell ref="B94:B95"/>
    <mergeCell ref="C94:C95"/>
    <mergeCell ref="D94:E94"/>
    <mergeCell ref="F94:F95"/>
    <mergeCell ref="G94:G95"/>
    <mergeCell ref="H94:H95"/>
    <mergeCell ref="I94:I95"/>
    <mergeCell ref="D92:E92"/>
    <mergeCell ref="G92:G93"/>
    <mergeCell ref="H92:H93"/>
    <mergeCell ref="A92:A93"/>
    <mergeCell ref="B92:B93"/>
    <mergeCell ref="C92:C93"/>
    <mergeCell ref="I88:I89"/>
    <mergeCell ref="A90:A91"/>
    <mergeCell ref="B90:B91"/>
    <mergeCell ref="C90:C91"/>
    <mergeCell ref="D90:E90"/>
    <mergeCell ref="F90:F91"/>
    <mergeCell ref="G90:G91"/>
    <mergeCell ref="H90:H91"/>
    <mergeCell ref="I90:I91"/>
    <mergeCell ref="D88:E88"/>
    <mergeCell ref="G88:G89"/>
    <mergeCell ref="H88:H89"/>
    <mergeCell ref="A88:A89"/>
    <mergeCell ref="B88:B89"/>
    <mergeCell ref="C88:C89"/>
    <mergeCell ref="I84:I85"/>
    <mergeCell ref="A86:A87"/>
    <mergeCell ref="B86:B87"/>
    <mergeCell ref="C86:C87"/>
    <mergeCell ref="D86:E86"/>
    <mergeCell ref="F86:F87"/>
    <mergeCell ref="G86:G87"/>
    <mergeCell ref="H86:H87"/>
    <mergeCell ref="I86:I87"/>
    <mergeCell ref="D84:E84"/>
    <mergeCell ref="G84:G85"/>
    <mergeCell ref="H84:H85"/>
    <mergeCell ref="A84:A85"/>
    <mergeCell ref="B84:B85"/>
    <mergeCell ref="C84:C85"/>
    <mergeCell ref="I80:I81"/>
    <mergeCell ref="A82:A83"/>
    <mergeCell ref="B82:B83"/>
    <mergeCell ref="C82:C83"/>
    <mergeCell ref="D82:E82"/>
    <mergeCell ref="F82:F83"/>
    <mergeCell ref="G82:G83"/>
    <mergeCell ref="H82:H83"/>
    <mergeCell ref="I82:I83"/>
    <mergeCell ref="D80:E80"/>
    <mergeCell ref="G80:G81"/>
    <mergeCell ref="H80:H81"/>
    <mergeCell ref="A80:A81"/>
    <mergeCell ref="B80:B81"/>
    <mergeCell ref="C80:C81"/>
    <mergeCell ref="I76:I77"/>
    <mergeCell ref="A78:A79"/>
    <mergeCell ref="B78:B79"/>
    <mergeCell ref="C78:C79"/>
    <mergeCell ref="D78:E78"/>
    <mergeCell ref="F78:F79"/>
    <mergeCell ref="G78:G79"/>
    <mergeCell ref="H78:H79"/>
    <mergeCell ref="I78:I79"/>
    <mergeCell ref="D76:E76"/>
    <mergeCell ref="G76:G77"/>
    <mergeCell ref="H76:H77"/>
    <mergeCell ref="A76:A77"/>
    <mergeCell ref="B76:B77"/>
    <mergeCell ref="I72:I73"/>
    <mergeCell ref="A74:A75"/>
    <mergeCell ref="B74:B75"/>
    <mergeCell ref="D74:E74"/>
    <mergeCell ref="F74:F75"/>
    <mergeCell ref="G74:G75"/>
    <mergeCell ref="H74:H75"/>
    <mergeCell ref="I74:I75"/>
    <mergeCell ref="D72:E72"/>
    <mergeCell ref="F72:F73"/>
    <mergeCell ref="G72:G73"/>
    <mergeCell ref="H72:H73"/>
    <mergeCell ref="A72:A73"/>
    <mergeCell ref="B72:B73"/>
    <mergeCell ref="C72:C73"/>
    <mergeCell ref="D70:E70"/>
    <mergeCell ref="F70:F71"/>
    <mergeCell ref="G70:G71"/>
    <mergeCell ref="H70:H71"/>
    <mergeCell ref="I70:I71"/>
    <mergeCell ref="I65:I66"/>
    <mergeCell ref="A67:B68"/>
    <mergeCell ref="C67:C68"/>
    <mergeCell ref="D67:E67"/>
    <mergeCell ref="F67:F68"/>
    <mergeCell ref="G67:G68"/>
    <mergeCell ref="H67:H68"/>
    <mergeCell ref="I67:I68"/>
    <mergeCell ref="D65:E65"/>
    <mergeCell ref="F65:F66"/>
    <mergeCell ref="G65:G66"/>
    <mergeCell ref="H65:H66"/>
    <mergeCell ref="A65:A66"/>
    <mergeCell ref="B65:B66"/>
    <mergeCell ref="C65:C66"/>
    <mergeCell ref="I61:I62"/>
    <mergeCell ref="A63:A64"/>
    <mergeCell ref="B63:B64"/>
    <mergeCell ref="C63:C64"/>
    <mergeCell ref="D63:E63"/>
    <mergeCell ref="F63:F64"/>
    <mergeCell ref="G63:G64"/>
    <mergeCell ref="H63:H64"/>
    <mergeCell ref="I63:I64"/>
    <mergeCell ref="D61:E61"/>
    <mergeCell ref="F61:F62"/>
    <mergeCell ref="G61:G62"/>
    <mergeCell ref="H61:H62"/>
    <mergeCell ref="A61:A62"/>
    <mergeCell ref="B61:B62"/>
    <mergeCell ref="C61:C62"/>
    <mergeCell ref="I57:I58"/>
    <mergeCell ref="A59:A60"/>
    <mergeCell ref="B59:B60"/>
    <mergeCell ref="C59:C60"/>
    <mergeCell ref="D59:E59"/>
    <mergeCell ref="F59:F60"/>
    <mergeCell ref="G59:G60"/>
    <mergeCell ref="H59:H60"/>
    <mergeCell ref="I59:I60"/>
    <mergeCell ref="D57:E57"/>
    <mergeCell ref="F57:F58"/>
    <mergeCell ref="G57:G58"/>
    <mergeCell ref="H57:H58"/>
    <mergeCell ref="A57:A58"/>
    <mergeCell ref="B57:B58"/>
    <mergeCell ref="C57:C58"/>
    <mergeCell ref="I53:I54"/>
    <mergeCell ref="A55:A56"/>
    <mergeCell ref="B55:B56"/>
    <mergeCell ref="C55:C56"/>
    <mergeCell ref="D55:E55"/>
    <mergeCell ref="F55:F56"/>
    <mergeCell ref="G55:G56"/>
    <mergeCell ref="H55:H56"/>
    <mergeCell ref="I55:I56"/>
    <mergeCell ref="D53:E53"/>
    <mergeCell ref="F53:F54"/>
    <mergeCell ref="G53:G54"/>
    <mergeCell ref="H53:H54"/>
    <mergeCell ref="A53:A54"/>
    <mergeCell ref="B53:B54"/>
    <mergeCell ref="C53:C54"/>
    <mergeCell ref="I49:I50"/>
    <mergeCell ref="A51:A52"/>
    <mergeCell ref="B51:B52"/>
    <mergeCell ref="C51:C52"/>
    <mergeCell ref="D51:E51"/>
    <mergeCell ref="F51:F52"/>
    <mergeCell ref="G51:G52"/>
    <mergeCell ref="H51:H52"/>
    <mergeCell ref="I51:I52"/>
    <mergeCell ref="D49:E49"/>
    <mergeCell ref="F49:F50"/>
    <mergeCell ref="G49:G50"/>
    <mergeCell ref="H49:H50"/>
    <mergeCell ref="A49:A50"/>
    <mergeCell ref="B49:B50"/>
    <mergeCell ref="A48:I48"/>
    <mergeCell ref="A46:B47"/>
    <mergeCell ref="C46:C47"/>
    <mergeCell ref="D46:E46"/>
    <mergeCell ref="F46:F47"/>
    <mergeCell ref="G10:G11"/>
    <mergeCell ref="H10:H11"/>
    <mergeCell ref="I10:I11"/>
    <mergeCell ref="G46:G47"/>
    <mergeCell ref="H46:H47"/>
    <mergeCell ref="I46:I47"/>
    <mergeCell ref="I18:I19"/>
    <mergeCell ref="I26:I27"/>
    <mergeCell ref="I34:I35"/>
    <mergeCell ref="I44:I45"/>
    <mergeCell ref="A10:A11"/>
    <mergeCell ref="B10:B11"/>
    <mergeCell ref="D10:E10"/>
    <mergeCell ref="F10:F11"/>
    <mergeCell ref="G5:G6"/>
    <mergeCell ref="H5:H6"/>
    <mergeCell ref="D7:E7"/>
    <mergeCell ref="A9:I9"/>
    <mergeCell ref="A1:I1"/>
    <mergeCell ref="A2:I2"/>
    <mergeCell ref="A3:A6"/>
    <mergeCell ref="B3:B6"/>
    <mergeCell ref="C3:C6"/>
    <mergeCell ref="D3:H3"/>
    <mergeCell ref="I3:I6"/>
    <mergeCell ref="D4:E5"/>
    <mergeCell ref="F4:H4"/>
    <mergeCell ref="F5:F6"/>
  </mergeCells>
  <printOptions/>
  <pageMargins left="0.1968503937007874" right="0.1968503937007874" top="0.1968503937007874" bottom="0.1968503937007874" header="0.5118110236220472" footer="0.5118110236220472"/>
  <pageSetup horizontalDpi="600" verticalDpi="600" orientation="landscape" paperSize="9" scale="87" r:id="rId1"/>
  <rowBreaks count="6" manualBreakCount="6">
    <brk id="47" max="8" man="1"/>
    <brk id="73" max="255" man="1"/>
    <brk id="93" max="255" man="1"/>
    <brk id="115" max="255" man="1"/>
    <brk id="136" max="255" man="1"/>
    <brk id="15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«АРГУС ПАЙПЛАЙН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ppotapov</dc:creator>
  <cp:keywords/>
  <dc:description/>
  <cp:lastModifiedBy>Шавкунова</cp:lastModifiedBy>
  <cp:lastPrinted>2012-12-27T09:04:21Z</cp:lastPrinted>
  <dcterms:created xsi:type="dcterms:W3CDTF">2012-01-12T02:35:56Z</dcterms:created>
  <dcterms:modified xsi:type="dcterms:W3CDTF">2013-03-06T05:08:11Z</dcterms:modified>
  <cp:category/>
  <cp:version/>
  <cp:contentType/>
  <cp:contentStatus/>
</cp:coreProperties>
</file>