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010" sheetId="1" r:id="rId1"/>
    <sheet name="Приложение 2011" sheetId="2" r:id="rId2"/>
    <sheet name="Приложение 2012" sheetId="3" r:id="rId3"/>
    <sheet name="2013" sheetId="4" r:id="rId4"/>
    <sheet name="2014" sheetId="5" r:id="rId5"/>
    <sheet name="Приложение резерв" sheetId="6" r:id="rId6"/>
  </sheets>
  <definedNames>
    <definedName name="_xlnm.Print_Area" localSheetId="3">'2013'!$A$1:$N$15</definedName>
    <definedName name="_xlnm.Print_Area" localSheetId="4">'2014'!$A$1:$N$37</definedName>
    <definedName name="_xlnm.Print_Area" localSheetId="1">'Приложение 2011'!$A$1:$N$73</definedName>
    <definedName name="_xlnm.Print_Area" localSheetId="2">'Приложение 2012'!$A$1:$N$38</definedName>
    <definedName name="_xlnm.Print_Area" localSheetId="5">'Приложение резерв'!$A$1:$F$140</definedName>
  </definedNames>
  <calcPr fullCalcOnLoad="1"/>
</workbook>
</file>

<file path=xl/sharedStrings.xml><?xml version="1.0" encoding="utf-8"?>
<sst xmlns="http://schemas.openxmlformats.org/spreadsheetml/2006/main" count="704" uniqueCount="485">
  <si>
    <t>Днепровский пер., 20</t>
  </si>
  <si>
    <t>Спортивный пер. 8</t>
  </si>
  <si>
    <t>Б.Подгорная ул., 165</t>
  </si>
  <si>
    <t>Красноармейская ул., 43</t>
  </si>
  <si>
    <t>Красноармейская ул., 34</t>
  </si>
  <si>
    <t>ИТОГО:</t>
  </si>
  <si>
    <t>А.Беленца ул.,4а</t>
  </si>
  <si>
    <t>Кирова пр., 34в</t>
  </si>
  <si>
    <t>Дзержинского ул., 47</t>
  </si>
  <si>
    <t>Ново-Карьерная ул., 2</t>
  </si>
  <si>
    <t>Лебедева ул., 34е</t>
  </si>
  <si>
    <t>А.Беленца ул., 9</t>
  </si>
  <si>
    <t>Сосновый пер., 15</t>
  </si>
  <si>
    <t>Сосновый пер., 12а</t>
  </si>
  <si>
    <t>Сосновый пер., 12б</t>
  </si>
  <si>
    <t>Оренбургская ул., 6</t>
  </si>
  <si>
    <t>за счет средств бюджета муниципального образования "Город Томск"</t>
  </si>
  <si>
    <t>№ п/п</t>
  </si>
  <si>
    <t xml:space="preserve">Число жителей, зарегистрированных в аварийном многоквартирном доме </t>
  </si>
  <si>
    <t>Количество помещений</t>
  </si>
  <si>
    <t>Всего:</t>
  </si>
  <si>
    <t>в том числе жилых помещений</t>
  </si>
  <si>
    <t>в муниципальной собственности</t>
  </si>
  <si>
    <t>в частной собственности</t>
  </si>
  <si>
    <t>№62</t>
  </si>
  <si>
    <t>№134</t>
  </si>
  <si>
    <t>решение суда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</si>
  <si>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</si>
  <si>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>Площадь занимаемых жилых помещений, кв.м.</t>
  </si>
  <si>
    <t>Сумма (гр.12*рыночная строимость кв.м. жилья  (тыс.руб.)</t>
  </si>
  <si>
    <t>Гоголя ул., 14/6</t>
  </si>
  <si>
    <t xml:space="preserve"> №104</t>
  </si>
  <si>
    <t>Энтузиастов ул., 22</t>
  </si>
  <si>
    <t xml:space="preserve">№113 </t>
  </si>
  <si>
    <t>Энтузиастов ул., 22/1</t>
  </si>
  <si>
    <t>№262</t>
  </si>
  <si>
    <t>Войлочная ул., 5 а</t>
  </si>
  <si>
    <t xml:space="preserve">№114 </t>
  </si>
  <si>
    <t>Техническая ул., 9</t>
  </si>
  <si>
    <t xml:space="preserve">№115 </t>
  </si>
  <si>
    <t>Крымская ул., 58</t>
  </si>
  <si>
    <t>№116</t>
  </si>
  <si>
    <t>Ленина пр., 200/2</t>
  </si>
  <si>
    <t>№122</t>
  </si>
  <si>
    <t>Студ.городок ул., 11</t>
  </si>
  <si>
    <t>№125</t>
  </si>
  <si>
    <t>ул. Советская, д. 78</t>
  </si>
  <si>
    <t>№130</t>
  </si>
  <si>
    <t>Герцена ул., 24</t>
  </si>
  <si>
    <t xml:space="preserve">№131 </t>
  </si>
  <si>
    <t>ул. Станиславского, 21</t>
  </si>
  <si>
    <t>№261</t>
  </si>
  <si>
    <t>ул. Крылова, 6</t>
  </si>
  <si>
    <t>пер. Механический, 4</t>
  </si>
  <si>
    <t>ул. Киевская, 139</t>
  </si>
  <si>
    <t>ул. Сибирская, 1б</t>
  </si>
  <si>
    <t>ул. Красноармейская, 64</t>
  </si>
  <si>
    <t xml:space="preserve">ул. Лебедева, 34е </t>
  </si>
  <si>
    <t>Ангарская, ул. 68</t>
  </si>
  <si>
    <t>ул. Пришвина, 25</t>
  </si>
  <si>
    <t>ПЕРЕЧЕНЬ</t>
  </si>
  <si>
    <t>№244</t>
  </si>
  <si>
    <t>Советская ул., 62</t>
  </si>
  <si>
    <t>Карпова ул., 3</t>
  </si>
  <si>
    <t>Пушкина ул., 28в</t>
  </si>
  <si>
    <t>Спортивный пер., 8</t>
  </si>
  <si>
    <t>всего</t>
  </si>
  <si>
    <t>пр. Кирова, д. 9</t>
  </si>
  <si>
    <t>№128</t>
  </si>
  <si>
    <t>пр. Кирова, д. 9а</t>
  </si>
  <si>
    <t>Кононова пер., 4</t>
  </si>
  <si>
    <t xml:space="preserve">№133 </t>
  </si>
  <si>
    <t>Красноармейская ул., 75</t>
  </si>
  <si>
    <t>№135</t>
  </si>
  <si>
    <t>Энергетиков ул., 9</t>
  </si>
  <si>
    <t xml:space="preserve">№136 </t>
  </si>
  <si>
    <t>Ленина пр., 210 б</t>
  </si>
  <si>
    <t>№137</t>
  </si>
  <si>
    <t>Профсоюзная ул., 7</t>
  </si>
  <si>
    <t>№138</t>
  </si>
  <si>
    <t>Трифонова ул., 1</t>
  </si>
  <si>
    <t>Московский тракт ул., 27</t>
  </si>
  <si>
    <t>№146</t>
  </si>
  <si>
    <t>Советская ул., 89а</t>
  </si>
  <si>
    <t>№147</t>
  </si>
  <si>
    <t>Оренбургская ул., 8</t>
  </si>
  <si>
    <t>№153</t>
  </si>
  <si>
    <t>Батенькова пер., 11</t>
  </si>
  <si>
    <t>№154</t>
  </si>
  <si>
    <t>ул. Энергетиков, д. 2</t>
  </si>
  <si>
    <t>№157</t>
  </si>
  <si>
    <t>А.Невского ул., 24</t>
  </si>
  <si>
    <t xml:space="preserve">№158 </t>
  </si>
  <si>
    <t>Пушкина ул., 24</t>
  </si>
  <si>
    <t xml:space="preserve">№165 </t>
  </si>
  <si>
    <t>Ив.Черных ул., 73 а</t>
  </si>
  <si>
    <t>ул.Гоголя,50</t>
  </si>
  <si>
    <t>№ 177</t>
  </si>
  <si>
    <t>ул.Герцена,16</t>
  </si>
  <si>
    <t>№178</t>
  </si>
  <si>
    <t>Свердлова ул., 4</t>
  </si>
  <si>
    <t xml:space="preserve">№187 </t>
  </si>
  <si>
    <t>ул. Савиных, 4б</t>
  </si>
  <si>
    <t>№188</t>
  </si>
  <si>
    <t>ул. Савиных, 4а</t>
  </si>
  <si>
    <t>№189</t>
  </si>
  <si>
    <t>ул.Советская, 29/1</t>
  </si>
  <si>
    <t>№236</t>
  </si>
  <si>
    <t>Техническая ул., 11</t>
  </si>
  <si>
    <t xml:space="preserve">№249 </t>
  </si>
  <si>
    <t>Техническая ул., 13</t>
  </si>
  <si>
    <t xml:space="preserve"> 04.09.2009</t>
  </si>
  <si>
    <t>№ 254</t>
  </si>
  <si>
    <t>№279</t>
  </si>
  <si>
    <t>ул. Кустарный, 4</t>
  </si>
  <si>
    <t>ул. Вершинина, 27/9</t>
  </si>
  <si>
    <t>Беленца, ул. 21</t>
  </si>
  <si>
    <t>Пушкина ул., 5</t>
  </si>
  <si>
    <t>Затеевский пер., 3</t>
  </si>
  <si>
    <t>Островского пер., 15а</t>
  </si>
  <si>
    <t>Дружбы ул., 60</t>
  </si>
  <si>
    <t xml:space="preserve">Октябрьская ул., 104а, пос. Тимирязево </t>
  </si>
  <si>
    <t>Комсомольская ул., 9, пос. Тимирязево</t>
  </si>
  <si>
    <t>№186</t>
  </si>
  <si>
    <t>№198</t>
  </si>
  <si>
    <t>№235</t>
  </si>
  <si>
    <t>№248</t>
  </si>
  <si>
    <t>№250</t>
  </si>
  <si>
    <t>№263</t>
  </si>
  <si>
    <t>№267</t>
  </si>
  <si>
    <t>№269</t>
  </si>
  <si>
    <t>№270</t>
  </si>
  <si>
    <t>№277</t>
  </si>
  <si>
    <t>№278</t>
  </si>
  <si>
    <t>№281</t>
  </si>
  <si>
    <t>№302</t>
  </si>
  <si>
    <t>№365</t>
  </si>
  <si>
    <t>№366</t>
  </si>
  <si>
    <t>№367</t>
  </si>
  <si>
    <t>Аптекарский пер., 11</t>
  </si>
  <si>
    <t>Советская ул., 106</t>
  </si>
  <si>
    <t>Целинный пер., 31/1</t>
  </si>
  <si>
    <t>Дальне-Ключевская ул., 7/1</t>
  </si>
  <si>
    <t>Фрунзе пр, 43</t>
  </si>
  <si>
    <t>№375</t>
  </si>
  <si>
    <t>№469</t>
  </si>
  <si>
    <t>№513</t>
  </si>
  <si>
    <t>№545</t>
  </si>
  <si>
    <t>Первомайская ул., 175</t>
  </si>
  <si>
    <t>Дальне-Ключевская ул., 18</t>
  </si>
  <si>
    <t>Кутузова ул., 13</t>
  </si>
  <si>
    <t>Шевченко ул, 38</t>
  </si>
  <si>
    <t>Число  зарегистрированных жителей</t>
  </si>
  <si>
    <t>Станиславского ул.,18</t>
  </si>
  <si>
    <t>№260</t>
  </si>
  <si>
    <t>Войкова ул., 16/2</t>
  </si>
  <si>
    <t>№561</t>
  </si>
  <si>
    <t>Площадь  жилых помещений с учетом мер социальной подерржки, кв.м.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</si>
  <si>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будут осуществлены мероприятия по переселению в 2011 -2012 годах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</si>
  <si>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будут осуществлены мероприятия по переселению в 2012 -2013 годах</t>
  </si>
  <si>
    <t>Гоголя ул., 14/3</t>
  </si>
  <si>
    <t>Адрес многоквартирного дома, признанного аварийным, подлежащим сносу или реконструкции / жилого помещения, признанного в установленном порядке непригодным для проживания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</si>
  <si>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</si>
  <si>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Косарева ул., 21</t>
  </si>
  <si>
    <t>Днепровский пер., 18</t>
  </si>
  <si>
    <t>Р. Люксембург ул., 59</t>
  </si>
  <si>
    <t>Киевская, 92</t>
  </si>
  <si>
    <t>Белинского ул., 46</t>
  </si>
  <si>
    <t>№337</t>
  </si>
  <si>
    <t xml:space="preserve"> 14.12.2006</t>
  </si>
  <si>
    <t>№40</t>
  </si>
  <si>
    <t>Резервный перечень многоквартирных домов</t>
  </si>
  <si>
    <t>Станиславского ул., 18</t>
  </si>
  <si>
    <t>МПС Северный ул., 4б</t>
  </si>
  <si>
    <t xml:space="preserve">Алтайская ул., 15а - 5                  </t>
  </si>
  <si>
    <t>Войкова ул., 2 -4</t>
  </si>
  <si>
    <t>Войкова ул., 2/1 -3</t>
  </si>
  <si>
    <t>Кривая ул., 8</t>
  </si>
  <si>
    <t>Механический пер., 6</t>
  </si>
  <si>
    <t>Инструментальный пер., 34</t>
  </si>
  <si>
    <t>Малая Подгорная ул., 8</t>
  </si>
  <si>
    <t>Советская ул., 8</t>
  </si>
  <si>
    <t>Вершинина ул., 10 - 3</t>
  </si>
  <si>
    <t>Московский тракт, 7</t>
  </si>
  <si>
    <t>Московский тракт, 7/1</t>
  </si>
  <si>
    <t>Лебедева ул., 34</t>
  </si>
  <si>
    <t>Пушкина пер., 14</t>
  </si>
  <si>
    <t>Приречная ул., 37а</t>
  </si>
  <si>
    <t>Карповский пер., 20а</t>
  </si>
  <si>
    <t>Беленца А. ул., 7 - 2, 3</t>
  </si>
  <si>
    <t>Кононова пер., 11 - 4</t>
  </si>
  <si>
    <t>Краснознаменная ул., 7</t>
  </si>
  <si>
    <t>Черных И. ул., 73</t>
  </si>
  <si>
    <t>Тверская ул., 66/1</t>
  </si>
  <si>
    <t>Никитина ул., 37/1</t>
  </si>
  <si>
    <t xml:space="preserve">5-ой Армии ул., 8                        </t>
  </si>
  <si>
    <t xml:space="preserve">Войкова ул., 75а                          </t>
  </si>
  <si>
    <t xml:space="preserve">Промышленный пер., 8              </t>
  </si>
  <si>
    <t xml:space="preserve">Сибирская ул., 82                        </t>
  </si>
  <si>
    <t xml:space="preserve">Соляная пл., 9                              </t>
  </si>
  <si>
    <t xml:space="preserve">Соляная пл., 9/1                          </t>
  </si>
  <si>
    <t xml:space="preserve">Соляной пер., 2                           </t>
  </si>
  <si>
    <t>Эуштинская ул., 17</t>
  </si>
  <si>
    <t>Студгородок ул., 7</t>
  </si>
  <si>
    <t>Учебная ул., 35</t>
  </si>
  <si>
    <t>Урожайный пер., 24а</t>
  </si>
  <si>
    <t>Пушкина пер., 12</t>
  </si>
  <si>
    <t>Красноармейская ул., 51а - 5</t>
  </si>
  <si>
    <t>Косарева ул., 12</t>
  </si>
  <si>
    <t>Светлый пер., 28</t>
  </si>
  <si>
    <t>Яковлева ул., 18</t>
  </si>
  <si>
    <t>Алтайская ул., 101</t>
  </si>
  <si>
    <t>М.Горького ул., 11</t>
  </si>
  <si>
    <t>Краснознаменная ул., 3 - 6</t>
  </si>
  <si>
    <t>Краснознаменная ул., 3 - 7</t>
  </si>
  <si>
    <t>Кузнецова ул., 33</t>
  </si>
  <si>
    <t>Дружбы ул., 58</t>
  </si>
  <si>
    <t>Р.Люксембург ул., 72Б</t>
  </si>
  <si>
    <t>Мечникова ул., 14</t>
  </si>
  <si>
    <t>Советская ул., 8Б</t>
  </si>
  <si>
    <t>Сибирская ул., 86</t>
  </si>
  <si>
    <t>№ 260</t>
  </si>
  <si>
    <t>№ 600</t>
  </si>
  <si>
    <t>№ 608</t>
  </si>
  <si>
    <t>№ 603</t>
  </si>
  <si>
    <t>№ 604</t>
  </si>
  <si>
    <t>№ 610</t>
  </si>
  <si>
    <t>№ 611</t>
  </si>
  <si>
    <t>№ 612</t>
  </si>
  <si>
    <t>№ 613</t>
  </si>
  <si>
    <t>№ 614</t>
  </si>
  <si>
    <t>№ 627</t>
  </si>
  <si>
    <t>№ 635</t>
  </si>
  <si>
    <t>№ 636</t>
  </si>
  <si>
    <t>№ 637</t>
  </si>
  <si>
    <t>№ 638</t>
  </si>
  <si>
    <t>№ 639</t>
  </si>
  <si>
    <t>№ 642</t>
  </si>
  <si>
    <t>№ 650, 651</t>
  </si>
  <si>
    <t>№ 652</t>
  </si>
  <si>
    <t>№ 653</t>
  </si>
  <si>
    <t>№ 654</t>
  </si>
  <si>
    <t>№ 655</t>
  </si>
  <si>
    <t>№ 656</t>
  </si>
  <si>
    <t>№ 685</t>
  </si>
  <si>
    <t>№ 686</t>
  </si>
  <si>
    <t>№ 684</t>
  </si>
  <si>
    <t>№ 690</t>
  </si>
  <si>
    <t>№ 688</t>
  </si>
  <si>
    <t>№ 689</t>
  </si>
  <si>
    <t>№ 687</t>
  </si>
  <si>
    <t>№ 683</t>
  </si>
  <si>
    <t>№ 714</t>
  </si>
  <si>
    <t>№ 715</t>
  </si>
  <si>
    <t>№ 716</t>
  </si>
  <si>
    <t>№ 717</t>
  </si>
  <si>
    <t>№ 745</t>
  </si>
  <si>
    <t>№ 746</t>
  </si>
  <si>
    <t>№ 747</t>
  </si>
  <si>
    <t>№ 748</t>
  </si>
  <si>
    <t>№ 749</t>
  </si>
  <si>
    <t>№ 750</t>
  </si>
  <si>
    <t>№ 774</t>
  </si>
  <si>
    <t>№ 775</t>
  </si>
  <si>
    <t>№ 777</t>
  </si>
  <si>
    <t>№ 778</t>
  </si>
  <si>
    <t>№ 779</t>
  </si>
  <si>
    <t>№ 780</t>
  </si>
  <si>
    <t>№ 781</t>
  </si>
  <si>
    <t>№ 782</t>
  </si>
  <si>
    <t>С.Разина ул., 14в</t>
  </si>
  <si>
    <t xml:space="preserve">ПЕРЕЧЕНЬ  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</si>
  <si>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будут осуществлены мероприятия по переселению в 2010 -2011 годах</t>
  </si>
  <si>
    <t>Площадь занимаемых помещений, кв.м.</t>
  </si>
  <si>
    <t>Затраты на снос (тыс.руб.)</t>
  </si>
  <si>
    <t>ПРИМЕЧАНИЯ</t>
  </si>
  <si>
    <t>Гоголя ул., 59</t>
  </si>
  <si>
    <t>№36</t>
  </si>
  <si>
    <t>*</t>
  </si>
  <si>
    <t>завершение расселения дома</t>
  </si>
  <si>
    <t>Горшковский пер.,16/1</t>
  </si>
  <si>
    <t>№69</t>
  </si>
  <si>
    <t xml:space="preserve">М.Джалиля ул.,42 </t>
  </si>
  <si>
    <t>№73</t>
  </si>
  <si>
    <t>Ленина пр., 200/3</t>
  </si>
  <si>
    <t>№76</t>
  </si>
  <si>
    <t>Моторный пер., 4а</t>
  </si>
  <si>
    <t>№78</t>
  </si>
  <si>
    <t>Алтайская ул., 3</t>
  </si>
  <si>
    <t>№ 89</t>
  </si>
  <si>
    <t xml:space="preserve">Гоголя ул., 50/1 </t>
  </si>
  <si>
    <t>№92</t>
  </si>
  <si>
    <t>Моторный пер., 4</t>
  </si>
  <si>
    <t>№97</t>
  </si>
  <si>
    <t>Водяная ул., 41/1</t>
  </si>
  <si>
    <t>№98</t>
  </si>
  <si>
    <t>№102</t>
  </si>
  <si>
    <t>Гоголя ул., 16</t>
  </si>
  <si>
    <t>№105</t>
  </si>
  <si>
    <t>Ботанический пер., 4/1</t>
  </si>
  <si>
    <t>№110</t>
  </si>
  <si>
    <t>Соляной пер., 24 а</t>
  </si>
  <si>
    <t xml:space="preserve">№112  </t>
  </si>
  <si>
    <t>Тверская ул., 66</t>
  </si>
  <si>
    <t>№ 251</t>
  </si>
  <si>
    <t xml:space="preserve">Красноармейская ул., 21 </t>
  </si>
  <si>
    <t>Ленина пр., 200/1</t>
  </si>
  <si>
    <t>пер. Картасный, 5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</si>
  <si>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будут осуществлены мероприятия по переселению в 2013 -2014 годах</t>
  </si>
  <si>
    <t>А.Иванова ул., 16б</t>
  </si>
  <si>
    <t>№156</t>
  </si>
  <si>
    <t>Загорная ул., 1а</t>
  </si>
  <si>
    <t>№161</t>
  </si>
  <si>
    <t>Новгородская ул., 60</t>
  </si>
  <si>
    <t>№166</t>
  </si>
  <si>
    <t>Станиславского ул.,24</t>
  </si>
  <si>
    <t>№199</t>
  </si>
  <si>
    <t>Красноармейская ул., 78</t>
  </si>
  <si>
    <t>№211</t>
  </si>
  <si>
    <t>Тургенева пер., 14</t>
  </si>
  <si>
    <t>№212</t>
  </si>
  <si>
    <t>Кустарный пер., 4</t>
  </si>
  <si>
    <t>№253</t>
  </si>
  <si>
    <t>Механический пер., 2</t>
  </si>
  <si>
    <t>№284</t>
  </si>
  <si>
    <t>Татарская ул., 2</t>
  </si>
  <si>
    <t>№298</t>
  </si>
  <si>
    <t>Вершинина ул., 27/8</t>
  </si>
  <si>
    <t>№299</t>
  </si>
  <si>
    <t>Ангарская ул., 89</t>
  </si>
  <si>
    <t>№300</t>
  </si>
  <si>
    <t>Белинского ул., 34</t>
  </si>
  <si>
    <t>№303</t>
  </si>
  <si>
    <t>Соляной пер., 4</t>
  </si>
  <si>
    <t>№304</t>
  </si>
  <si>
    <t>Центральная ул., 3</t>
  </si>
  <si>
    <t>№305</t>
  </si>
  <si>
    <t>Нечевский пер., 12</t>
  </si>
  <si>
    <t>№306</t>
  </si>
  <si>
    <t>Шевченко ул., 38</t>
  </si>
  <si>
    <t>№307</t>
  </si>
  <si>
    <t>Пушкина пер., 10</t>
  </si>
  <si>
    <t>№315</t>
  </si>
  <si>
    <t>А.Иванова ул., 16в</t>
  </si>
  <si>
    <t>№373</t>
  </si>
  <si>
    <t>Б.Подгорная ул., 230</t>
  </si>
  <si>
    <t>№374</t>
  </si>
  <si>
    <t>№376</t>
  </si>
  <si>
    <t>Батенькова пер., 18</t>
  </si>
  <si>
    <t>№389</t>
  </si>
  <si>
    <t>Пушкина ул., 28а</t>
  </si>
  <si>
    <t>№388</t>
  </si>
  <si>
    <t>Станиславского ул., 2</t>
  </si>
  <si>
    <t>№387</t>
  </si>
  <si>
    <t>Целинный пер., 27а</t>
  </si>
  <si>
    <t>№386</t>
  </si>
  <si>
    <t>Фрунзе пр., 15</t>
  </si>
  <si>
    <t>№425</t>
  </si>
  <si>
    <t>№421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</si>
  <si>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будут осуществлены мероприятия по переселению в 2014 году</t>
  </si>
  <si>
    <t>Алеутская ул., 16</t>
  </si>
  <si>
    <t>№363</t>
  </si>
  <si>
    <t>№420</t>
  </si>
  <si>
    <t>Тургенева ул., 6</t>
  </si>
  <si>
    <t>№422</t>
  </si>
  <si>
    <t>Тургенева ул., 9</t>
  </si>
  <si>
    <t>№423</t>
  </si>
  <si>
    <t>Центральная ул., 18</t>
  </si>
  <si>
    <t>№424</t>
  </si>
  <si>
    <t>Энергетиков ул., 6</t>
  </si>
  <si>
    <t>№419</t>
  </si>
  <si>
    <t>Октябрьская ул., 30</t>
  </si>
  <si>
    <t>№449</t>
  </si>
  <si>
    <t>Ленина пр., 23/1</t>
  </si>
  <si>
    <t>№450</t>
  </si>
  <si>
    <t>Мельничная ул., 6</t>
  </si>
  <si>
    <t>№451</t>
  </si>
  <si>
    <t>Новостройка ул., 2</t>
  </si>
  <si>
    <t>№472</t>
  </si>
  <si>
    <t>Оренбургская ул., 2</t>
  </si>
  <si>
    <t>№471</t>
  </si>
  <si>
    <t>Белинского ул., 76</t>
  </si>
  <si>
    <t>№477</t>
  </si>
  <si>
    <t>Заливная ул., 1</t>
  </si>
  <si>
    <t>№479</t>
  </si>
  <si>
    <t>Р.Люксембург ул., 123</t>
  </si>
  <si>
    <t>№478</t>
  </si>
  <si>
    <t>Войкова ул., 4 - 1,2</t>
  </si>
  <si>
    <t>№505, 506</t>
  </si>
  <si>
    <t>Савиных ул., 10</t>
  </si>
  <si>
    <t>№515</t>
  </si>
  <si>
    <t>Савиных ул., 10 а</t>
  </si>
  <si>
    <t>№516</t>
  </si>
  <si>
    <t>Кирова пр., 27</t>
  </si>
  <si>
    <t>№509</t>
  </si>
  <si>
    <t>Кирова пр., 27а</t>
  </si>
  <si>
    <t>№510</t>
  </si>
  <si>
    <t>Кустарный пер., 6</t>
  </si>
  <si>
    <t>№508</t>
  </si>
  <si>
    <t>Фрунзе пр., 32 а</t>
  </si>
  <si>
    <t>№514</t>
  </si>
  <si>
    <t>Щорса ул., 7а</t>
  </si>
  <si>
    <t>№511</t>
  </si>
  <si>
    <t>Островского пер., 21</t>
  </si>
  <si>
    <t>№544</t>
  </si>
  <si>
    <t>Учительская ул, 61</t>
  </si>
  <si>
    <t>№543</t>
  </si>
  <si>
    <t>Советская ул., 93</t>
  </si>
  <si>
    <t>№564</t>
  </si>
  <si>
    <t>№ 567</t>
  </si>
  <si>
    <t>Тургенева пер., 4</t>
  </si>
  <si>
    <t>№593</t>
  </si>
  <si>
    <t>Бакунина ул., 14 -16</t>
  </si>
  <si>
    <t>№594</t>
  </si>
  <si>
    <t>Гоголя ул., 18/1</t>
  </si>
  <si>
    <t>№595</t>
  </si>
  <si>
    <t>Гоголя ул., 24</t>
  </si>
  <si>
    <t>№596</t>
  </si>
  <si>
    <t>2-я Рабочая ул., 11</t>
  </si>
  <si>
    <t>№598</t>
  </si>
  <si>
    <t>2-я Рабочая ул., 13</t>
  </si>
  <si>
    <t>№599</t>
  </si>
  <si>
    <t>Загорная ул., 46</t>
  </si>
  <si>
    <t xml:space="preserve">Лермонтова ул., 45 </t>
  </si>
  <si>
    <t>Вершинина ул., 8</t>
  </si>
  <si>
    <t>Советская ул., 89</t>
  </si>
  <si>
    <t>Блок-Пост ул., 1</t>
  </si>
  <si>
    <t>Успенского пер., 8</t>
  </si>
  <si>
    <t>Просоюзная ул., 23 - 17</t>
  </si>
  <si>
    <t>Советская ул., 36</t>
  </si>
  <si>
    <t>Московский тракт, 76</t>
  </si>
  <si>
    <t>Обская ул, 50</t>
  </si>
  <si>
    <t>Соляной пер., 28</t>
  </si>
  <si>
    <t>Жуковского ул, 25</t>
  </si>
  <si>
    <t>М.Горького ул, 30а</t>
  </si>
  <si>
    <t>Целинный, 27а</t>
  </si>
  <si>
    <t>Картасный, 5</t>
  </si>
  <si>
    <t>Подгорная, 230</t>
  </si>
  <si>
    <t>Первомайская, 175</t>
  </si>
  <si>
    <t>Сибирская, 82</t>
  </si>
  <si>
    <t>Энтузиастов, 22/1</t>
  </si>
  <si>
    <t>Новостройка, 2</t>
  </si>
  <si>
    <t>Кулева ул., 23</t>
  </si>
  <si>
    <t>Подгорная ул., 161</t>
  </si>
  <si>
    <t>5 Армии ул., 8</t>
  </si>
  <si>
    <t>Шишкова ул., 8</t>
  </si>
  <si>
    <t>2- ой Басандайский пер., 10</t>
  </si>
  <si>
    <t>№4</t>
  </si>
  <si>
    <t>№148</t>
  </si>
  <si>
    <t>№812</t>
  </si>
  <si>
    <t>№816</t>
  </si>
  <si>
    <t>№817</t>
  </si>
  <si>
    <t>№818</t>
  </si>
  <si>
    <t>№819</t>
  </si>
  <si>
    <t>№820</t>
  </si>
  <si>
    <t>№821</t>
  </si>
  <si>
    <t>№827</t>
  </si>
  <si>
    <t>№828</t>
  </si>
  <si>
    <t>№829</t>
  </si>
  <si>
    <t>№830</t>
  </si>
  <si>
    <t>№831</t>
  </si>
  <si>
    <t>№832</t>
  </si>
  <si>
    <t>№833</t>
  </si>
  <si>
    <t>Энергетиков ул., 11</t>
  </si>
  <si>
    <t>Р.Люксембург ул., 92/1</t>
  </si>
  <si>
    <t>Щорса ул., 7</t>
  </si>
  <si>
    <t>Р.Люксембург ул., 38/1</t>
  </si>
  <si>
    <t>Войкова ул., 43</t>
  </si>
  <si>
    <t>Войлочная заимка ул., 5</t>
  </si>
  <si>
    <t>Красноармейская ул., 41</t>
  </si>
  <si>
    <t>№795</t>
  </si>
  <si>
    <t>Фрунзе, 32а</t>
  </si>
  <si>
    <t>№796</t>
  </si>
  <si>
    <t>№797</t>
  </si>
  <si>
    <t>№807</t>
  </si>
  <si>
    <t>№808</t>
  </si>
  <si>
    <t>№809</t>
  </si>
  <si>
    <t>№810</t>
  </si>
  <si>
    <t>№811</t>
  </si>
  <si>
    <t>Приложение 1                                                                                                                                                                                                     к постановлению администрации Города Томска                                                                                                                                     от  от 26.12.2012 № 1595</t>
  </si>
  <si>
    <t>Приложение 2                                                                                                                                                                                                     к постановлению администрации Города Томска                                                                       от 26.12.2012 № 1595</t>
  </si>
  <si>
    <t xml:space="preserve">Приложение 3                                                                                                                                                                                                     к постановлению администрации Города Томска                                                                             от 26.12.2012 № 1595 </t>
  </si>
  <si>
    <t>Приложение 4                                                                                                                                                                                                     к постановлению администрации Города Томска                                                                                   от 26.12.2012 № 1595 №____________</t>
  </si>
  <si>
    <t>Приложение 5                                                                                                                                                                                                     к постановлению администрации Города Томска                                                                                     от 26.12.2012 № 1595</t>
  </si>
  <si>
    <t>Приложение 6                                                                                                                                                                                                     к постановлению администрации Города Томска                                                                   от 26.12.2012 № 1595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</si>
</sst>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_р_."/>
    <numFmt numFmtId="182" formatCode="#,##0.0_р_."/>
    <numFmt numFmtId="183" formatCode="#,##0.00_р_."/>
    <numFmt numFmtId="184" formatCode="dd/mm/yy"/>
    <numFmt numFmtId="185" formatCode="[$-FC19]d\ mmmm\ yyyy\ &quot;г.&quot;"/>
  </numFmts>
  <fonts count="28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sz val="6"/>
      <color indexed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sz val="12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b/>
      <sz val="9"/>
      <name val="Times New Roman"/>
      <family val="1"/>
    </font>
    <font>
      <b/>
      <sz val="6"/>
      <name val="Times New Roman"/>
      <family val="1"/>
    </font>
    <font>
      <sz val="6"/>
      <name val="Arial"/>
      <family val="0"/>
    </font>
    <font>
      <sz val="7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6"/>
      <name val="Times New Roman"/>
      <family val="1"/>
    </font>
    <font>
      <i/>
      <sz val="10"/>
      <color indexed="8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2" fillId="0" borderId="1" xfId="18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18" applyNumberFormat="1" applyFont="1" applyFill="1" applyBorder="1" applyAlignment="1">
      <alignment horizontal="center" vertical="center" wrapText="1"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180" fontId="2" fillId="0" borderId="1" xfId="18" applyNumberFormat="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/>
    </xf>
    <xf numFmtId="0" fontId="2" fillId="0" borderId="1" xfId="18" applyNumberFormat="1" applyFont="1" applyFill="1" applyBorder="1" applyAlignment="1">
      <alignment horizontal="center" vertical="center" wrapText="1"/>
      <protection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" fontId="2" fillId="0" borderId="1" xfId="18" applyNumberFormat="1" applyFont="1" applyFill="1" applyBorder="1" applyAlignment="1">
      <alignment horizontal="center" vertical="center" wrapText="1"/>
      <protection/>
    </xf>
    <xf numFmtId="0" fontId="2" fillId="0" borderId="1" xfId="0" applyNumberFormat="1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horizontal="center" vertical="center"/>
    </xf>
    <xf numFmtId="0" fontId="3" fillId="0" borderId="1" xfId="18" applyNumberFormat="1" applyFont="1" applyFill="1" applyBorder="1" applyAlignment="1">
      <alignment horizontal="center" vertical="center" wrapText="1"/>
      <protection/>
    </xf>
    <xf numFmtId="0" fontId="3" fillId="0" borderId="1" xfId="18" applyFont="1" applyFill="1" applyBorder="1" applyAlignment="1">
      <alignment horizontal="center" vertical="center" wrapText="1"/>
      <protection/>
    </xf>
    <xf numFmtId="4" fontId="6" fillId="0" borderId="1" xfId="18" applyNumberFormat="1" applyFont="1" applyFill="1" applyBorder="1" applyAlignment="1">
      <alignment horizontal="center" vertical="center" textRotation="90" wrapText="1"/>
      <protection/>
    </xf>
    <xf numFmtId="1" fontId="6" fillId="0" borderId="1" xfId="18" applyNumberFormat="1" applyFont="1" applyFill="1" applyBorder="1" applyAlignment="1">
      <alignment horizontal="center" vertical="center" textRotation="90" wrapText="1"/>
      <protection/>
    </xf>
    <xf numFmtId="0" fontId="8" fillId="0" borderId="1" xfId="18" applyFont="1" applyFill="1" applyBorder="1" applyAlignment="1">
      <alignment horizontal="center" vertical="center" wrapText="1"/>
      <protection/>
    </xf>
    <xf numFmtId="0" fontId="8" fillId="0" borderId="1" xfId="18" applyNumberFormat="1" applyFont="1" applyFill="1" applyBorder="1" applyAlignment="1">
      <alignment horizontal="center" vertical="center" wrapText="1"/>
      <protection/>
    </xf>
    <xf numFmtId="14" fontId="9" fillId="0" borderId="1" xfId="18" applyNumberFormat="1" applyFont="1" applyFill="1" applyBorder="1" applyAlignment="1">
      <alignment horizontal="center" vertical="center" wrapText="1"/>
      <protection/>
    </xf>
    <xf numFmtId="14" fontId="10" fillId="0" borderId="1" xfId="18" applyNumberFormat="1" applyFont="1" applyFill="1" applyBorder="1" applyAlignment="1">
      <alignment horizontal="center" vertical="center" wrapText="1"/>
      <protection/>
    </xf>
    <xf numFmtId="14" fontId="10" fillId="0" borderId="1" xfId="20" applyNumberFormat="1" applyFont="1" applyFill="1" applyBorder="1" applyAlignment="1">
      <alignment horizontal="center" vertical="center" wrapText="1"/>
      <protection/>
    </xf>
    <xf numFmtId="180" fontId="2" fillId="0" borderId="1" xfId="18" applyNumberFormat="1" applyFont="1" applyFill="1" applyBorder="1" applyAlignment="1">
      <alignment horizontal="center" vertical="center"/>
      <protection/>
    </xf>
    <xf numFmtId="14" fontId="10" fillId="0" borderId="1" xfId="0" applyNumberFormat="1" applyFont="1" applyFill="1" applyBorder="1" applyAlignment="1">
      <alignment horizontal="center" vertical="center" wrapText="1"/>
    </xf>
    <xf numFmtId="0" fontId="4" fillId="0" borderId="1" xfId="18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center" vertical="center" wrapText="1"/>
    </xf>
    <xf numFmtId="1" fontId="8" fillId="0" borderId="1" xfId="18" applyNumberFormat="1" applyFont="1" applyFill="1" applyBorder="1" applyAlignment="1">
      <alignment horizontal="center" vertical="center" wrapText="1"/>
      <protection/>
    </xf>
    <xf numFmtId="180" fontId="0" fillId="0" borderId="0" xfId="0" applyNumberFormat="1" applyAlignment="1">
      <alignment/>
    </xf>
    <xf numFmtId="180" fontId="2" fillId="0" borderId="1" xfId="0" applyNumberFormat="1" applyFont="1" applyBorder="1" applyAlignment="1">
      <alignment horizontal="center" vertical="center"/>
    </xf>
    <xf numFmtId="0" fontId="2" fillId="0" borderId="1" xfId="18" applyFont="1" applyFill="1" applyBorder="1" applyAlignment="1">
      <alignment horizontal="center" vertical="center"/>
      <protection/>
    </xf>
    <xf numFmtId="0" fontId="11" fillId="0" borderId="1" xfId="18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2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6" fillId="0" borderId="1" xfId="18" applyFont="1" applyFill="1" applyBorder="1" applyAlignment="1">
      <alignment horizontal="center" vertical="center" wrapText="1"/>
      <protection/>
    </xf>
    <xf numFmtId="0" fontId="2" fillId="0" borderId="1" xfId="20" applyNumberFormat="1" applyFont="1" applyFill="1" applyBorder="1" applyAlignment="1">
      <alignment horizontal="center" vertical="center" wrapText="1"/>
      <protection/>
    </xf>
    <xf numFmtId="1" fontId="11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18" applyFont="1" applyFill="1" applyBorder="1" applyAlignment="1">
      <alignment horizontal="center" vertical="center" wrapText="1"/>
      <protection/>
    </xf>
    <xf numFmtId="0" fontId="2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6" fillId="0" borderId="1" xfId="18" applyNumberFormat="1" applyFont="1" applyFill="1" applyBorder="1" applyAlignment="1">
      <alignment horizontal="center" vertical="center" textRotation="90" wrapText="1"/>
      <protection/>
    </xf>
    <xf numFmtId="1" fontId="0" fillId="0" borderId="0" xfId="0" applyNumberFormat="1" applyAlignment="1">
      <alignment/>
    </xf>
    <xf numFmtId="2" fontId="3" fillId="0" borderId="1" xfId="18" applyNumberFormat="1" applyFont="1" applyFill="1" applyBorder="1" applyAlignment="1">
      <alignment horizontal="center" vertical="center" wrapText="1"/>
      <protection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distributed" wrapText="1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1" xfId="18" applyNumberFormat="1" applyFont="1" applyFill="1" applyBorder="1" applyAlignment="1">
      <alignment horizontal="center" vertical="center"/>
      <protection/>
    </xf>
    <xf numFmtId="1" fontId="2" fillId="0" borderId="1" xfId="0" applyNumberFormat="1" applyFont="1" applyFill="1" applyBorder="1" applyAlignment="1">
      <alignment horizontal="center" vertical="center" wrapText="1"/>
    </xf>
    <xf numFmtId="0" fontId="11" fillId="0" borderId="1" xfId="1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8" fillId="0" borderId="1" xfId="18" applyFont="1" applyFill="1" applyBorder="1" applyAlignment="1">
      <alignment horizontal="center" vertical="center" wrapText="1"/>
      <protection/>
    </xf>
    <xf numFmtId="0" fontId="18" fillId="0" borderId="1" xfId="18" applyNumberFormat="1" applyFont="1" applyFill="1" applyBorder="1" applyAlignment="1">
      <alignment horizontal="center" vertical="center" wrapText="1"/>
      <protection/>
    </xf>
    <xf numFmtId="180" fontId="18" fillId="0" borderId="1" xfId="0" applyNumberFormat="1" applyFont="1" applyFill="1" applyBorder="1" applyAlignment="1">
      <alignment horizontal="center" vertical="center" wrapText="1"/>
    </xf>
    <xf numFmtId="180" fontId="2" fillId="0" borderId="0" xfId="18" applyNumberFormat="1" applyFont="1" applyFill="1" applyBorder="1" applyAlignment="1">
      <alignment horizontal="center" vertical="center" wrapText="1"/>
      <protection/>
    </xf>
    <xf numFmtId="180" fontId="3" fillId="0" borderId="1" xfId="18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80" fontId="2" fillId="0" borderId="0" xfId="0" applyNumberFormat="1" applyFont="1" applyFill="1" applyBorder="1" applyAlignment="1">
      <alignment horizontal="center"/>
    </xf>
    <xf numFmtId="180" fontId="2" fillId="0" borderId="0" xfId="0" applyNumberFormat="1" applyFont="1" applyFill="1" applyAlignment="1">
      <alignment horizontal="center"/>
    </xf>
    <xf numFmtId="0" fontId="19" fillId="0" borderId="1" xfId="18" applyFont="1" applyFill="1" applyBorder="1" applyAlignment="1">
      <alignment horizontal="center" vertical="center" wrapText="1"/>
      <protection/>
    </xf>
    <xf numFmtId="0" fontId="19" fillId="0" borderId="1" xfId="18" applyNumberFormat="1" applyFont="1" applyFill="1" applyBorder="1" applyAlignment="1">
      <alignment horizontal="center" vertical="center" wrapText="1"/>
      <protection/>
    </xf>
    <xf numFmtId="0" fontId="19" fillId="0" borderId="1" xfId="0" applyFont="1" applyBorder="1" applyAlignment="1">
      <alignment horizontal="center"/>
    </xf>
    <xf numFmtId="0" fontId="20" fillId="0" borderId="0" xfId="0" applyFont="1" applyAlignment="1">
      <alignment/>
    </xf>
    <xf numFmtId="180" fontId="18" fillId="0" borderId="1" xfId="18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21" fillId="0" borderId="1" xfId="0" applyFont="1" applyFill="1" applyBorder="1" applyAlignment="1">
      <alignment/>
    </xf>
    <xf numFmtId="2" fontId="2" fillId="0" borderId="1" xfId="0" applyNumberFormat="1" applyFont="1" applyFill="1" applyBorder="1" applyAlignment="1">
      <alignment horizontal="center"/>
    </xf>
    <xf numFmtId="2" fontId="11" fillId="0" borderId="1" xfId="18" applyNumberFormat="1" applyFont="1" applyFill="1" applyBorder="1" applyAlignment="1">
      <alignment horizontal="center" vertical="center" wrapText="1"/>
      <protection/>
    </xf>
    <xf numFmtId="180" fontId="11" fillId="0" borderId="1" xfId="18" applyNumberFormat="1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14" fontId="2" fillId="0" borderId="1" xfId="18" applyNumberFormat="1" applyFont="1" applyFill="1" applyBorder="1" applyAlignment="1">
      <alignment horizontal="center" vertical="center" wrapText="1"/>
      <protection/>
    </xf>
    <xf numFmtId="0" fontId="8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0" fontId="6" fillId="0" borderId="0" xfId="0" applyNumberFormat="1" applyFont="1" applyAlignment="1">
      <alignment/>
    </xf>
    <xf numFmtId="0" fontId="10" fillId="0" borderId="1" xfId="0" applyFont="1" applyFill="1" applyBorder="1" applyAlignment="1">
      <alignment/>
    </xf>
    <xf numFmtId="180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2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22" fillId="0" borderId="1" xfId="18" applyNumberFormat="1" applyFont="1" applyFill="1" applyBorder="1" applyAlignment="1">
      <alignment horizontal="center" vertical="center" wrapText="1"/>
      <protection/>
    </xf>
    <xf numFmtId="2" fontId="22" fillId="0" borderId="1" xfId="20" applyNumberFormat="1" applyFont="1" applyFill="1" applyBorder="1" applyAlignment="1">
      <alignment horizontal="center" vertical="center" wrapText="1"/>
      <protection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14" fontId="6" fillId="0" borderId="1" xfId="18" applyNumberFormat="1" applyFont="1" applyFill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 shrinkToFit="1"/>
    </xf>
    <xf numFmtId="2" fontId="2" fillId="0" borderId="1" xfId="0" applyNumberFormat="1" applyFont="1" applyFill="1" applyBorder="1" applyAlignment="1">
      <alignment horizontal="center" wrapText="1" shrinkToFi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distributed" wrapTex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/>
    </xf>
    <xf numFmtId="14" fontId="13" fillId="0" borderId="1" xfId="0" applyNumberFormat="1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/>
    </xf>
    <xf numFmtId="0" fontId="13" fillId="0" borderId="1" xfId="0" applyNumberFormat="1" applyFont="1" applyBorder="1" applyAlignment="1">
      <alignment horizontal="center"/>
    </xf>
    <xf numFmtId="0" fontId="1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23" fillId="0" borderId="1" xfId="18" applyFont="1" applyFill="1" applyBorder="1" applyAlignment="1">
      <alignment horizontal="center" vertical="center" wrapText="1"/>
      <protection/>
    </xf>
    <xf numFmtId="0" fontId="23" fillId="0" borderId="1" xfId="0" applyFont="1" applyFill="1" applyBorder="1" applyAlignment="1">
      <alignment horizontal="center"/>
    </xf>
    <xf numFmtId="2" fontId="23" fillId="0" borderId="1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23" fillId="0" borderId="1" xfId="20" applyFont="1" applyFill="1" applyBorder="1" applyAlignment="1">
      <alignment horizontal="center" vertical="center" wrapText="1"/>
      <protection/>
    </xf>
    <xf numFmtId="0" fontId="23" fillId="0" borderId="1" xfId="0" applyFont="1" applyFill="1" applyBorder="1" applyAlignment="1">
      <alignment horizontal="center" vertical="center"/>
    </xf>
    <xf numFmtId="180" fontId="25" fillId="0" borderId="1" xfId="18" applyNumberFormat="1" applyFont="1" applyFill="1" applyBorder="1" applyAlignment="1">
      <alignment horizontal="center" vertical="center" wrapText="1"/>
      <protection/>
    </xf>
    <xf numFmtId="180" fontId="23" fillId="0" borderId="1" xfId="0" applyNumberFormat="1" applyFont="1" applyFill="1" applyBorder="1" applyAlignment="1">
      <alignment horizontal="center" vertical="center"/>
    </xf>
    <xf numFmtId="0" fontId="23" fillId="0" borderId="1" xfId="18" applyNumberFormat="1" applyFont="1" applyFill="1" applyBorder="1" applyAlignment="1">
      <alignment horizontal="center" vertical="center" wrapText="1"/>
      <protection/>
    </xf>
    <xf numFmtId="2" fontId="23" fillId="0" borderId="1" xfId="18" applyNumberFormat="1" applyFont="1" applyFill="1" applyBorder="1" applyAlignment="1">
      <alignment horizontal="center" vertical="center" wrapText="1"/>
      <protection/>
    </xf>
    <xf numFmtId="0" fontId="17" fillId="0" borderId="1" xfId="0" applyFont="1" applyFill="1" applyBorder="1" applyAlignment="1">
      <alignment/>
    </xf>
    <xf numFmtId="0" fontId="17" fillId="2" borderId="0" xfId="0" applyFont="1" applyFill="1" applyAlignment="1">
      <alignment/>
    </xf>
    <xf numFmtId="0" fontId="26" fillId="0" borderId="1" xfId="18" applyFont="1" applyFill="1" applyBorder="1" applyAlignment="1">
      <alignment horizontal="center" vertical="center" wrapText="1"/>
      <protection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180" fontId="23" fillId="0" borderId="1" xfId="0" applyNumberFormat="1" applyFont="1" applyBorder="1" applyAlignment="1">
      <alignment horizontal="center" vertical="center"/>
    </xf>
    <xf numFmtId="2" fontId="23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/>
    </xf>
    <xf numFmtId="0" fontId="17" fillId="0" borderId="0" xfId="0" applyFont="1" applyAlignment="1">
      <alignment/>
    </xf>
    <xf numFmtId="180" fontId="23" fillId="0" borderId="1" xfId="18" applyNumberFormat="1" applyFont="1" applyFill="1" applyBorder="1" applyAlignment="1">
      <alignment horizontal="center" vertical="center" wrapText="1"/>
      <protection/>
    </xf>
    <xf numFmtId="2" fontId="27" fillId="0" borderId="1" xfId="18" applyNumberFormat="1" applyFont="1" applyFill="1" applyBorder="1" applyAlignment="1">
      <alignment horizontal="center" vertical="center" wrapText="1"/>
      <protection/>
    </xf>
    <xf numFmtId="0" fontId="24" fillId="0" borderId="1" xfId="0" applyFont="1" applyBorder="1" applyAlignment="1">
      <alignment horizontal="center"/>
    </xf>
    <xf numFmtId="2" fontId="17" fillId="0" borderId="0" xfId="0" applyNumberFormat="1" applyFont="1" applyAlignment="1">
      <alignment/>
    </xf>
    <xf numFmtId="2" fontId="2" fillId="0" borderId="1" xfId="18" applyNumberFormat="1" applyFont="1" applyFill="1" applyBorder="1" applyAlignment="1">
      <alignment horizontal="center" vertical="center"/>
      <protection/>
    </xf>
    <xf numFmtId="2" fontId="23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/>
    </xf>
    <xf numFmtId="180" fontId="2" fillId="0" borderId="1" xfId="19" applyNumberFormat="1" applyFont="1" applyBorder="1" applyAlignment="1">
      <alignment horizontal="center"/>
      <protection/>
    </xf>
    <xf numFmtId="180" fontId="23" fillId="0" borderId="1" xfId="0" applyNumberFormat="1" applyFont="1" applyBorder="1" applyAlignment="1">
      <alignment horizontal="center"/>
    </xf>
    <xf numFmtId="180" fontId="2" fillId="0" borderId="1" xfId="0" applyNumberFormat="1" applyFont="1" applyBorder="1" applyAlignment="1">
      <alignment horizontal="center"/>
    </xf>
    <xf numFmtId="9" fontId="0" fillId="0" borderId="0" xfId="22" applyAlignment="1">
      <alignment/>
    </xf>
    <xf numFmtId="9" fontId="0" fillId="2" borderId="0" xfId="22" applyFill="1" applyAlignment="1">
      <alignment/>
    </xf>
    <xf numFmtId="0" fontId="4" fillId="0" borderId="0" xfId="18" applyFont="1" applyFill="1" applyBorder="1" applyAlignment="1">
      <alignment horizontal="center" vertical="center" wrapText="1"/>
      <protection/>
    </xf>
    <xf numFmtId="180" fontId="11" fillId="0" borderId="1" xfId="0" applyNumberFormat="1" applyFont="1" applyFill="1" applyBorder="1" applyAlignment="1">
      <alignment horizontal="center" wrapText="1"/>
    </xf>
    <xf numFmtId="180" fontId="0" fillId="0" borderId="2" xfId="0" applyNumberFormat="1" applyFill="1" applyBorder="1" applyAlignment="1">
      <alignment horizontal="center"/>
    </xf>
    <xf numFmtId="0" fontId="13" fillId="0" borderId="0" xfId="0" applyFont="1" applyFill="1" applyAlignment="1">
      <alignment horizontal="right" wrapText="1"/>
    </xf>
    <xf numFmtId="0" fontId="14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18" applyFont="1" applyFill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5" fillId="0" borderId="3" xfId="18" applyFont="1" applyFill="1" applyBorder="1" applyAlignment="1">
      <alignment horizontal="center" vertical="center" wrapText="1"/>
      <protection/>
    </xf>
    <xf numFmtId="0" fontId="17" fillId="0" borderId="3" xfId="0" applyFont="1" applyBorder="1" applyAlignment="1">
      <alignment vertical="center" wrapText="1"/>
    </xf>
    <xf numFmtId="0" fontId="0" fillId="0" borderId="3" xfId="0" applyBorder="1" applyAlignment="1">
      <alignment/>
    </xf>
    <xf numFmtId="0" fontId="2" fillId="0" borderId="0" xfId="0" applyFont="1" applyAlignment="1">
      <alignment horizontal="right" wrapText="1"/>
    </xf>
    <xf numFmtId="0" fontId="6" fillId="0" borderId="1" xfId="18" applyFont="1" applyFill="1" applyBorder="1" applyAlignment="1">
      <alignment horizontal="center" vertical="center" textRotation="90" wrapText="1"/>
      <protection/>
    </xf>
    <xf numFmtId="179" fontId="6" fillId="0" borderId="1" xfId="23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4" fontId="6" fillId="0" borderId="1" xfId="18" applyNumberFormat="1" applyFont="1" applyFill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0" borderId="1" xfId="18" applyNumberFormat="1" applyFont="1" applyFill="1" applyBorder="1" applyAlignment="1">
      <alignment horizontal="center" vertical="center" textRotation="90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4" fontId="6" fillId="0" borderId="1" xfId="18" applyNumberFormat="1" applyFont="1" applyFill="1" applyBorder="1" applyAlignment="1">
      <alignment horizontal="center" vertical="center" textRotation="90" wrapText="1"/>
      <protection/>
    </xf>
    <xf numFmtId="14" fontId="10" fillId="0" borderId="6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wrapText="1"/>
    </xf>
    <xf numFmtId="0" fontId="5" fillId="0" borderId="0" xfId="18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14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6" fillId="0" borderId="1" xfId="18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14" fontId="10" fillId="0" borderId="6" xfId="20" applyNumberFormat="1" applyFont="1" applyFill="1" applyBorder="1" applyAlignment="1">
      <alignment horizontal="center" vertical="center" wrapText="1"/>
      <protection/>
    </xf>
    <xf numFmtId="0" fontId="4" fillId="0" borderId="1" xfId="18" applyFont="1" applyFill="1" applyBorder="1" applyAlignment="1">
      <alignment horizontal="center" vertical="center" wrapText="1"/>
      <protection/>
    </xf>
    <xf numFmtId="0" fontId="7" fillId="0" borderId="1" xfId="0" applyFont="1" applyBorder="1" applyAlignment="1">
      <alignment horizontal="center" vertical="center" wrapText="1"/>
    </xf>
    <xf numFmtId="2" fontId="6" fillId="0" borderId="1" xfId="18" applyNumberFormat="1" applyFont="1" applyFill="1" applyBorder="1" applyAlignment="1">
      <alignment horizontal="center" vertical="center" textRotation="90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horizontal="center" vertical="center" wrapText="1"/>
    </xf>
  </cellXfs>
  <cellStyles count="11">
    <cellStyle name="Normal" xfId="0"/>
    <cellStyle name="Hyperlink" xfId="15"/>
    <cellStyle name="Currency" xfId="16"/>
    <cellStyle name="Currency [0]" xfId="17"/>
    <cellStyle name="Обычный_первые дома Шатурному" xfId="18"/>
    <cellStyle name="Обычный_Приложение 3" xfId="19"/>
    <cellStyle name="Обычный_программа для 185фз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J1" sqref="J1:O1"/>
    </sheetView>
  </sheetViews>
  <sheetFormatPr defaultColWidth="9.140625" defaultRowHeight="12.75"/>
  <cols>
    <col min="1" max="1" width="3.7109375" style="0" customWidth="1"/>
    <col min="2" max="2" width="20.57421875" style="0" customWidth="1"/>
    <col min="3" max="3" width="7.00390625" style="0" customWidth="1"/>
    <col min="4" max="4" width="5.00390625" style="0" customWidth="1"/>
    <col min="5" max="5" width="4.57421875" style="0" customWidth="1"/>
    <col min="6" max="6" width="6.140625" style="0" customWidth="1"/>
    <col min="7" max="7" width="5.57421875" style="0" customWidth="1"/>
    <col min="8" max="8" width="5.421875" style="0" customWidth="1"/>
    <col min="9" max="9" width="4.8515625" style="0" customWidth="1"/>
    <col min="10" max="10" width="5.00390625" style="0" customWidth="1"/>
    <col min="11" max="11" width="4.8515625" style="0" customWidth="1"/>
    <col min="12" max="12" width="7.140625" style="0" customWidth="1"/>
    <col min="13" max="13" width="6.7109375" style="0" customWidth="1"/>
    <col min="14" max="14" width="5.7109375" style="0" customWidth="1"/>
    <col min="15" max="15" width="17.57421875" style="0" customWidth="1"/>
  </cols>
  <sheetData>
    <row r="1" spans="6:15" ht="35.25" customHeight="1">
      <c r="F1" s="68"/>
      <c r="G1" s="68"/>
      <c r="H1" s="68"/>
      <c r="I1" s="68"/>
      <c r="J1" s="174" t="s">
        <v>479</v>
      </c>
      <c r="K1" s="170"/>
      <c r="L1" s="170"/>
      <c r="M1" s="170"/>
      <c r="N1" s="170"/>
      <c r="O1" s="170"/>
    </row>
    <row r="2" spans="1:15" ht="15.75">
      <c r="A2" s="168" t="s">
        <v>271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9"/>
      <c r="N2" s="170"/>
      <c r="O2" s="170"/>
    </row>
    <row r="3" spans="1:15" ht="15.75">
      <c r="A3" s="168" t="s">
        <v>272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9"/>
      <c r="N3" s="170"/>
      <c r="O3" s="170"/>
    </row>
    <row r="4" spans="1:15" ht="15.75">
      <c r="A4" s="171" t="s">
        <v>16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2"/>
      <c r="N4" s="173"/>
      <c r="O4" s="173"/>
    </row>
    <row r="5" spans="1:15" ht="27" customHeight="1">
      <c r="A5" s="175" t="s">
        <v>17</v>
      </c>
      <c r="B5" s="175" t="s">
        <v>161</v>
      </c>
      <c r="C5" s="175" t="s">
        <v>27</v>
      </c>
      <c r="D5" s="175"/>
      <c r="E5" s="176" t="s">
        <v>152</v>
      </c>
      <c r="F5" s="183" t="s">
        <v>273</v>
      </c>
      <c r="G5" s="183"/>
      <c r="H5" s="183"/>
      <c r="I5" s="185" t="s">
        <v>19</v>
      </c>
      <c r="J5" s="183"/>
      <c r="K5" s="183"/>
      <c r="L5" s="186" t="s">
        <v>157</v>
      </c>
      <c r="M5" s="177" t="s">
        <v>29</v>
      </c>
      <c r="N5" s="177" t="s">
        <v>274</v>
      </c>
      <c r="O5" s="178" t="s">
        <v>275</v>
      </c>
    </row>
    <row r="6" spans="1:15" ht="27" customHeight="1">
      <c r="A6" s="175"/>
      <c r="B6" s="175"/>
      <c r="C6" s="175"/>
      <c r="D6" s="175"/>
      <c r="E6" s="176"/>
      <c r="F6" s="181" t="s">
        <v>20</v>
      </c>
      <c r="G6" s="182" t="s">
        <v>21</v>
      </c>
      <c r="H6" s="182"/>
      <c r="I6" s="184" t="s">
        <v>20</v>
      </c>
      <c r="J6" s="182" t="s">
        <v>21</v>
      </c>
      <c r="K6" s="182"/>
      <c r="L6" s="183"/>
      <c r="M6" s="177"/>
      <c r="N6" s="177"/>
      <c r="O6" s="179"/>
    </row>
    <row r="7" spans="1:15" ht="27" customHeight="1">
      <c r="A7" s="175"/>
      <c r="B7" s="175"/>
      <c r="C7" s="175"/>
      <c r="D7" s="175"/>
      <c r="E7" s="176"/>
      <c r="F7" s="181"/>
      <c r="G7" s="183"/>
      <c r="H7" s="183"/>
      <c r="I7" s="184"/>
      <c r="J7" s="183"/>
      <c r="K7" s="183"/>
      <c r="L7" s="183"/>
      <c r="M7" s="177"/>
      <c r="N7" s="177"/>
      <c r="O7" s="179"/>
    </row>
    <row r="8" spans="1:15" ht="97.5">
      <c r="A8" s="175"/>
      <c r="B8" s="175"/>
      <c r="C8" s="175"/>
      <c r="D8" s="175"/>
      <c r="E8" s="176"/>
      <c r="F8" s="181"/>
      <c r="G8" s="19" t="s">
        <v>22</v>
      </c>
      <c r="H8" s="19" t="s">
        <v>23</v>
      </c>
      <c r="I8" s="184"/>
      <c r="J8" s="20" t="s">
        <v>22</v>
      </c>
      <c r="K8" s="20" t="s">
        <v>23</v>
      </c>
      <c r="L8" s="183"/>
      <c r="M8" s="177"/>
      <c r="N8" s="177"/>
      <c r="O8" s="180"/>
    </row>
    <row r="9" spans="1:15" s="81" customFormat="1" ht="9.75">
      <c r="A9" s="78">
        <v>1</v>
      </c>
      <c r="B9" s="78">
        <v>2</v>
      </c>
      <c r="C9" s="78">
        <v>3</v>
      </c>
      <c r="D9" s="78">
        <v>4</v>
      </c>
      <c r="E9" s="79">
        <v>5</v>
      </c>
      <c r="F9" s="78">
        <v>6</v>
      </c>
      <c r="G9" s="79">
        <v>7</v>
      </c>
      <c r="H9" s="79">
        <v>8</v>
      </c>
      <c r="I9" s="79">
        <v>9</v>
      </c>
      <c r="J9" s="79">
        <v>10</v>
      </c>
      <c r="K9" s="79">
        <v>11</v>
      </c>
      <c r="L9" s="78">
        <v>12</v>
      </c>
      <c r="M9" s="78">
        <v>13</v>
      </c>
      <c r="N9" s="78">
        <v>14</v>
      </c>
      <c r="O9" s="80">
        <v>15</v>
      </c>
    </row>
    <row r="10" spans="1:15" ht="14.25" customHeight="1">
      <c r="A10" s="18">
        <v>1</v>
      </c>
      <c r="B10" s="18" t="s">
        <v>276</v>
      </c>
      <c r="C10" s="24">
        <v>39024</v>
      </c>
      <c r="D10" s="24" t="s">
        <v>277</v>
      </c>
      <c r="E10" s="9">
        <v>3</v>
      </c>
      <c r="F10" s="73">
        <v>36.6</v>
      </c>
      <c r="G10" s="73">
        <v>36.6</v>
      </c>
      <c r="H10" s="73"/>
      <c r="I10" s="17">
        <v>1</v>
      </c>
      <c r="J10" s="17">
        <v>1</v>
      </c>
      <c r="K10" s="17"/>
      <c r="L10" s="73">
        <v>38.2</v>
      </c>
      <c r="M10" s="73">
        <v>1600.2</v>
      </c>
      <c r="N10" s="16" t="s">
        <v>278</v>
      </c>
      <c r="O10" s="84" t="s">
        <v>279</v>
      </c>
    </row>
    <row r="11" spans="1:15" ht="14.25" customHeight="1">
      <c r="A11" s="18">
        <v>2</v>
      </c>
      <c r="B11" s="1" t="s">
        <v>163</v>
      </c>
      <c r="C11" s="24">
        <v>39141</v>
      </c>
      <c r="D11" s="24" t="s">
        <v>24</v>
      </c>
      <c r="E11" s="8">
        <v>17</v>
      </c>
      <c r="F11" s="6">
        <v>116.5</v>
      </c>
      <c r="G11" s="6"/>
      <c r="H11" s="6">
        <v>116.5</v>
      </c>
      <c r="I11" s="8">
        <v>7</v>
      </c>
      <c r="J11" s="8"/>
      <c r="K11" s="8">
        <v>7</v>
      </c>
      <c r="L11" s="6">
        <v>140</v>
      </c>
      <c r="M11" s="16">
        <v>6641.7</v>
      </c>
      <c r="N11" s="16" t="s">
        <v>278</v>
      </c>
      <c r="O11" s="84" t="s">
        <v>279</v>
      </c>
    </row>
    <row r="12" spans="1:15" ht="14.25" customHeight="1">
      <c r="A12" s="18">
        <v>3</v>
      </c>
      <c r="B12" s="1" t="s">
        <v>280</v>
      </c>
      <c r="C12" s="24">
        <v>39141</v>
      </c>
      <c r="D12" s="24" t="s">
        <v>281</v>
      </c>
      <c r="E12" s="8">
        <v>5</v>
      </c>
      <c r="F12" s="6">
        <v>53.4</v>
      </c>
      <c r="G12" s="6"/>
      <c r="H12" s="6">
        <v>53.4</v>
      </c>
      <c r="I12" s="8">
        <v>3</v>
      </c>
      <c r="J12" s="8"/>
      <c r="K12" s="8">
        <v>3</v>
      </c>
      <c r="L12" s="6">
        <v>60.4</v>
      </c>
      <c r="M12" s="16">
        <v>2865.4</v>
      </c>
      <c r="N12" s="16" t="s">
        <v>278</v>
      </c>
      <c r="O12" s="84" t="s">
        <v>279</v>
      </c>
    </row>
    <row r="13" spans="1:15" ht="14.25" customHeight="1">
      <c r="A13" s="18">
        <v>4</v>
      </c>
      <c r="B13" s="1" t="s">
        <v>282</v>
      </c>
      <c r="C13" s="24">
        <v>39163</v>
      </c>
      <c r="D13" s="24" t="s">
        <v>283</v>
      </c>
      <c r="E13" s="8">
        <v>7</v>
      </c>
      <c r="F13" s="6">
        <v>37.8</v>
      </c>
      <c r="G13" s="6">
        <v>37.8</v>
      </c>
      <c r="H13" s="6"/>
      <c r="I13" s="8">
        <v>1</v>
      </c>
      <c r="J13" s="8">
        <v>1</v>
      </c>
      <c r="K13" s="8"/>
      <c r="L13" s="6">
        <v>37.8</v>
      </c>
      <c r="M13" s="16">
        <v>1583.4</v>
      </c>
      <c r="N13" s="16" t="s">
        <v>278</v>
      </c>
      <c r="O13" s="84" t="s">
        <v>279</v>
      </c>
    </row>
    <row r="14" spans="1:15" ht="14.25" customHeight="1">
      <c r="A14" s="18">
        <v>5</v>
      </c>
      <c r="B14" s="5" t="s">
        <v>284</v>
      </c>
      <c r="C14" s="25">
        <v>39230</v>
      </c>
      <c r="D14" s="25" t="s">
        <v>285</v>
      </c>
      <c r="E14" s="9">
        <v>37</v>
      </c>
      <c r="F14" s="6">
        <v>210.3</v>
      </c>
      <c r="G14" s="6">
        <v>133</v>
      </c>
      <c r="H14" s="6">
        <v>77.3</v>
      </c>
      <c r="I14" s="8">
        <v>12</v>
      </c>
      <c r="J14" s="8">
        <v>8</v>
      </c>
      <c r="K14" s="8">
        <v>4</v>
      </c>
      <c r="L14" s="6">
        <v>259.2</v>
      </c>
      <c r="M14" s="16">
        <v>12125.2</v>
      </c>
      <c r="N14" s="16" t="s">
        <v>278</v>
      </c>
      <c r="O14" s="84"/>
    </row>
    <row r="15" spans="1:15" ht="14.25" customHeight="1">
      <c r="A15" s="18">
        <v>6</v>
      </c>
      <c r="B15" s="1" t="s">
        <v>286</v>
      </c>
      <c r="C15" s="25">
        <v>39230</v>
      </c>
      <c r="D15" s="25" t="s">
        <v>287</v>
      </c>
      <c r="E15" s="8">
        <v>2</v>
      </c>
      <c r="F15" s="6">
        <v>15.3</v>
      </c>
      <c r="G15" s="6"/>
      <c r="H15" s="6">
        <v>15.3</v>
      </c>
      <c r="I15" s="8">
        <v>1</v>
      </c>
      <c r="J15" s="8"/>
      <c r="K15" s="8">
        <v>1</v>
      </c>
      <c r="L15" s="6">
        <v>20</v>
      </c>
      <c r="M15" s="16">
        <v>948.8</v>
      </c>
      <c r="N15" s="16" t="s">
        <v>278</v>
      </c>
      <c r="O15" s="84" t="s">
        <v>279</v>
      </c>
    </row>
    <row r="16" spans="1:15" ht="14.25" customHeight="1">
      <c r="A16" s="18">
        <v>7</v>
      </c>
      <c r="B16" s="5" t="s">
        <v>288</v>
      </c>
      <c r="C16" s="24">
        <v>39309</v>
      </c>
      <c r="D16" s="24" t="s">
        <v>289</v>
      </c>
      <c r="E16" s="9">
        <v>7</v>
      </c>
      <c r="F16" s="6">
        <v>73.8</v>
      </c>
      <c r="G16" s="6">
        <v>73.8</v>
      </c>
      <c r="H16" s="6"/>
      <c r="I16" s="8">
        <v>3</v>
      </c>
      <c r="J16" s="8">
        <v>3</v>
      </c>
      <c r="K16" s="8"/>
      <c r="L16" s="26">
        <v>76.7</v>
      </c>
      <c r="M16" s="16">
        <v>3435</v>
      </c>
      <c r="N16" s="16" t="s">
        <v>278</v>
      </c>
      <c r="O16" s="84"/>
    </row>
    <row r="17" spans="1:15" ht="14.25" customHeight="1">
      <c r="A17" s="18">
        <v>8</v>
      </c>
      <c r="B17" s="1" t="s">
        <v>290</v>
      </c>
      <c r="C17" s="24">
        <v>39309</v>
      </c>
      <c r="D17" s="24" t="s">
        <v>291</v>
      </c>
      <c r="E17" s="8">
        <v>4</v>
      </c>
      <c r="F17" s="6">
        <v>20.1</v>
      </c>
      <c r="G17" s="6"/>
      <c r="H17" s="6">
        <v>20.1</v>
      </c>
      <c r="I17" s="8">
        <v>1</v>
      </c>
      <c r="J17" s="8"/>
      <c r="K17" s="8">
        <v>1</v>
      </c>
      <c r="L17" s="6">
        <v>20.1</v>
      </c>
      <c r="M17" s="16">
        <v>953.6</v>
      </c>
      <c r="N17" s="16" t="s">
        <v>278</v>
      </c>
      <c r="O17" s="84" t="s">
        <v>279</v>
      </c>
    </row>
    <row r="18" spans="1:15" ht="14.25" customHeight="1">
      <c r="A18" s="18">
        <v>9</v>
      </c>
      <c r="B18" s="1" t="s">
        <v>292</v>
      </c>
      <c r="C18" s="24">
        <v>39309</v>
      </c>
      <c r="D18" s="24" t="s">
        <v>293</v>
      </c>
      <c r="E18" s="8">
        <v>7</v>
      </c>
      <c r="F18" s="6">
        <v>47.4</v>
      </c>
      <c r="G18" s="6"/>
      <c r="H18" s="6">
        <v>47.4</v>
      </c>
      <c r="I18" s="8">
        <v>3</v>
      </c>
      <c r="J18" s="8"/>
      <c r="K18" s="8">
        <v>3</v>
      </c>
      <c r="L18" s="6">
        <v>60</v>
      </c>
      <c r="M18" s="16">
        <v>2846.5</v>
      </c>
      <c r="N18" s="16" t="s">
        <v>278</v>
      </c>
      <c r="O18" s="84" t="s">
        <v>279</v>
      </c>
    </row>
    <row r="19" spans="1:15" ht="14.25" customHeight="1">
      <c r="A19" s="18">
        <v>10</v>
      </c>
      <c r="B19" s="1" t="s">
        <v>294</v>
      </c>
      <c r="C19" s="24">
        <v>39309</v>
      </c>
      <c r="D19" s="24" t="s">
        <v>295</v>
      </c>
      <c r="E19" s="8">
        <v>6</v>
      </c>
      <c r="F19" s="6">
        <v>50.4</v>
      </c>
      <c r="G19" s="6"/>
      <c r="H19" s="6">
        <v>50.4</v>
      </c>
      <c r="I19" s="8">
        <v>3</v>
      </c>
      <c r="J19" s="8"/>
      <c r="K19" s="8">
        <v>3</v>
      </c>
      <c r="L19" s="6">
        <v>60</v>
      </c>
      <c r="M19" s="16">
        <v>2846.5</v>
      </c>
      <c r="N19" s="16" t="s">
        <v>278</v>
      </c>
      <c r="O19" s="84" t="s">
        <v>279</v>
      </c>
    </row>
    <row r="20" spans="1:15" ht="14.25" customHeight="1">
      <c r="A20" s="18">
        <v>11</v>
      </c>
      <c r="B20" s="1" t="s">
        <v>160</v>
      </c>
      <c r="C20" s="24">
        <v>39309</v>
      </c>
      <c r="D20" s="24" t="s">
        <v>296</v>
      </c>
      <c r="E20" s="8">
        <v>1</v>
      </c>
      <c r="F20" s="6">
        <v>14.5</v>
      </c>
      <c r="G20" s="6">
        <v>14.5</v>
      </c>
      <c r="H20" s="6"/>
      <c r="I20" s="8">
        <v>1</v>
      </c>
      <c r="J20" s="8">
        <v>1</v>
      </c>
      <c r="K20" s="67"/>
      <c r="L20" s="6">
        <v>20</v>
      </c>
      <c r="M20" s="6">
        <v>948.8</v>
      </c>
      <c r="N20" s="34" t="s">
        <v>278</v>
      </c>
      <c r="O20" s="84" t="s">
        <v>279</v>
      </c>
    </row>
    <row r="21" spans="1:15" ht="14.25" customHeight="1">
      <c r="A21" s="18">
        <v>12</v>
      </c>
      <c r="B21" s="1" t="s">
        <v>297</v>
      </c>
      <c r="C21" s="24">
        <v>39309</v>
      </c>
      <c r="D21" s="24" t="s">
        <v>298</v>
      </c>
      <c r="E21" s="8">
        <v>1</v>
      </c>
      <c r="F21" s="6">
        <v>15.7</v>
      </c>
      <c r="G21" s="6"/>
      <c r="H21" s="6">
        <v>15.7</v>
      </c>
      <c r="I21" s="8">
        <v>1</v>
      </c>
      <c r="J21" s="8"/>
      <c r="K21" s="8">
        <v>1</v>
      </c>
      <c r="L21" s="6">
        <v>20</v>
      </c>
      <c r="M21" s="16">
        <v>948.8</v>
      </c>
      <c r="N21" s="16" t="s">
        <v>278</v>
      </c>
      <c r="O21" s="84" t="s">
        <v>279</v>
      </c>
    </row>
    <row r="22" spans="1:15" ht="14.25" customHeight="1">
      <c r="A22" s="18">
        <v>13</v>
      </c>
      <c r="B22" s="10" t="s">
        <v>299</v>
      </c>
      <c r="C22" s="27">
        <v>39345</v>
      </c>
      <c r="D22" s="27" t="s">
        <v>300</v>
      </c>
      <c r="E22" s="9">
        <v>19</v>
      </c>
      <c r="F22" s="15">
        <v>222.1</v>
      </c>
      <c r="G22" s="15">
        <v>49.3</v>
      </c>
      <c r="H22" s="15">
        <v>172.8</v>
      </c>
      <c r="I22" s="14">
        <v>6</v>
      </c>
      <c r="J22" s="14">
        <v>2</v>
      </c>
      <c r="K22" s="14">
        <v>4</v>
      </c>
      <c r="L22" s="15">
        <v>225.7</v>
      </c>
      <c r="M22" s="16">
        <v>8598.7</v>
      </c>
      <c r="N22" s="16" t="s">
        <v>278</v>
      </c>
      <c r="O22" s="84"/>
    </row>
    <row r="23" spans="1:15" ht="14.25" customHeight="1">
      <c r="A23" s="18">
        <v>14</v>
      </c>
      <c r="B23" s="1" t="s">
        <v>301</v>
      </c>
      <c r="C23" s="24">
        <v>39345</v>
      </c>
      <c r="D23" s="24" t="s">
        <v>302</v>
      </c>
      <c r="E23" s="8">
        <v>8</v>
      </c>
      <c r="F23" s="6">
        <v>74.92</v>
      </c>
      <c r="G23" s="6">
        <v>74.9</v>
      </c>
      <c r="H23" s="6"/>
      <c r="I23" s="8">
        <v>2</v>
      </c>
      <c r="J23" s="8">
        <v>2</v>
      </c>
      <c r="K23" s="8"/>
      <c r="L23" s="6">
        <v>74.9</v>
      </c>
      <c r="M23" s="16">
        <v>3138.3</v>
      </c>
      <c r="N23" s="16" t="s">
        <v>278</v>
      </c>
      <c r="O23" s="84"/>
    </row>
    <row r="24" spans="1:15" ht="14.25" customHeight="1">
      <c r="A24" s="18">
        <v>15</v>
      </c>
      <c r="B24" s="5" t="s">
        <v>40</v>
      </c>
      <c r="C24" s="25">
        <v>39345</v>
      </c>
      <c r="D24" s="25" t="s">
        <v>41</v>
      </c>
      <c r="E24" s="9">
        <v>3</v>
      </c>
      <c r="F24" s="73">
        <v>21.9</v>
      </c>
      <c r="G24" s="6">
        <v>21.9</v>
      </c>
      <c r="H24" s="6"/>
      <c r="I24" s="8">
        <v>1</v>
      </c>
      <c r="J24" s="8">
        <v>1</v>
      </c>
      <c r="K24" s="8"/>
      <c r="L24" s="4">
        <v>20.2</v>
      </c>
      <c r="M24" s="48">
        <v>958.31</v>
      </c>
      <c r="N24" s="16" t="s">
        <v>278</v>
      </c>
      <c r="O24" s="84" t="s">
        <v>279</v>
      </c>
    </row>
    <row r="25" spans="1:15" ht="14.25" customHeight="1">
      <c r="A25" s="18">
        <v>16</v>
      </c>
      <c r="B25" s="5" t="s">
        <v>303</v>
      </c>
      <c r="C25" s="24">
        <v>40045</v>
      </c>
      <c r="D25" s="24" t="s">
        <v>304</v>
      </c>
      <c r="E25" s="13">
        <v>47</v>
      </c>
      <c r="F25" s="6">
        <f>G25+H25</f>
        <v>396.7</v>
      </c>
      <c r="G25" s="6">
        <v>211.7</v>
      </c>
      <c r="H25" s="6">
        <v>185</v>
      </c>
      <c r="I25" s="8">
        <f>17</f>
        <v>17</v>
      </c>
      <c r="J25" s="8">
        <v>8</v>
      </c>
      <c r="K25" s="8">
        <v>9</v>
      </c>
      <c r="L25" s="6">
        <v>418.7</v>
      </c>
      <c r="M25" s="16">
        <v>18871.4</v>
      </c>
      <c r="N25" s="16" t="s">
        <v>278</v>
      </c>
      <c r="O25" s="84"/>
    </row>
    <row r="26" spans="1:15" ht="14.25" customHeight="1">
      <c r="A26" s="18">
        <v>17</v>
      </c>
      <c r="B26" s="5" t="s">
        <v>63</v>
      </c>
      <c r="C26" s="187" t="s">
        <v>26</v>
      </c>
      <c r="D26" s="188"/>
      <c r="E26" s="13">
        <v>2</v>
      </c>
      <c r="F26" s="6">
        <v>17.9</v>
      </c>
      <c r="G26" s="6"/>
      <c r="H26" s="6">
        <v>17.9</v>
      </c>
      <c r="I26" s="8">
        <v>1</v>
      </c>
      <c r="J26" s="8"/>
      <c r="K26" s="8">
        <v>1</v>
      </c>
      <c r="L26" s="6">
        <v>20</v>
      </c>
      <c r="M26" s="16">
        <v>948.8</v>
      </c>
      <c r="N26" s="16" t="s">
        <v>278</v>
      </c>
      <c r="O26" s="84"/>
    </row>
    <row r="27" spans="1:15" ht="14.25" customHeight="1">
      <c r="A27" s="18">
        <v>18</v>
      </c>
      <c r="B27" s="5" t="s">
        <v>305</v>
      </c>
      <c r="C27" s="187" t="s">
        <v>26</v>
      </c>
      <c r="D27" s="188"/>
      <c r="E27" s="13">
        <v>1</v>
      </c>
      <c r="F27" s="6">
        <v>11.8</v>
      </c>
      <c r="G27" s="6">
        <v>11.8</v>
      </c>
      <c r="H27" s="6"/>
      <c r="I27" s="8">
        <v>1</v>
      </c>
      <c r="J27" s="8">
        <v>1</v>
      </c>
      <c r="K27" s="8"/>
      <c r="L27" s="6">
        <v>20</v>
      </c>
      <c r="M27" s="16">
        <v>948.8</v>
      </c>
      <c r="N27" s="16" t="s">
        <v>278</v>
      </c>
      <c r="O27" s="84"/>
    </row>
    <row r="28" spans="1:15" ht="14.25" customHeight="1">
      <c r="A28" s="18">
        <v>19</v>
      </c>
      <c r="B28" s="5" t="s">
        <v>306</v>
      </c>
      <c r="C28" s="187" t="s">
        <v>26</v>
      </c>
      <c r="D28" s="188"/>
      <c r="E28" s="13">
        <v>4</v>
      </c>
      <c r="F28" s="6">
        <v>7.9</v>
      </c>
      <c r="G28" s="6">
        <v>7.9</v>
      </c>
      <c r="H28" s="6"/>
      <c r="I28" s="8">
        <v>1</v>
      </c>
      <c r="J28" s="8">
        <v>1</v>
      </c>
      <c r="K28" s="8"/>
      <c r="L28" s="6">
        <v>20.6</v>
      </c>
      <c r="M28" s="16">
        <v>975.9</v>
      </c>
      <c r="N28" s="16" t="s">
        <v>278</v>
      </c>
      <c r="O28" s="84"/>
    </row>
    <row r="29" spans="1:15" ht="14.25" customHeight="1">
      <c r="A29" s="18">
        <v>20</v>
      </c>
      <c r="B29" s="5" t="s">
        <v>4</v>
      </c>
      <c r="C29" s="187" t="s">
        <v>26</v>
      </c>
      <c r="D29" s="188"/>
      <c r="E29" s="13">
        <v>2</v>
      </c>
      <c r="F29" s="6">
        <v>10.1</v>
      </c>
      <c r="G29" s="6">
        <v>10.1</v>
      </c>
      <c r="H29" s="6"/>
      <c r="I29" s="8">
        <v>1</v>
      </c>
      <c r="J29" s="8">
        <v>1</v>
      </c>
      <c r="K29" s="8"/>
      <c r="L29" s="6">
        <v>20</v>
      </c>
      <c r="M29" s="16">
        <v>948.8</v>
      </c>
      <c r="N29" s="16" t="s">
        <v>278</v>
      </c>
      <c r="O29" s="84"/>
    </row>
    <row r="30" spans="1:15" ht="14.25" customHeight="1">
      <c r="A30" s="18">
        <v>21</v>
      </c>
      <c r="B30" s="5" t="s">
        <v>307</v>
      </c>
      <c r="C30" s="187" t="s">
        <v>26</v>
      </c>
      <c r="D30" s="188"/>
      <c r="E30" s="13">
        <v>2</v>
      </c>
      <c r="F30" s="6">
        <v>19.8</v>
      </c>
      <c r="G30" s="6">
        <v>19.8</v>
      </c>
      <c r="H30" s="6"/>
      <c r="I30" s="8">
        <v>1</v>
      </c>
      <c r="J30" s="8">
        <v>1</v>
      </c>
      <c r="K30" s="8"/>
      <c r="L30" s="6">
        <v>20</v>
      </c>
      <c r="M30" s="16">
        <v>948.8</v>
      </c>
      <c r="N30" s="16" t="s">
        <v>278</v>
      </c>
      <c r="O30" s="84"/>
    </row>
    <row r="31" spans="1:15" ht="15" customHeight="1">
      <c r="A31" s="28"/>
      <c r="B31" s="28" t="s">
        <v>5</v>
      </c>
      <c r="C31" s="69"/>
      <c r="D31" s="69"/>
      <c r="E31" s="70">
        <f>SUM(E10:E30)</f>
        <v>185</v>
      </c>
      <c r="F31" s="82">
        <f aca="true" t="shared" si="0" ref="F31:M31">SUM(F10:F30)</f>
        <v>1474.92</v>
      </c>
      <c r="G31" s="82">
        <f t="shared" si="0"/>
        <v>703.0999999999999</v>
      </c>
      <c r="H31" s="82">
        <f t="shared" si="0"/>
        <v>771.8</v>
      </c>
      <c r="I31" s="70">
        <f t="shared" si="0"/>
        <v>68</v>
      </c>
      <c r="J31" s="70">
        <f t="shared" si="0"/>
        <v>31</v>
      </c>
      <c r="K31" s="70">
        <f t="shared" si="0"/>
        <v>37</v>
      </c>
      <c r="L31" s="70">
        <f t="shared" si="0"/>
        <v>1652.5</v>
      </c>
      <c r="M31" s="70">
        <f t="shared" si="0"/>
        <v>74081.71000000002</v>
      </c>
      <c r="N31" s="71">
        <f>3993120.07/1000</f>
        <v>3993.12007</v>
      </c>
      <c r="O31" s="84"/>
    </row>
    <row r="32" spans="1:15" ht="11.25" customHeight="1">
      <c r="A32" s="74"/>
      <c r="B32" s="74"/>
      <c r="C32" s="74"/>
      <c r="D32" s="74"/>
      <c r="E32" s="75"/>
      <c r="F32" s="72"/>
      <c r="G32" s="76"/>
      <c r="H32" s="77"/>
      <c r="I32" s="189"/>
      <c r="J32" s="189"/>
      <c r="K32" s="189"/>
      <c r="L32" s="189"/>
      <c r="M32" s="163">
        <v>78074.8</v>
      </c>
      <c r="N32" s="164"/>
      <c r="O32" s="35"/>
    </row>
  </sheetData>
  <mergeCells count="25">
    <mergeCell ref="C30:D30"/>
    <mergeCell ref="I32:L32"/>
    <mergeCell ref="M32:N32"/>
    <mergeCell ref="C26:D26"/>
    <mergeCell ref="C27:D27"/>
    <mergeCell ref="C28:D28"/>
    <mergeCell ref="C29:D29"/>
    <mergeCell ref="N5:N8"/>
    <mergeCell ref="O5:O8"/>
    <mergeCell ref="F6:F8"/>
    <mergeCell ref="G6:H7"/>
    <mergeCell ref="I6:I8"/>
    <mergeCell ref="J6:K7"/>
    <mergeCell ref="F5:H5"/>
    <mergeCell ref="I5:K5"/>
    <mergeCell ref="L5:L8"/>
    <mergeCell ref="M5:M8"/>
    <mergeCell ref="A5:A8"/>
    <mergeCell ref="B5:B8"/>
    <mergeCell ref="C5:D8"/>
    <mergeCell ref="E5:E8"/>
    <mergeCell ref="A2:O2"/>
    <mergeCell ref="A3:O3"/>
    <mergeCell ref="A4:O4"/>
    <mergeCell ref="J1:O1"/>
  </mergeCells>
  <printOptions/>
  <pageMargins left="0.36" right="0.19" top="0.38" bottom="0.29" header="0.26" footer="0.16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view="pageBreakPreview" zoomScaleSheetLayoutView="100" workbookViewId="0" topLeftCell="A1">
      <selection activeCell="D1" sqref="D1:N2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7.57421875" style="0" customWidth="1"/>
    <col min="4" max="4" width="5.28125" style="0" customWidth="1"/>
    <col min="5" max="5" width="4.140625" style="0" customWidth="1"/>
    <col min="6" max="8" width="6.421875" style="0" customWidth="1"/>
    <col min="9" max="11" width="3.8515625" style="0" customWidth="1"/>
    <col min="12" max="12" width="7.421875" style="0" customWidth="1"/>
    <col min="13" max="13" width="8.28125" style="0" customWidth="1"/>
    <col min="14" max="14" width="14.8515625" style="35" customWidth="1"/>
    <col min="15" max="38" width="8.00390625" style="0" customWidth="1"/>
  </cols>
  <sheetData>
    <row r="1" spans="1:14" ht="21" customHeight="1">
      <c r="A1" s="35"/>
      <c r="B1" s="35"/>
      <c r="C1" s="35"/>
      <c r="D1" s="165" t="s">
        <v>480</v>
      </c>
      <c r="E1" s="166"/>
      <c r="F1" s="166"/>
      <c r="G1" s="166"/>
      <c r="H1" s="166"/>
      <c r="I1" s="166"/>
      <c r="J1" s="166"/>
      <c r="K1" s="166"/>
      <c r="L1" s="166"/>
      <c r="M1" s="166"/>
      <c r="N1" s="167"/>
    </row>
    <row r="2" spans="1:14" ht="21" customHeight="1">
      <c r="A2" s="35"/>
      <c r="B2" s="35"/>
      <c r="C2" s="35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7"/>
    </row>
    <row r="3" spans="1:13" ht="16.5" customHeight="1">
      <c r="A3" s="35"/>
      <c r="B3" s="35"/>
      <c r="C3" s="35"/>
      <c r="D3" s="35"/>
      <c r="E3" s="64"/>
      <c r="F3" s="64"/>
      <c r="G3" s="64"/>
      <c r="H3" s="64"/>
      <c r="I3" s="64"/>
      <c r="J3" s="64"/>
      <c r="K3" s="64"/>
      <c r="L3" s="64"/>
      <c r="M3" s="64"/>
    </row>
    <row r="4" spans="1:14" ht="14.25" customHeight="1">
      <c r="A4" s="162" t="s">
        <v>60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92"/>
      <c r="N4" s="167"/>
    </row>
    <row r="5" spans="1:14" ht="61.5" customHeight="1">
      <c r="A5" s="162" t="s">
        <v>158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7"/>
    </row>
    <row r="6" spans="1:14" ht="15.75">
      <c r="A6" s="190" t="s">
        <v>16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1"/>
      <c r="N6" s="167"/>
    </row>
    <row r="7" spans="1:13" ht="13.5" customHeight="1">
      <c r="A7" s="171"/>
      <c r="B7" s="193"/>
      <c r="C7" s="193"/>
      <c r="D7" s="193"/>
      <c r="E7" s="193"/>
      <c r="F7" s="194"/>
      <c r="G7" s="194"/>
      <c r="H7" s="194"/>
      <c r="I7" s="194"/>
      <c r="J7" s="194"/>
      <c r="K7" s="194"/>
      <c r="L7" s="194"/>
      <c r="M7" s="194"/>
    </row>
    <row r="8" spans="1:14" ht="24.75" customHeight="1">
      <c r="A8" s="175" t="s">
        <v>17</v>
      </c>
      <c r="B8" s="175" t="s">
        <v>161</v>
      </c>
      <c r="C8" s="175" t="s">
        <v>27</v>
      </c>
      <c r="D8" s="175"/>
      <c r="E8" s="176" t="s">
        <v>152</v>
      </c>
      <c r="F8" s="182" t="s">
        <v>28</v>
      </c>
      <c r="G8" s="182"/>
      <c r="H8" s="182"/>
      <c r="I8" s="185" t="s">
        <v>19</v>
      </c>
      <c r="J8" s="185"/>
      <c r="K8" s="185"/>
      <c r="L8" s="186" t="s">
        <v>157</v>
      </c>
      <c r="M8" s="177" t="s">
        <v>29</v>
      </c>
      <c r="N8" s="181" t="s">
        <v>275</v>
      </c>
    </row>
    <row r="9" spans="1:14" ht="16.5" customHeight="1">
      <c r="A9" s="175"/>
      <c r="B9" s="175"/>
      <c r="C9" s="175"/>
      <c r="D9" s="175"/>
      <c r="E9" s="176"/>
      <c r="F9" s="201" t="s">
        <v>20</v>
      </c>
      <c r="G9" s="182" t="s">
        <v>21</v>
      </c>
      <c r="H9" s="182"/>
      <c r="I9" s="184" t="s">
        <v>20</v>
      </c>
      <c r="J9" s="182" t="s">
        <v>21</v>
      </c>
      <c r="K9" s="182"/>
      <c r="L9" s="195"/>
      <c r="M9" s="177"/>
      <c r="N9" s="181"/>
    </row>
    <row r="10" spans="1:14" ht="30" customHeight="1">
      <c r="A10" s="175"/>
      <c r="B10" s="175"/>
      <c r="C10" s="175"/>
      <c r="D10" s="175"/>
      <c r="E10" s="176"/>
      <c r="F10" s="201"/>
      <c r="G10" s="202"/>
      <c r="H10" s="202"/>
      <c r="I10" s="184"/>
      <c r="J10" s="202"/>
      <c r="K10" s="202"/>
      <c r="L10" s="195"/>
      <c r="M10" s="177"/>
      <c r="N10" s="181"/>
    </row>
    <row r="11" spans="1:14" ht="79.5" customHeight="1">
      <c r="A11" s="175"/>
      <c r="B11" s="175"/>
      <c r="C11" s="175"/>
      <c r="D11" s="175"/>
      <c r="E11" s="176"/>
      <c r="F11" s="201"/>
      <c r="G11" s="19" t="s">
        <v>22</v>
      </c>
      <c r="H11" s="19" t="s">
        <v>23</v>
      </c>
      <c r="I11" s="184"/>
      <c r="J11" s="20" t="s">
        <v>22</v>
      </c>
      <c r="K11" s="20" t="s">
        <v>23</v>
      </c>
      <c r="L11" s="195"/>
      <c r="M11" s="177"/>
      <c r="N11" s="181"/>
    </row>
    <row r="12" spans="1:14" ht="12.75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34">
        <v>13</v>
      </c>
      <c r="N12" s="107">
        <v>14</v>
      </c>
    </row>
    <row r="13" spans="1:14" s="36" customFormat="1" ht="13.5" customHeight="1">
      <c r="A13" s="18">
        <v>1</v>
      </c>
      <c r="B13" s="1" t="s">
        <v>30</v>
      </c>
      <c r="C13" s="24">
        <v>39309</v>
      </c>
      <c r="D13" s="24" t="s">
        <v>31</v>
      </c>
      <c r="E13" s="9">
        <v>2</v>
      </c>
      <c r="F13" s="73">
        <f aca="true" t="shared" si="0" ref="F13:F72">G13+H13</f>
        <v>140.9</v>
      </c>
      <c r="G13" s="26">
        <v>18.2</v>
      </c>
      <c r="H13" s="26">
        <v>122.7</v>
      </c>
      <c r="I13" s="65">
        <v>2</v>
      </c>
      <c r="J13" s="65">
        <v>1</v>
      </c>
      <c r="K13" s="65">
        <v>1</v>
      </c>
      <c r="L13" s="4">
        <f>122.7+20</f>
        <v>142.7</v>
      </c>
      <c r="M13" s="48">
        <v>4969.2</v>
      </c>
      <c r="N13" s="97"/>
    </row>
    <row r="14" spans="1:14" s="36" customFormat="1" ht="13.5" customHeight="1">
      <c r="A14" s="1">
        <v>2</v>
      </c>
      <c r="B14" s="1" t="s">
        <v>32</v>
      </c>
      <c r="C14" s="24">
        <v>39345</v>
      </c>
      <c r="D14" s="24" t="s">
        <v>33</v>
      </c>
      <c r="E14" s="8">
        <v>21</v>
      </c>
      <c r="F14" s="73">
        <v>202</v>
      </c>
      <c r="G14" s="6">
        <v>161</v>
      </c>
      <c r="H14" s="6">
        <v>41</v>
      </c>
      <c r="I14" s="8">
        <v>6</v>
      </c>
      <c r="J14" s="8">
        <v>5</v>
      </c>
      <c r="K14" s="8">
        <v>1</v>
      </c>
      <c r="L14" s="4">
        <v>229</v>
      </c>
      <c r="M14" s="48">
        <v>9122.7</v>
      </c>
      <c r="N14" s="97"/>
    </row>
    <row r="15" spans="1:14" s="36" customFormat="1" ht="13.5" customHeight="1">
      <c r="A15" s="1">
        <v>3</v>
      </c>
      <c r="B15" s="1" t="s">
        <v>36</v>
      </c>
      <c r="C15" s="24">
        <v>39345</v>
      </c>
      <c r="D15" s="24" t="s">
        <v>37</v>
      </c>
      <c r="E15" s="8">
        <v>6</v>
      </c>
      <c r="F15" s="73">
        <f t="shared" si="0"/>
        <v>142.6</v>
      </c>
      <c r="G15" s="6">
        <v>47.5</v>
      </c>
      <c r="H15" s="6">
        <v>95.1</v>
      </c>
      <c r="I15" s="8">
        <v>4</v>
      </c>
      <c r="J15" s="8">
        <v>1</v>
      </c>
      <c r="K15" s="8">
        <v>3</v>
      </c>
      <c r="L15" s="4">
        <v>153.1</v>
      </c>
      <c r="M15" s="48">
        <v>6185.2</v>
      </c>
      <c r="N15" s="97"/>
    </row>
    <row r="16" spans="1:14" s="36" customFormat="1" ht="13.5" customHeight="1">
      <c r="A16" s="18">
        <v>4</v>
      </c>
      <c r="B16" s="1" t="s">
        <v>38</v>
      </c>
      <c r="C16" s="24">
        <v>39345</v>
      </c>
      <c r="D16" s="24" t="s">
        <v>39</v>
      </c>
      <c r="E16" s="8">
        <v>37</v>
      </c>
      <c r="F16" s="73">
        <v>425</v>
      </c>
      <c r="G16" s="6">
        <v>164.1</v>
      </c>
      <c r="H16" s="6">
        <v>260.9</v>
      </c>
      <c r="I16" s="8">
        <v>10</v>
      </c>
      <c r="J16" s="8">
        <v>5</v>
      </c>
      <c r="K16" s="8">
        <v>5</v>
      </c>
      <c r="L16" s="4">
        <v>436.7</v>
      </c>
      <c r="M16" s="48">
        <v>16906.5</v>
      </c>
      <c r="N16" s="97"/>
    </row>
    <row r="17" spans="1:14" s="36" customFormat="1" ht="13.5" customHeight="1">
      <c r="A17" s="1">
        <v>5</v>
      </c>
      <c r="B17" s="5" t="s">
        <v>40</v>
      </c>
      <c r="C17" s="25">
        <v>39345</v>
      </c>
      <c r="D17" s="25" t="s">
        <v>41</v>
      </c>
      <c r="E17" s="9">
        <v>10</v>
      </c>
      <c r="F17" s="73">
        <v>117.88</v>
      </c>
      <c r="G17" s="6">
        <v>25.88</v>
      </c>
      <c r="H17" s="6">
        <v>92</v>
      </c>
      <c r="I17" s="8">
        <v>5</v>
      </c>
      <c r="J17" s="8">
        <v>1</v>
      </c>
      <c r="K17" s="8">
        <v>4</v>
      </c>
      <c r="L17" s="4">
        <v>142.1</v>
      </c>
      <c r="M17" s="48">
        <v>5867.6</v>
      </c>
      <c r="N17" s="97"/>
    </row>
    <row r="18" spans="1:14" s="36" customFormat="1" ht="13.5" customHeight="1">
      <c r="A18" s="1">
        <v>6</v>
      </c>
      <c r="B18" s="5" t="s">
        <v>42</v>
      </c>
      <c r="C18" s="25">
        <v>39381</v>
      </c>
      <c r="D18" s="25" t="s">
        <v>43</v>
      </c>
      <c r="E18" s="9">
        <v>15</v>
      </c>
      <c r="F18" s="73">
        <f t="shared" si="0"/>
        <v>214.2</v>
      </c>
      <c r="G18" s="6">
        <v>77.2</v>
      </c>
      <c r="H18" s="6">
        <v>137</v>
      </c>
      <c r="I18" s="8">
        <v>10</v>
      </c>
      <c r="J18" s="8">
        <v>4</v>
      </c>
      <c r="K18" s="8">
        <v>6</v>
      </c>
      <c r="L18" s="4">
        <v>268.4</v>
      </c>
      <c r="M18" s="48">
        <v>11263.9</v>
      </c>
      <c r="N18" s="97"/>
    </row>
    <row r="19" spans="1:14" s="36" customFormat="1" ht="13.5" customHeight="1">
      <c r="A19" s="18">
        <v>7</v>
      </c>
      <c r="B19" s="10" t="s">
        <v>44</v>
      </c>
      <c r="C19" s="27">
        <v>39395</v>
      </c>
      <c r="D19" s="29" t="s">
        <v>45</v>
      </c>
      <c r="E19" s="14">
        <v>39</v>
      </c>
      <c r="F19" s="73">
        <v>474.8</v>
      </c>
      <c r="G19" s="15">
        <v>211</v>
      </c>
      <c r="H19" s="15">
        <v>263.8</v>
      </c>
      <c r="I19" s="14">
        <v>12</v>
      </c>
      <c r="J19" s="14">
        <v>5</v>
      </c>
      <c r="K19" s="14">
        <v>7</v>
      </c>
      <c r="L19" s="12">
        <v>487.4</v>
      </c>
      <c r="M19" s="48">
        <v>19263.3</v>
      </c>
      <c r="N19" s="97"/>
    </row>
    <row r="20" spans="1:14" s="36" customFormat="1" ht="13.5" customHeight="1">
      <c r="A20" s="1">
        <v>8</v>
      </c>
      <c r="B20" s="3" t="s">
        <v>67</v>
      </c>
      <c r="C20" s="27">
        <v>39421</v>
      </c>
      <c r="D20" s="29" t="s">
        <v>68</v>
      </c>
      <c r="E20" s="1">
        <v>8</v>
      </c>
      <c r="F20" s="73">
        <f t="shared" si="0"/>
        <v>48.8</v>
      </c>
      <c r="G20" s="15">
        <v>48.8</v>
      </c>
      <c r="H20" s="6"/>
      <c r="I20" s="8">
        <v>2</v>
      </c>
      <c r="J20" s="8">
        <v>2</v>
      </c>
      <c r="K20" s="8"/>
      <c r="L20" s="4">
        <v>76</v>
      </c>
      <c r="M20" s="4">
        <v>3086.8</v>
      </c>
      <c r="N20" s="97"/>
    </row>
    <row r="21" spans="1:14" s="36" customFormat="1" ht="13.5" customHeight="1">
      <c r="A21" s="1">
        <v>9</v>
      </c>
      <c r="B21" s="3" t="s">
        <v>69</v>
      </c>
      <c r="C21" s="27">
        <v>39421</v>
      </c>
      <c r="D21" s="29" t="s">
        <v>68</v>
      </c>
      <c r="E21" s="1">
        <v>33</v>
      </c>
      <c r="F21" s="73">
        <f t="shared" si="0"/>
        <v>417.6</v>
      </c>
      <c r="G21" s="15">
        <v>296.5</v>
      </c>
      <c r="H21" s="6">
        <v>121.1</v>
      </c>
      <c r="I21" s="8">
        <f>J21+K21</f>
        <v>11</v>
      </c>
      <c r="J21" s="8">
        <v>8</v>
      </c>
      <c r="K21" s="8">
        <v>3</v>
      </c>
      <c r="L21" s="4">
        <v>423.8</v>
      </c>
      <c r="M21" s="48">
        <v>17002.7</v>
      </c>
      <c r="N21" s="97"/>
    </row>
    <row r="22" spans="1:14" s="36" customFormat="1" ht="13.5" customHeight="1">
      <c r="A22" s="18">
        <v>10</v>
      </c>
      <c r="B22" s="10" t="s">
        <v>46</v>
      </c>
      <c r="C22" s="27">
        <v>39421</v>
      </c>
      <c r="D22" s="29" t="s">
        <v>47</v>
      </c>
      <c r="E22" s="9">
        <v>18</v>
      </c>
      <c r="F22" s="73">
        <f t="shared" si="0"/>
        <v>251.89999999999998</v>
      </c>
      <c r="G22" s="6">
        <v>202.1</v>
      </c>
      <c r="H22" s="6">
        <v>49.8</v>
      </c>
      <c r="I22" s="8">
        <v>7</v>
      </c>
      <c r="J22" s="8">
        <v>6</v>
      </c>
      <c r="K22" s="8">
        <v>1</v>
      </c>
      <c r="L22" s="4">
        <v>225.1</v>
      </c>
      <c r="M22" s="48">
        <v>9242.3</v>
      </c>
      <c r="N22" s="97"/>
    </row>
    <row r="23" spans="1:14" s="36" customFormat="1" ht="13.5" customHeight="1">
      <c r="A23" s="1">
        <v>11</v>
      </c>
      <c r="B23" s="1" t="s">
        <v>48</v>
      </c>
      <c r="C23" s="24">
        <v>39442</v>
      </c>
      <c r="D23" s="24" t="s">
        <v>49</v>
      </c>
      <c r="E23" s="9">
        <v>63</v>
      </c>
      <c r="F23" s="73">
        <v>423.6</v>
      </c>
      <c r="G23" s="6">
        <v>325.7</v>
      </c>
      <c r="H23" s="6">
        <v>97.9</v>
      </c>
      <c r="I23" s="8">
        <v>14</v>
      </c>
      <c r="J23" s="8">
        <v>10</v>
      </c>
      <c r="K23" s="8">
        <v>4</v>
      </c>
      <c r="L23" s="4">
        <v>464.5</v>
      </c>
      <c r="M23" s="48">
        <v>19139.4</v>
      </c>
      <c r="N23" s="97"/>
    </row>
    <row r="24" spans="1:14" s="36" customFormat="1" ht="13.5" customHeight="1">
      <c r="A24" s="1">
        <v>12</v>
      </c>
      <c r="B24" s="1" t="s">
        <v>70</v>
      </c>
      <c r="C24" s="24">
        <v>39442</v>
      </c>
      <c r="D24" s="24" t="s">
        <v>71</v>
      </c>
      <c r="E24" s="9">
        <v>15</v>
      </c>
      <c r="F24" s="73">
        <f t="shared" si="0"/>
        <v>326.9</v>
      </c>
      <c r="G24" s="6">
        <v>214.9</v>
      </c>
      <c r="H24" s="6">
        <v>112</v>
      </c>
      <c r="I24" s="8">
        <f>J24+K24</f>
        <v>8</v>
      </c>
      <c r="J24" s="8">
        <v>5</v>
      </c>
      <c r="K24" s="8">
        <v>3</v>
      </c>
      <c r="L24" s="4">
        <v>376.8</v>
      </c>
      <c r="M24" s="48">
        <v>14342.9</v>
      </c>
      <c r="N24" s="97"/>
    </row>
    <row r="25" spans="1:14" s="36" customFormat="1" ht="13.5" customHeight="1">
      <c r="A25" s="18">
        <v>13</v>
      </c>
      <c r="B25" s="10" t="s">
        <v>63</v>
      </c>
      <c r="C25" s="27">
        <v>39442</v>
      </c>
      <c r="D25" s="29" t="s">
        <v>25</v>
      </c>
      <c r="E25" s="14">
        <v>38</v>
      </c>
      <c r="F25" s="73">
        <f t="shared" si="0"/>
        <v>428.5</v>
      </c>
      <c r="G25" s="15">
        <v>165.2</v>
      </c>
      <c r="H25" s="15">
        <v>263.3</v>
      </c>
      <c r="I25" s="8">
        <v>15</v>
      </c>
      <c r="J25" s="14">
        <v>6</v>
      </c>
      <c r="K25" s="14">
        <v>9</v>
      </c>
      <c r="L25" s="12">
        <v>468.3</v>
      </c>
      <c r="M25" s="48">
        <v>19683</v>
      </c>
      <c r="N25" s="97"/>
    </row>
    <row r="26" spans="1:14" s="36" customFormat="1" ht="13.5" customHeight="1">
      <c r="A26" s="1">
        <v>14</v>
      </c>
      <c r="B26" s="10" t="s">
        <v>72</v>
      </c>
      <c r="C26" s="27">
        <v>39442</v>
      </c>
      <c r="D26" s="29" t="s">
        <v>73</v>
      </c>
      <c r="E26" s="9">
        <v>22</v>
      </c>
      <c r="F26" s="73">
        <f t="shared" si="0"/>
        <v>149.89999999999998</v>
      </c>
      <c r="G26" s="15">
        <v>113.1</v>
      </c>
      <c r="H26" s="15">
        <v>36.8</v>
      </c>
      <c r="I26" s="8">
        <f>J26+K26</f>
        <v>6</v>
      </c>
      <c r="J26" s="14">
        <v>5</v>
      </c>
      <c r="K26" s="14">
        <v>1</v>
      </c>
      <c r="L26" s="12">
        <v>198.8</v>
      </c>
      <c r="M26" s="48">
        <v>8147.6</v>
      </c>
      <c r="N26" s="97"/>
    </row>
    <row r="27" spans="1:14" s="36" customFormat="1" ht="13.5" customHeight="1">
      <c r="A27" s="1">
        <v>15</v>
      </c>
      <c r="B27" s="10" t="s">
        <v>74</v>
      </c>
      <c r="C27" s="27">
        <v>39442</v>
      </c>
      <c r="D27" s="29" t="s">
        <v>75</v>
      </c>
      <c r="E27" s="9">
        <v>18</v>
      </c>
      <c r="F27" s="73">
        <v>256.3</v>
      </c>
      <c r="G27" s="15">
        <v>92.7</v>
      </c>
      <c r="H27" s="15">
        <v>163.6</v>
      </c>
      <c r="I27" s="8">
        <v>7</v>
      </c>
      <c r="J27" s="14">
        <v>3</v>
      </c>
      <c r="K27" s="14">
        <v>4</v>
      </c>
      <c r="L27" s="12">
        <v>275.6</v>
      </c>
      <c r="M27" s="48">
        <v>10824.8</v>
      </c>
      <c r="N27" s="97"/>
    </row>
    <row r="28" spans="1:14" s="36" customFormat="1" ht="13.5" customHeight="1">
      <c r="A28" s="18">
        <v>16</v>
      </c>
      <c r="B28" s="5" t="s">
        <v>76</v>
      </c>
      <c r="C28" s="25">
        <v>39442</v>
      </c>
      <c r="D28" s="25" t="s">
        <v>77</v>
      </c>
      <c r="E28" s="9">
        <v>45</v>
      </c>
      <c r="F28" s="73">
        <v>340.2</v>
      </c>
      <c r="G28" s="6">
        <v>340.2</v>
      </c>
      <c r="H28" s="6"/>
      <c r="I28" s="8">
        <v>14</v>
      </c>
      <c r="J28" s="8">
        <v>14</v>
      </c>
      <c r="K28" s="8"/>
      <c r="L28" s="4">
        <v>481.7</v>
      </c>
      <c r="M28" s="48">
        <v>19544.5</v>
      </c>
      <c r="N28" s="97"/>
    </row>
    <row r="29" spans="1:14" s="36" customFormat="1" ht="13.5" customHeight="1">
      <c r="A29" s="1">
        <v>17</v>
      </c>
      <c r="B29" s="5" t="s">
        <v>78</v>
      </c>
      <c r="C29" s="25">
        <v>39442</v>
      </c>
      <c r="D29" s="25" t="s">
        <v>79</v>
      </c>
      <c r="E29" s="9">
        <v>4</v>
      </c>
      <c r="F29" s="73">
        <f t="shared" si="0"/>
        <v>46.8</v>
      </c>
      <c r="G29" s="6"/>
      <c r="H29" s="6">
        <v>46.8</v>
      </c>
      <c r="I29" s="8">
        <v>2</v>
      </c>
      <c r="J29" s="8"/>
      <c r="K29" s="8">
        <v>2</v>
      </c>
      <c r="L29" s="4">
        <v>46.8</v>
      </c>
      <c r="M29" s="4">
        <v>1967.4</v>
      </c>
      <c r="N29" s="97"/>
    </row>
    <row r="30" spans="1:14" s="36" customFormat="1" ht="13.5" customHeight="1">
      <c r="A30" s="1">
        <v>18</v>
      </c>
      <c r="B30" s="5" t="s">
        <v>80</v>
      </c>
      <c r="C30" s="25">
        <v>39483</v>
      </c>
      <c r="D30" s="25" t="s">
        <v>26</v>
      </c>
      <c r="E30" s="9">
        <v>7</v>
      </c>
      <c r="F30" s="73">
        <f t="shared" si="0"/>
        <v>118.10000000000001</v>
      </c>
      <c r="G30" s="6">
        <v>67.4</v>
      </c>
      <c r="H30" s="6">
        <v>50.7</v>
      </c>
      <c r="I30" s="8">
        <f>J30+K30</f>
        <v>3</v>
      </c>
      <c r="J30" s="8">
        <v>1</v>
      </c>
      <c r="K30" s="8">
        <v>2</v>
      </c>
      <c r="L30" s="4">
        <v>118.1</v>
      </c>
      <c r="M30" s="48">
        <v>4399.1</v>
      </c>
      <c r="N30" s="97"/>
    </row>
    <row r="31" spans="1:14" s="36" customFormat="1" ht="13.5" customHeight="1">
      <c r="A31" s="18">
        <v>19</v>
      </c>
      <c r="B31" s="10" t="s">
        <v>81</v>
      </c>
      <c r="C31" s="27">
        <v>39485</v>
      </c>
      <c r="D31" s="27" t="s">
        <v>82</v>
      </c>
      <c r="E31" s="9">
        <v>9</v>
      </c>
      <c r="F31" s="73">
        <f t="shared" si="0"/>
        <v>57.6</v>
      </c>
      <c r="G31" s="15">
        <v>33.7</v>
      </c>
      <c r="H31" s="15">
        <v>23.9</v>
      </c>
      <c r="I31" s="8">
        <f>J31+K31</f>
        <v>2</v>
      </c>
      <c r="J31" s="14">
        <v>1</v>
      </c>
      <c r="K31" s="14">
        <v>1</v>
      </c>
      <c r="L31" s="12">
        <v>69.9</v>
      </c>
      <c r="M31" s="48">
        <v>2801.5</v>
      </c>
      <c r="N31" s="97"/>
    </row>
    <row r="32" spans="1:14" s="36" customFormat="1" ht="13.5" customHeight="1">
      <c r="A32" s="1">
        <v>20</v>
      </c>
      <c r="B32" s="10" t="s">
        <v>83</v>
      </c>
      <c r="C32" s="27">
        <v>39485</v>
      </c>
      <c r="D32" s="29" t="s">
        <v>84</v>
      </c>
      <c r="E32" s="9">
        <v>4</v>
      </c>
      <c r="F32" s="73">
        <v>28.2</v>
      </c>
      <c r="G32" s="15">
        <v>28.2</v>
      </c>
      <c r="H32" s="15"/>
      <c r="I32" s="8">
        <v>1</v>
      </c>
      <c r="J32" s="14">
        <v>1</v>
      </c>
      <c r="K32" s="14"/>
      <c r="L32" s="6">
        <v>28.2</v>
      </c>
      <c r="M32" s="4">
        <v>1185.5</v>
      </c>
      <c r="N32" s="97"/>
    </row>
    <row r="33" spans="1:14" s="36" customFormat="1" ht="13.5" customHeight="1">
      <c r="A33" s="1">
        <v>21</v>
      </c>
      <c r="B33" s="5" t="s">
        <v>85</v>
      </c>
      <c r="C33" s="25">
        <v>39527</v>
      </c>
      <c r="D33" s="25" t="s">
        <v>86</v>
      </c>
      <c r="E33" s="9">
        <v>1</v>
      </c>
      <c r="F33" s="73">
        <f t="shared" si="0"/>
        <v>20.8</v>
      </c>
      <c r="G33" s="6"/>
      <c r="H33" s="6">
        <v>20.8</v>
      </c>
      <c r="I33" s="8">
        <v>1</v>
      </c>
      <c r="J33" s="8"/>
      <c r="K33" s="8">
        <v>1</v>
      </c>
      <c r="L33" s="4">
        <v>20.8</v>
      </c>
      <c r="M33" s="48">
        <v>874.4</v>
      </c>
      <c r="N33" s="97"/>
    </row>
    <row r="34" spans="1:14" s="36" customFormat="1" ht="13.5" customHeight="1">
      <c r="A34" s="18">
        <v>22</v>
      </c>
      <c r="B34" s="1" t="s">
        <v>87</v>
      </c>
      <c r="C34" s="24">
        <v>39527</v>
      </c>
      <c r="D34" s="24" t="s">
        <v>88</v>
      </c>
      <c r="E34" s="9">
        <v>12</v>
      </c>
      <c r="F34" s="73">
        <f t="shared" si="0"/>
        <v>98.8</v>
      </c>
      <c r="G34" s="6">
        <v>98.8</v>
      </c>
      <c r="H34" s="6"/>
      <c r="I34" s="8">
        <f>J34+K34</f>
        <v>3</v>
      </c>
      <c r="J34" s="8">
        <v>3</v>
      </c>
      <c r="K34" s="8"/>
      <c r="L34" s="4">
        <v>138</v>
      </c>
      <c r="M34" s="48">
        <v>5390.4</v>
      </c>
      <c r="N34" s="97"/>
    </row>
    <row r="35" spans="1:14" s="36" customFormat="1" ht="13.5" customHeight="1">
      <c r="A35" s="1">
        <v>23</v>
      </c>
      <c r="B35" s="10" t="s">
        <v>89</v>
      </c>
      <c r="C35" s="27">
        <v>39527</v>
      </c>
      <c r="D35" s="29" t="s">
        <v>90</v>
      </c>
      <c r="E35" s="9">
        <v>31</v>
      </c>
      <c r="F35" s="73">
        <f t="shared" si="0"/>
        <v>304.6</v>
      </c>
      <c r="G35" s="15">
        <v>166.3</v>
      </c>
      <c r="H35" s="15">
        <v>138.3</v>
      </c>
      <c r="I35" s="8">
        <f>J35+K35</f>
        <v>7</v>
      </c>
      <c r="J35" s="66">
        <v>4</v>
      </c>
      <c r="K35" s="66">
        <v>3</v>
      </c>
      <c r="L35" s="12">
        <v>322.3</v>
      </c>
      <c r="M35" s="48">
        <v>12644.2</v>
      </c>
      <c r="N35" s="97"/>
    </row>
    <row r="36" spans="1:14" s="36" customFormat="1" ht="13.5" customHeight="1">
      <c r="A36" s="1">
        <v>24</v>
      </c>
      <c r="B36" s="1" t="s">
        <v>91</v>
      </c>
      <c r="C36" s="24">
        <v>39527</v>
      </c>
      <c r="D36" s="24" t="s">
        <v>92</v>
      </c>
      <c r="E36" s="8">
        <v>3</v>
      </c>
      <c r="F36" s="73">
        <f t="shared" si="0"/>
        <v>29.1</v>
      </c>
      <c r="G36" s="6">
        <v>29.1</v>
      </c>
      <c r="H36" s="6"/>
      <c r="I36" s="8">
        <f>J36+K36</f>
        <v>1</v>
      </c>
      <c r="J36" s="8">
        <v>1</v>
      </c>
      <c r="K36" s="8"/>
      <c r="L36" s="4">
        <v>30</v>
      </c>
      <c r="M36" s="4">
        <v>1290</v>
      </c>
      <c r="N36" s="97"/>
    </row>
    <row r="37" spans="1:14" s="36" customFormat="1" ht="13.5" customHeight="1">
      <c r="A37" s="18">
        <v>25</v>
      </c>
      <c r="B37" s="1" t="s">
        <v>93</v>
      </c>
      <c r="C37" s="24">
        <v>39625</v>
      </c>
      <c r="D37" s="24" t="s">
        <v>94</v>
      </c>
      <c r="E37" s="8">
        <v>17</v>
      </c>
      <c r="F37" s="73">
        <f t="shared" si="0"/>
        <v>259.3</v>
      </c>
      <c r="G37" s="6">
        <v>192.9</v>
      </c>
      <c r="H37" s="6">
        <v>66.4</v>
      </c>
      <c r="I37" s="8">
        <f>J37+K37</f>
        <v>5</v>
      </c>
      <c r="J37" s="8">
        <v>4</v>
      </c>
      <c r="K37" s="8">
        <v>1</v>
      </c>
      <c r="L37" s="4">
        <v>271.4</v>
      </c>
      <c r="M37" s="48">
        <v>9928.3</v>
      </c>
      <c r="N37" s="97"/>
    </row>
    <row r="38" spans="1:14" s="36" customFormat="1" ht="13.5" customHeight="1">
      <c r="A38" s="1">
        <v>26</v>
      </c>
      <c r="B38" s="33" t="s">
        <v>95</v>
      </c>
      <c r="C38" s="27">
        <v>39688</v>
      </c>
      <c r="D38" s="29" t="s">
        <v>26</v>
      </c>
      <c r="E38" s="1">
        <v>58</v>
      </c>
      <c r="F38" s="73">
        <f t="shared" si="0"/>
        <v>752.2</v>
      </c>
      <c r="G38" s="15">
        <v>255</v>
      </c>
      <c r="H38" s="6">
        <v>497.2</v>
      </c>
      <c r="I38" s="8">
        <f>J38+K38</f>
        <v>17</v>
      </c>
      <c r="J38" s="8">
        <v>6</v>
      </c>
      <c r="K38" s="8">
        <v>11</v>
      </c>
      <c r="L38" s="4">
        <v>781.8</v>
      </c>
      <c r="M38" s="48">
        <v>29255.8</v>
      </c>
      <c r="N38" s="97"/>
    </row>
    <row r="39" spans="1:14" s="36" customFormat="1" ht="13.5" customHeight="1">
      <c r="A39" s="1">
        <v>27</v>
      </c>
      <c r="B39" s="5" t="s">
        <v>96</v>
      </c>
      <c r="C39" s="24">
        <v>39751</v>
      </c>
      <c r="D39" s="24" t="s">
        <v>97</v>
      </c>
      <c r="E39" s="1">
        <v>13</v>
      </c>
      <c r="F39" s="73">
        <f t="shared" si="0"/>
        <v>104.3</v>
      </c>
      <c r="G39" s="6">
        <v>39.3</v>
      </c>
      <c r="H39" s="6">
        <v>65</v>
      </c>
      <c r="I39" s="8">
        <v>3</v>
      </c>
      <c r="J39" s="1">
        <v>1</v>
      </c>
      <c r="K39" s="1">
        <v>2</v>
      </c>
      <c r="L39" s="4">
        <v>104.3</v>
      </c>
      <c r="M39" s="4">
        <v>4293.8</v>
      </c>
      <c r="N39" s="97"/>
    </row>
    <row r="40" spans="1:14" s="36" customFormat="1" ht="13.5" customHeight="1">
      <c r="A40" s="18">
        <v>28</v>
      </c>
      <c r="B40" s="5" t="s">
        <v>98</v>
      </c>
      <c r="C40" s="24">
        <v>39751</v>
      </c>
      <c r="D40" s="24" t="s">
        <v>99</v>
      </c>
      <c r="E40" s="1">
        <v>17</v>
      </c>
      <c r="F40" s="73">
        <v>163.5</v>
      </c>
      <c r="G40" s="6">
        <v>96.9</v>
      </c>
      <c r="H40" s="6">
        <v>66.6</v>
      </c>
      <c r="I40" s="8">
        <f>J40+K40</f>
        <v>5</v>
      </c>
      <c r="J40" s="1">
        <v>3</v>
      </c>
      <c r="K40" s="1">
        <v>2</v>
      </c>
      <c r="L40" s="4">
        <v>204.6</v>
      </c>
      <c r="M40" s="4">
        <v>8057.4</v>
      </c>
      <c r="N40" s="97"/>
    </row>
    <row r="41" spans="1:14" s="36" customFormat="1" ht="13.5" customHeight="1">
      <c r="A41" s="1">
        <v>29</v>
      </c>
      <c r="B41" s="5" t="s">
        <v>0</v>
      </c>
      <c r="C41" s="24">
        <v>39780</v>
      </c>
      <c r="D41" s="42" t="s">
        <v>123</v>
      </c>
      <c r="E41" s="13">
        <v>7</v>
      </c>
      <c r="F41" s="73">
        <f t="shared" si="0"/>
        <v>36.1</v>
      </c>
      <c r="G41" s="6">
        <v>36.1</v>
      </c>
      <c r="H41" s="6"/>
      <c r="I41" s="8">
        <v>1</v>
      </c>
      <c r="J41" s="8">
        <v>1</v>
      </c>
      <c r="K41" s="8"/>
      <c r="L41" s="4">
        <v>30</v>
      </c>
      <c r="M41" s="4">
        <v>1290</v>
      </c>
      <c r="N41" s="97" t="s">
        <v>279</v>
      </c>
    </row>
    <row r="42" spans="1:14" s="36" customFormat="1" ht="13.5" customHeight="1">
      <c r="A42" s="1">
        <v>30</v>
      </c>
      <c r="B42" s="1" t="s">
        <v>100</v>
      </c>
      <c r="C42" s="24">
        <v>39780</v>
      </c>
      <c r="D42" s="24" t="s">
        <v>101</v>
      </c>
      <c r="E42" s="1">
        <v>10</v>
      </c>
      <c r="F42" s="73">
        <f t="shared" si="0"/>
        <v>210.7</v>
      </c>
      <c r="G42" s="6">
        <v>30.6</v>
      </c>
      <c r="H42" s="6">
        <v>180.1</v>
      </c>
      <c r="I42" s="8">
        <f>J42+K42</f>
        <v>5</v>
      </c>
      <c r="J42" s="13">
        <v>1</v>
      </c>
      <c r="K42" s="13">
        <v>4</v>
      </c>
      <c r="L42" s="4">
        <v>226.1</v>
      </c>
      <c r="M42" s="4">
        <v>8622.2</v>
      </c>
      <c r="N42" s="97"/>
    </row>
    <row r="43" spans="1:14" s="36" customFormat="1" ht="13.5" customHeight="1">
      <c r="A43" s="18">
        <v>31</v>
      </c>
      <c r="B43" s="10" t="s">
        <v>102</v>
      </c>
      <c r="C43" s="24">
        <v>39780</v>
      </c>
      <c r="D43" s="24" t="s">
        <v>103</v>
      </c>
      <c r="E43" s="1">
        <v>24</v>
      </c>
      <c r="F43" s="73">
        <v>357.5</v>
      </c>
      <c r="G43" s="6">
        <v>73.2</v>
      </c>
      <c r="H43" s="6">
        <v>284.3</v>
      </c>
      <c r="I43" s="8">
        <v>9</v>
      </c>
      <c r="J43" s="13">
        <v>2</v>
      </c>
      <c r="K43" s="13">
        <v>7</v>
      </c>
      <c r="L43" s="4">
        <v>386.2</v>
      </c>
      <c r="M43" s="4">
        <v>14869.4</v>
      </c>
      <c r="N43" s="97"/>
    </row>
    <row r="44" spans="1:14" s="36" customFormat="1" ht="13.5" customHeight="1">
      <c r="A44" s="1">
        <v>32</v>
      </c>
      <c r="B44" s="10" t="s">
        <v>104</v>
      </c>
      <c r="C44" s="24">
        <v>39780</v>
      </c>
      <c r="D44" s="24" t="s">
        <v>105</v>
      </c>
      <c r="E44" s="1">
        <v>34</v>
      </c>
      <c r="F44" s="73">
        <f t="shared" si="0"/>
        <v>399.9</v>
      </c>
      <c r="G44" s="6">
        <v>209.4</v>
      </c>
      <c r="H44" s="6">
        <v>190.5</v>
      </c>
      <c r="I44" s="8">
        <f>J44+K44</f>
        <v>11</v>
      </c>
      <c r="J44" s="13">
        <v>7</v>
      </c>
      <c r="K44" s="13">
        <v>4</v>
      </c>
      <c r="L44" s="4">
        <v>418.5</v>
      </c>
      <c r="M44" s="4">
        <v>16543.8</v>
      </c>
      <c r="N44" s="97"/>
    </row>
    <row r="45" spans="1:14" s="36" customFormat="1" ht="13.5" customHeight="1">
      <c r="A45" s="1">
        <v>33</v>
      </c>
      <c r="B45" s="5" t="s">
        <v>106</v>
      </c>
      <c r="C45" s="24">
        <v>39947</v>
      </c>
      <c r="D45" s="24" t="s">
        <v>107</v>
      </c>
      <c r="E45" s="1">
        <v>8</v>
      </c>
      <c r="F45" s="73">
        <f t="shared" si="0"/>
        <v>106.5</v>
      </c>
      <c r="G45" s="6">
        <v>83.1</v>
      </c>
      <c r="H45" s="6">
        <v>23.4</v>
      </c>
      <c r="I45" s="8">
        <f>J45+K45</f>
        <v>4</v>
      </c>
      <c r="J45" s="13">
        <v>3</v>
      </c>
      <c r="K45" s="13">
        <v>1</v>
      </c>
      <c r="L45" s="4">
        <v>140.2</v>
      </c>
      <c r="M45" s="4">
        <v>5619.8</v>
      </c>
      <c r="N45" s="97"/>
    </row>
    <row r="46" spans="1:14" s="36" customFormat="1" ht="13.5" customHeight="1">
      <c r="A46" s="18">
        <v>34</v>
      </c>
      <c r="B46" s="1" t="s">
        <v>62</v>
      </c>
      <c r="C46" s="24">
        <v>39989</v>
      </c>
      <c r="D46" s="24" t="s">
        <v>61</v>
      </c>
      <c r="E46" s="9">
        <v>3</v>
      </c>
      <c r="F46" s="73">
        <f t="shared" si="0"/>
        <v>62.3</v>
      </c>
      <c r="G46" s="26">
        <v>62.3</v>
      </c>
      <c r="H46" s="26"/>
      <c r="I46" s="65">
        <v>1</v>
      </c>
      <c r="J46" s="65">
        <v>1</v>
      </c>
      <c r="K46" s="65"/>
      <c r="L46" s="4">
        <v>62.3</v>
      </c>
      <c r="M46" s="48">
        <v>2096.2</v>
      </c>
      <c r="N46" s="97" t="s">
        <v>279</v>
      </c>
    </row>
    <row r="47" spans="1:14" s="36" customFormat="1" ht="13.5" customHeight="1">
      <c r="A47" s="1">
        <v>35</v>
      </c>
      <c r="B47" s="3" t="s">
        <v>110</v>
      </c>
      <c r="C47" s="24" t="s">
        <v>111</v>
      </c>
      <c r="D47" s="24" t="s">
        <v>112</v>
      </c>
      <c r="E47" s="1">
        <v>1</v>
      </c>
      <c r="F47" s="73">
        <f>G47+H47</f>
        <v>31.4</v>
      </c>
      <c r="G47" s="15"/>
      <c r="H47" s="26">
        <v>31.4</v>
      </c>
      <c r="I47" s="8">
        <v>1</v>
      </c>
      <c r="J47" s="8"/>
      <c r="K47" s="8">
        <v>1</v>
      </c>
      <c r="L47" s="4">
        <v>31.3</v>
      </c>
      <c r="M47" s="4">
        <v>1345.3</v>
      </c>
      <c r="N47" s="97" t="s">
        <v>279</v>
      </c>
    </row>
    <row r="48" spans="1:14" s="36" customFormat="1" ht="13.5" customHeight="1">
      <c r="A48" s="1">
        <v>36</v>
      </c>
      <c r="B48" s="3" t="s">
        <v>50</v>
      </c>
      <c r="C48" s="27">
        <v>40116</v>
      </c>
      <c r="D48" s="29" t="s">
        <v>51</v>
      </c>
      <c r="E48" s="9">
        <v>9</v>
      </c>
      <c r="F48" s="73">
        <f t="shared" si="0"/>
        <v>97.5</v>
      </c>
      <c r="G48" s="6">
        <v>97.5</v>
      </c>
      <c r="H48" s="6"/>
      <c r="I48" s="8">
        <v>2</v>
      </c>
      <c r="J48" s="8">
        <v>2</v>
      </c>
      <c r="K48" s="8"/>
      <c r="L48" s="4">
        <v>116</v>
      </c>
      <c r="M48" s="48">
        <v>4305.8</v>
      </c>
      <c r="N48" s="97"/>
    </row>
    <row r="49" spans="1:14" s="36" customFormat="1" ht="13.5" customHeight="1">
      <c r="A49" s="18">
        <v>37</v>
      </c>
      <c r="B49" s="1" t="s">
        <v>34</v>
      </c>
      <c r="C49" s="24">
        <v>40116</v>
      </c>
      <c r="D49" s="24" t="s">
        <v>35</v>
      </c>
      <c r="E49" s="8">
        <v>26</v>
      </c>
      <c r="F49" s="73">
        <f t="shared" si="0"/>
        <v>214.3</v>
      </c>
      <c r="G49" s="6">
        <v>214.3</v>
      </c>
      <c r="H49" s="6"/>
      <c r="I49" s="8">
        <v>8</v>
      </c>
      <c r="J49" s="8">
        <v>8</v>
      </c>
      <c r="K49" s="8"/>
      <c r="L49" s="4">
        <v>289.2</v>
      </c>
      <c r="M49" s="48">
        <v>11892.3</v>
      </c>
      <c r="N49" s="97"/>
    </row>
    <row r="50" spans="1:14" s="38" customFormat="1" ht="13.5" customHeight="1">
      <c r="A50" s="1">
        <v>38</v>
      </c>
      <c r="B50" s="3" t="s">
        <v>56</v>
      </c>
      <c r="C50" s="27">
        <v>40207</v>
      </c>
      <c r="D50" s="29" t="s">
        <v>113</v>
      </c>
      <c r="E50" s="1">
        <v>18</v>
      </c>
      <c r="F50" s="73">
        <f t="shared" si="0"/>
        <v>163.7</v>
      </c>
      <c r="G50" s="15">
        <v>163.7</v>
      </c>
      <c r="H50" s="6"/>
      <c r="I50" s="8">
        <v>4</v>
      </c>
      <c r="J50" s="8">
        <v>4</v>
      </c>
      <c r="K50" s="8"/>
      <c r="L50" s="4">
        <v>188.9</v>
      </c>
      <c r="M50" s="4">
        <v>7232.2</v>
      </c>
      <c r="N50" s="97"/>
    </row>
    <row r="51" spans="1:14" ht="12.75">
      <c r="A51" s="1">
        <v>39</v>
      </c>
      <c r="B51" s="5" t="s">
        <v>166</v>
      </c>
      <c r="C51" s="24" t="s">
        <v>169</v>
      </c>
      <c r="D51" s="42" t="s">
        <v>170</v>
      </c>
      <c r="E51" s="1">
        <v>2</v>
      </c>
      <c r="F51" s="73">
        <v>19.6</v>
      </c>
      <c r="G51" s="15"/>
      <c r="H51" s="6">
        <v>19.6</v>
      </c>
      <c r="I51" s="8">
        <v>1</v>
      </c>
      <c r="J51" s="8"/>
      <c r="K51" s="8">
        <v>1</v>
      </c>
      <c r="L51" s="4">
        <v>21.93</v>
      </c>
      <c r="M51" s="48">
        <v>921.9</v>
      </c>
      <c r="N51" s="97" t="s">
        <v>279</v>
      </c>
    </row>
    <row r="52" spans="1:14" ht="12.75">
      <c r="A52" s="18">
        <v>40</v>
      </c>
      <c r="B52" s="1" t="s">
        <v>163</v>
      </c>
      <c r="C52" s="24">
        <v>39141</v>
      </c>
      <c r="D52" s="24" t="s">
        <v>24</v>
      </c>
      <c r="E52" s="13">
        <v>3</v>
      </c>
      <c r="F52" s="6">
        <v>19.9</v>
      </c>
      <c r="G52" s="6"/>
      <c r="H52" s="6">
        <v>19.9</v>
      </c>
      <c r="I52" s="8">
        <v>1</v>
      </c>
      <c r="J52" s="8"/>
      <c r="K52" s="8">
        <v>1</v>
      </c>
      <c r="L52" s="4">
        <v>20</v>
      </c>
      <c r="M52" s="48">
        <v>840.7</v>
      </c>
      <c r="N52" s="97" t="s">
        <v>279</v>
      </c>
    </row>
    <row r="53" spans="1:14" s="36" customFormat="1" ht="13.5" customHeight="1">
      <c r="A53" s="1">
        <v>41</v>
      </c>
      <c r="B53" s="1" t="s">
        <v>160</v>
      </c>
      <c r="C53" s="198" t="s">
        <v>26</v>
      </c>
      <c r="D53" s="199"/>
      <c r="E53" s="8">
        <v>1</v>
      </c>
      <c r="F53" s="73">
        <v>34.7</v>
      </c>
      <c r="G53" s="6">
        <v>34.7</v>
      </c>
      <c r="H53" s="6"/>
      <c r="I53" s="8">
        <v>1</v>
      </c>
      <c r="J53" s="8">
        <v>1</v>
      </c>
      <c r="K53" s="67"/>
      <c r="L53" s="4">
        <v>30</v>
      </c>
      <c r="M53" s="4">
        <v>1290</v>
      </c>
      <c r="N53" s="106"/>
    </row>
    <row r="54" spans="1:14" s="36" customFormat="1" ht="13.5" customHeight="1">
      <c r="A54" s="1">
        <v>42</v>
      </c>
      <c r="B54" s="3" t="s">
        <v>52</v>
      </c>
      <c r="C54" s="198" t="s">
        <v>26</v>
      </c>
      <c r="D54" s="199"/>
      <c r="E54" s="9">
        <v>3</v>
      </c>
      <c r="F54" s="73">
        <f t="shared" si="0"/>
        <v>37.6</v>
      </c>
      <c r="G54" s="6"/>
      <c r="H54" s="6">
        <v>37.6</v>
      </c>
      <c r="I54" s="8">
        <v>1</v>
      </c>
      <c r="J54" s="8"/>
      <c r="K54" s="8">
        <v>1</v>
      </c>
      <c r="L54" s="4">
        <v>37.6</v>
      </c>
      <c r="M54" s="48">
        <v>1616.8</v>
      </c>
      <c r="N54" s="106"/>
    </row>
    <row r="55" spans="1:14" s="36" customFormat="1" ht="13.5" customHeight="1">
      <c r="A55" s="18">
        <v>43</v>
      </c>
      <c r="B55" s="3" t="s">
        <v>53</v>
      </c>
      <c r="C55" s="198" t="s">
        <v>26</v>
      </c>
      <c r="D55" s="199"/>
      <c r="E55" s="9">
        <v>4</v>
      </c>
      <c r="F55" s="73">
        <f t="shared" si="0"/>
        <v>30.3</v>
      </c>
      <c r="G55" s="6"/>
      <c r="H55" s="6">
        <v>30.3</v>
      </c>
      <c r="I55" s="8">
        <v>1</v>
      </c>
      <c r="J55" s="8"/>
      <c r="K55" s="8">
        <v>1</v>
      </c>
      <c r="L55" s="4">
        <v>30.3</v>
      </c>
      <c r="M55" s="48">
        <v>1302.9</v>
      </c>
      <c r="N55" s="106"/>
    </row>
    <row r="56" spans="1:14" s="36" customFormat="1" ht="13.5" customHeight="1">
      <c r="A56" s="1">
        <v>44</v>
      </c>
      <c r="B56" s="3" t="s">
        <v>54</v>
      </c>
      <c r="C56" s="198" t="s">
        <v>26</v>
      </c>
      <c r="D56" s="199"/>
      <c r="E56" s="9">
        <v>1</v>
      </c>
      <c r="F56" s="73">
        <f t="shared" si="0"/>
        <v>13.4</v>
      </c>
      <c r="G56" s="6">
        <v>13.4</v>
      </c>
      <c r="H56" s="6"/>
      <c r="I56" s="8">
        <v>1</v>
      </c>
      <c r="J56" s="8">
        <v>1</v>
      </c>
      <c r="K56" s="8"/>
      <c r="L56" s="4">
        <v>20</v>
      </c>
      <c r="M56" s="48">
        <v>840.8</v>
      </c>
      <c r="N56" s="106"/>
    </row>
    <row r="57" spans="1:14" s="36" customFormat="1" ht="13.5" customHeight="1">
      <c r="A57" s="1">
        <v>45</v>
      </c>
      <c r="B57" s="3" t="s">
        <v>55</v>
      </c>
      <c r="C57" s="198" t="s">
        <v>26</v>
      </c>
      <c r="D57" s="199"/>
      <c r="E57" s="9">
        <v>4</v>
      </c>
      <c r="F57" s="73">
        <f t="shared" si="0"/>
        <v>38.8</v>
      </c>
      <c r="G57" s="6">
        <v>38.8</v>
      </c>
      <c r="H57" s="6"/>
      <c r="I57" s="8">
        <v>1</v>
      </c>
      <c r="J57" s="8">
        <v>1</v>
      </c>
      <c r="K57" s="8"/>
      <c r="L57" s="4">
        <v>30</v>
      </c>
      <c r="M57" s="48">
        <v>1290</v>
      </c>
      <c r="N57" s="106"/>
    </row>
    <row r="58" spans="1:14" s="36" customFormat="1" ht="13.5" customHeight="1">
      <c r="A58" s="18">
        <v>46</v>
      </c>
      <c r="B58" s="3" t="s">
        <v>57</v>
      </c>
      <c r="C58" s="198" t="s">
        <v>26</v>
      </c>
      <c r="D58" s="199"/>
      <c r="E58" s="9">
        <v>13</v>
      </c>
      <c r="F58" s="73">
        <v>140.4</v>
      </c>
      <c r="G58" s="6">
        <v>140.4</v>
      </c>
      <c r="H58" s="6"/>
      <c r="I58" s="8">
        <v>3</v>
      </c>
      <c r="J58" s="8">
        <v>3</v>
      </c>
      <c r="K58" s="8"/>
      <c r="L58" s="4">
        <v>130.6</v>
      </c>
      <c r="M58" s="48">
        <v>5249.5</v>
      </c>
      <c r="N58" s="106"/>
    </row>
    <row r="59" spans="1:14" s="36" customFormat="1" ht="13.5" customHeight="1">
      <c r="A59" s="1">
        <v>47</v>
      </c>
      <c r="B59" s="1" t="s">
        <v>58</v>
      </c>
      <c r="C59" s="198" t="s">
        <v>26</v>
      </c>
      <c r="D59" s="199"/>
      <c r="E59" s="9">
        <v>4</v>
      </c>
      <c r="F59" s="73">
        <f t="shared" si="0"/>
        <v>20.5</v>
      </c>
      <c r="G59" s="6">
        <v>20.5</v>
      </c>
      <c r="H59" s="6"/>
      <c r="I59" s="8">
        <v>1</v>
      </c>
      <c r="J59" s="8">
        <v>1</v>
      </c>
      <c r="K59" s="8"/>
      <c r="L59" s="4">
        <v>20.5</v>
      </c>
      <c r="M59" s="48">
        <v>861.8</v>
      </c>
      <c r="N59" s="106"/>
    </row>
    <row r="60" spans="1:14" s="36" customFormat="1" ht="13.5" customHeight="1">
      <c r="A60" s="1">
        <v>48</v>
      </c>
      <c r="B60" s="5" t="s">
        <v>59</v>
      </c>
      <c r="C60" s="198" t="s">
        <v>26</v>
      </c>
      <c r="D60" s="199"/>
      <c r="E60" s="3">
        <v>11</v>
      </c>
      <c r="F60" s="73">
        <f t="shared" si="0"/>
        <v>172.5</v>
      </c>
      <c r="G60" s="16">
        <v>172.5</v>
      </c>
      <c r="H60" s="16"/>
      <c r="I60" s="3">
        <v>4</v>
      </c>
      <c r="J60" s="3">
        <v>4</v>
      </c>
      <c r="K60" s="8"/>
      <c r="L60" s="4">
        <v>196</v>
      </c>
      <c r="M60" s="48">
        <v>7543.3</v>
      </c>
      <c r="N60" s="106"/>
    </row>
    <row r="61" spans="1:14" s="36" customFormat="1" ht="13.5" customHeight="1">
      <c r="A61" s="18">
        <v>49</v>
      </c>
      <c r="B61" s="3" t="s">
        <v>2</v>
      </c>
      <c r="C61" s="198" t="s">
        <v>26</v>
      </c>
      <c r="D61" s="199"/>
      <c r="E61" s="3">
        <v>5</v>
      </c>
      <c r="F61" s="73">
        <f t="shared" si="0"/>
        <v>40.3</v>
      </c>
      <c r="G61" s="16">
        <v>40.3</v>
      </c>
      <c r="H61" s="16"/>
      <c r="I61" s="3">
        <v>1</v>
      </c>
      <c r="J61" s="3">
        <v>1</v>
      </c>
      <c r="K61" s="3"/>
      <c r="L61" s="48">
        <v>46</v>
      </c>
      <c r="M61" s="48">
        <v>1796.8</v>
      </c>
      <c r="N61" s="106"/>
    </row>
    <row r="62" spans="1:14" s="36" customFormat="1" ht="13.5" customHeight="1">
      <c r="A62" s="1">
        <v>50</v>
      </c>
      <c r="B62" s="5" t="s">
        <v>13</v>
      </c>
      <c r="C62" s="198" t="s">
        <v>26</v>
      </c>
      <c r="D62" s="199"/>
      <c r="E62" s="3">
        <v>3</v>
      </c>
      <c r="F62" s="73">
        <f t="shared" si="0"/>
        <v>39</v>
      </c>
      <c r="G62" s="16">
        <v>39</v>
      </c>
      <c r="H62" s="16"/>
      <c r="I62" s="3">
        <v>1</v>
      </c>
      <c r="J62" s="3">
        <v>1</v>
      </c>
      <c r="K62" s="8"/>
      <c r="L62" s="4">
        <v>46</v>
      </c>
      <c r="M62" s="48">
        <v>1796.8</v>
      </c>
      <c r="N62" s="106"/>
    </row>
    <row r="63" spans="1:14" s="36" customFormat="1" ht="13.5" customHeight="1">
      <c r="A63" s="1">
        <v>51</v>
      </c>
      <c r="B63" s="5" t="s">
        <v>64</v>
      </c>
      <c r="C63" s="198" t="s">
        <v>26</v>
      </c>
      <c r="D63" s="199"/>
      <c r="E63" s="3">
        <v>3</v>
      </c>
      <c r="F63" s="73">
        <f t="shared" si="0"/>
        <v>32.8</v>
      </c>
      <c r="G63" s="16">
        <v>32.8</v>
      </c>
      <c r="H63" s="16"/>
      <c r="I63" s="3">
        <v>1</v>
      </c>
      <c r="J63" s="3">
        <v>1</v>
      </c>
      <c r="K63" s="8"/>
      <c r="L63" s="4">
        <v>34</v>
      </c>
      <c r="M63" s="48">
        <v>1462</v>
      </c>
      <c r="N63" s="106"/>
    </row>
    <row r="64" spans="1:14" s="36" customFormat="1" ht="13.5" customHeight="1">
      <c r="A64" s="18">
        <v>52</v>
      </c>
      <c r="B64" s="5" t="s">
        <v>114</v>
      </c>
      <c r="C64" s="198" t="s">
        <v>26</v>
      </c>
      <c r="D64" s="199"/>
      <c r="E64" s="1">
        <v>5</v>
      </c>
      <c r="F64" s="73">
        <f t="shared" si="0"/>
        <v>41.5</v>
      </c>
      <c r="G64" s="15">
        <v>41.5</v>
      </c>
      <c r="H64" s="6"/>
      <c r="I64" s="8">
        <f>J64+K64</f>
        <v>1</v>
      </c>
      <c r="J64" s="8">
        <v>1</v>
      </c>
      <c r="K64" s="8"/>
      <c r="L64" s="4">
        <v>46</v>
      </c>
      <c r="M64" s="4">
        <v>1796.8</v>
      </c>
      <c r="N64" s="106"/>
    </row>
    <row r="65" spans="1:14" s="36" customFormat="1" ht="13.5" customHeight="1">
      <c r="A65" s="1">
        <v>53</v>
      </c>
      <c r="B65" s="3" t="s">
        <v>115</v>
      </c>
      <c r="C65" s="187" t="s">
        <v>26</v>
      </c>
      <c r="D65" s="200"/>
      <c r="E65" s="9">
        <v>4</v>
      </c>
      <c r="F65" s="73">
        <f t="shared" si="0"/>
        <v>41.9</v>
      </c>
      <c r="G65" s="6">
        <v>41.9</v>
      </c>
      <c r="H65" s="6"/>
      <c r="I65" s="8">
        <v>2</v>
      </c>
      <c r="J65" s="8">
        <v>2</v>
      </c>
      <c r="K65" s="8"/>
      <c r="L65" s="4">
        <f>20+23.7</f>
        <v>43.7</v>
      </c>
      <c r="M65" s="48">
        <f>840.8+996.3</f>
        <v>1837.1</v>
      </c>
      <c r="N65" s="106"/>
    </row>
    <row r="66" spans="1:14" s="36" customFormat="1" ht="13.5" customHeight="1">
      <c r="A66" s="1">
        <v>54</v>
      </c>
      <c r="B66" s="5" t="s">
        <v>116</v>
      </c>
      <c r="C66" s="203" t="s">
        <v>26</v>
      </c>
      <c r="D66" s="200"/>
      <c r="E66" s="1">
        <v>2</v>
      </c>
      <c r="F66" s="73">
        <f t="shared" si="0"/>
        <v>39.1</v>
      </c>
      <c r="G66" s="6">
        <v>39.1</v>
      </c>
      <c r="H66" s="6"/>
      <c r="I66" s="8">
        <v>1</v>
      </c>
      <c r="J66" s="13">
        <v>1</v>
      </c>
      <c r="K66" s="13"/>
      <c r="L66" s="4">
        <v>46</v>
      </c>
      <c r="M66" s="4">
        <v>1796.8</v>
      </c>
      <c r="N66" s="106"/>
    </row>
    <row r="67" spans="1:14" s="36" customFormat="1" ht="13.5" customHeight="1">
      <c r="A67" s="18">
        <v>55</v>
      </c>
      <c r="B67" s="5" t="s">
        <v>65</v>
      </c>
      <c r="C67" s="198" t="s">
        <v>26</v>
      </c>
      <c r="D67" s="199"/>
      <c r="E67" s="3">
        <v>4</v>
      </c>
      <c r="F67" s="73">
        <f t="shared" si="0"/>
        <v>52.49999999999999</v>
      </c>
      <c r="G67" s="16">
        <v>16.9</v>
      </c>
      <c r="H67" s="16">
        <f>14.7+20.9</f>
        <v>35.599999999999994</v>
      </c>
      <c r="I67" s="3">
        <v>3</v>
      </c>
      <c r="J67" s="3">
        <v>1</v>
      </c>
      <c r="K67" s="8">
        <v>2</v>
      </c>
      <c r="L67" s="4">
        <f>45.2+30</f>
        <v>75.2</v>
      </c>
      <c r="M67" s="85">
        <f>1900.1+1290</f>
        <v>3190.1</v>
      </c>
      <c r="N67" s="106"/>
    </row>
    <row r="68" spans="1:14" s="36" customFormat="1" ht="13.5" customHeight="1">
      <c r="A68" s="1">
        <v>56</v>
      </c>
      <c r="B68" s="5" t="s">
        <v>14</v>
      </c>
      <c r="C68" s="198" t="s">
        <v>26</v>
      </c>
      <c r="D68" s="199"/>
      <c r="E68" s="3">
        <v>7</v>
      </c>
      <c r="F68" s="73">
        <f t="shared" si="0"/>
        <v>46.5</v>
      </c>
      <c r="G68" s="16">
        <v>46.5</v>
      </c>
      <c r="H68" s="16"/>
      <c r="I68" s="3">
        <v>1</v>
      </c>
      <c r="J68" s="3">
        <v>1</v>
      </c>
      <c r="K68" s="8"/>
      <c r="L68" s="4">
        <v>58</v>
      </c>
      <c r="M68" s="85">
        <v>2152.9</v>
      </c>
      <c r="N68" s="106"/>
    </row>
    <row r="69" spans="1:14" s="142" customFormat="1" ht="13.5" customHeight="1">
      <c r="A69" s="131">
        <v>57</v>
      </c>
      <c r="B69" s="135" t="s">
        <v>8</v>
      </c>
      <c r="C69" s="196" t="s">
        <v>26</v>
      </c>
      <c r="D69" s="197"/>
      <c r="E69" s="136">
        <v>2</v>
      </c>
      <c r="F69" s="137">
        <f t="shared" si="0"/>
        <v>33.2</v>
      </c>
      <c r="G69" s="138">
        <v>33.2</v>
      </c>
      <c r="H69" s="138"/>
      <c r="I69" s="136">
        <v>1</v>
      </c>
      <c r="J69" s="136">
        <v>1</v>
      </c>
      <c r="K69" s="139"/>
      <c r="L69" s="140">
        <v>46</v>
      </c>
      <c r="M69" s="133">
        <v>1796.8</v>
      </c>
      <c r="N69" s="141"/>
    </row>
    <row r="70" spans="1:14" s="36" customFormat="1" ht="13.5" customHeight="1">
      <c r="A70" s="18">
        <v>58</v>
      </c>
      <c r="B70" s="5" t="s">
        <v>150</v>
      </c>
      <c r="C70" s="198" t="s">
        <v>26</v>
      </c>
      <c r="D70" s="199"/>
      <c r="E70" s="1">
        <v>4</v>
      </c>
      <c r="F70" s="73">
        <f t="shared" si="0"/>
        <v>38.2</v>
      </c>
      <c r="G70" s="15">
        <v>38.2</v>
      </c>
      <c r="H70" s="6"/>
      <c r="I70" s="8">
        <v>1</v>
      </c>
      <c r="J70" s="8">
        <v>1</v>
      </c>
      <c r="K70" s="8"/>
      <c r="L70" s="4">
        <v>30</v>
      </c>
      <c r="M70" s="85">
        <v>1290</v>
      </c>
      <c r="N70" s="106"/>
    </row>
    <row r="71" spans="1:14" s="83" customFormat="1" ht="13.5" customHeight="1">
      <c r="A71" s="1">
        <v>59</v>
      </c>
      <c r="B71" s="10" t="s">
        <v>140</v>
      </c>
      <c r="C71" s="199" t="s">
        <v>26</v>
      </c>
      <c r="D71" s="199"/>
      <c r="E71" s="3">
        <v>10</v>
      </c>
      <c r="F71" s="73">
        <v>142.4</v>
      </c>
      <c r="G71" s="16">
        <v>118.5</v>
      </c>
      <c r="H71" s="16">
        <v>23.9</v>
      </c>
      <c r="I71" s="9">
        <v>5</v>
      </c>
      <c r="J71" s="40">
        <v>4</v>
      </c>
      <c r="K71" s="9">
        <v>1</v>
      </c>
      <c r="L71" s="12">
        <v>168.2</v>
      </c>
      <c r="M71" s="48">
        <v>7032.2</v>
      </c>
      <c r="N71" s="106"/>
    </row>
    <row r="72" spans="1:14" s="38" customFormat="1" ht="12.75">
      <c r="A72" s="1">
        <v>60</v>
      </c>
      <c r="B72" s="5" t="s">
        <v>354</v>
      </c>
      <c r="C72" s="198" t="s">
        <v>26</v>
      </c>
      <c r="D72" s="199"/>
      <c r="E72" s="1">
        <v>4</v>
      </c>
      <c r="F72" s="73">
        <f t="shared" si="0"/>
        <v>38.8</v>
      </c>
      <c r="G72" s="15">
        <v>38.8</v>
      </c>
      <c r="H72" s="6"/>
      <c r="I72" s="8">
        <v>1</v>
      </c>
      <c r="J72" s="8">
        <v>1</v>
      </c>
      <c r="K72" s="8"/>
      <c r="L72" s="4">
        <v>46</v>
      </c>
      <c r="M72" s="48">
        <v>1796.8</v>
      </c>
      <c r="N72" s="105"/>
    </row>
    <row r="73" spans="1:14" ht="15.75">
      <c r="A73" s="1"/>
      <c r="B73" s="28" t="s">
        <v>5</v>
      </c>
      <c r="C73" s="204"/>
      <c r="D73" s="204"/>
      <c r="E73" s="41">
        <f aca="true" t="shared" si="1" ref="E73:M73">SUM(E13:E72)</f>
        <v>805</v>
      </c>
      <c r="F73" s="87">
        <f t="shared" si="1"/>
        <v>9138.18</v>
      </c>
      <c r="G73" s="87">
        <f t="shared" si="1"/>
        <v>5428.879999999998</v>
      </c>
      <c r="H73" s="87">
        <f t="shared" si="1"/>
        <v>3709.3</v>
      </c>
      <c r="I73" s="41">
        <f t="shared" si="1"/>
        <v>263</v>
      </c>
      <c r="J73" s="41">
        <f t="shared" si="1"/>
        <v>162</v>
      </c>
      <c r="K73" s="41">
        <f t="shared" si="1"/>
        <v>101</v>
      </c>
      <c r="L73" s="87">
        <f t="shared" si="1"/>
        <v>10096.930000000004</v>
      </c>
      <c r="M73" s="87">
        <f t="shared" si="1"/>
        <v>399999.99999999994</v>
      </c>
      <c r="N73" s="105"/>
    </row>
    <row r="74" spans="6:13" ht="12.75">
      <c r="F74" s="49"/>
      <c r="G74" s="49"/>
      <c r="H74" s="49"/>
      <c r="I74" s="49"/>
      <c r="J74" s="49"/>
      <c r="K74" s="49"/>
      <c r="L74" s="49"/>
      <c r="M74" s="49"/>
    </row>
  </sheetData>
  <mergeCells count="39">
    <mergeCell ref="C63:D63"/>
    <mergeCell ref="C56:D56"/>
    <mergeCell ref="C57:D57"/>
    <mergeCell ref="C61:D61"/>
    <mergeCell ref="C62:D62"/>
    <mergeCell ref="J9:K10"/>
    <mergeCell ref="C66:D66"/>
    <mergeCell ref="C67:D67"/>
    <mergeCell ref="C73:D73"/>
    <mergeCell ref="C72:D72"/>
    <mergeCell ref="C53:D53"/>
    <mergeCell ref="C70:D70"/>
    <mergeCell ref="C71:D71"/>
    <mergeCell ref="C68:D68"/>
    <mergeCell ref="C55:D55"/>
    <mergeCell ref="F8:H8"/>
    <mergeCell ref="F9:F11"/>
    <mergeCell ref="G9:H10"/>
    <mergeCell ref="I9:I11"/>
    <mergeCell ref="C69:D69"/>
    <mergeCell ref="A8:A11"/>
    <mergeCell ref="B8:B11"/>
    <mergeCell ref="C8:D11"/>
    <mergeCell ref="C64:D64"/>
    <mergeCell ref="C65:D65"/>
    <mergeCell ref="C58:D58"/>
    <mergeCell ref="C59:D59"/>
    <mergeCell ref="C60:D60"/>
    <mergeCell ref="C54:D54"/>
    <mergeCell ref="D1:N2"/>
    <mergeCell ref="N8:N11"/>
    <mergeCell ref="A5:N5"/>
    <mergeCell ref="A6:N6"/>
    <mergeCell ref="A4:N4"/>
    <mergeCell ref="E8:E11"/>
    <mergeCell ref="A7:M7"/>
    <mergeCell ref="M8:M11"/>
    <mergeCell ref="I8:K8"/>
    <mergeCell ref="L8:L11"/>
  </mergeCells>
  <printOptions/>
  <pageMargins left="0.28" right="0.17" top="0.39" bottom="0.32" header="0.26" footer="0.17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1"/>
  <sheetViews>
    <sheetView view="pageBreakPreview" zoomScaleSheetLayoutView="100" workbookViewId="0" topLeftCell="A1">
      <selection activeCell="E1" sqref="E1:N2"/>
    </sheetView>
  </sheetViews>
  <sheetFormatPr defaultColWidth="9.140625" defaultRowHeight="12.75"/>
  <cols>
    <col min="1" max="1" width="3.140625" style="0" customWidth="1"/>
    <col min="2" max="2" width="28.00390625" style="0" customWidth="1"/>
    <col min="3" max="3" width="7.00390625" style="0" customWidth="1"/>
    <col min="4" max="4" width="5.140625" style="0" customWidth="1"/>
    <col min="5" max="5" width="4.57421875" style="0" customWidth="1"/>
    <col min="6" max="6" width="7.28125" style="49" customWidth="1"/>
    <col min="7" max="7" width="7.57421875" style="49" customWidth="1"/>
    <col min="8" max="8" width="6.57421875" style="49" customWidth="1"/>
    <col min="9" max="11" width="4.28125" style="0" customWidth="1"/>
    <col min="12" max="12" width="5.421875" style="0" customWidth="1"/>
    <col min="13" max="13" width="10.140625" style="0" customWidth="1"/>
    <col min="14" max="14" width="15.28125" style="95" customWidth="1"/>
  </cols>
  <sheetData>
    <row r="1" spans="5:14" ht="19.5" customHeight="1">
      <c r="E1" s="174" t="s">
        <v>481</v>
      </c>
      <c r="F1" s="167"/>
      <c r="G1" s="167"/>
      <c r="H1" s="167"/>
      <c r="I1" s="167"/>
      <c r="J1" s="167"/>
      <c r="K1" s="167"/>
      <c r="L1" s="167"/>
      <c r="M1" s="167"/>
      <c r="N1" s="167"/>
    </row>
    <row r="2" spans="5:22" ht="19.5" customHeight="1"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68"/>
      <c r="P2" s="68"/>
      <c r="Q2" s="68"/>
      <c r="R2" s="68"/>
      <c r="S2" s="68"/>
      <c r="T2" s="68"/>
      <c r="U2" s="68"/>
      <c r="V2" s="68"/>
    </row>
    <row r="3" spans="1:14" ht="15.75">
      <c r="A3" s="168" t="s">
        <v>60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9"/>
      <c r="N3" s="167"/>
    </row>
    <row r="4" spans="1:14" ht="51" customHeight="1">
      <c r="A4" s="168" t="s">
        <v>159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9"/>
      <c r="N4" s="167"/>
    </row>
    <row r="5" spans="1:14" ht="15.75">
      <c r="A5" s="171" t="s">
        <v>16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208"/>
      <c r="M5" s="208"/>
      <c r="N5" s="209"/>
    </row>
    <row r="6" spans="1:14" ht="21.75" customHeight="1">
      <c r="A6" s="175" t="s">
        <v>17</v>
      </c>
      <c r="B6" s="175" t="s">
        <v>161</v>
      </c>
      <c r="C6" s="175" t="s">
        <v>27</v>
      </c>
      <c r="D6" s="175"/>
      <c r="E6" s="176" t="s">
        <v>18</v>
      </c>
      <c r="F6" s="207" t="s">
        <v>28</v>
      </c>
      <c r="G6" s="207"/>
      <c r="H6" s="207"/>
      <c r="I6" s="185" t="s">
        <v>19</v>
      </c>
      <c r="J6" s="185"/>
      <c r="K6" s="185"/>
      <c r="L6" s="186" t="s">
        <v>157</v>
      </c>
      <c r="M6" s="177" t="s">
        <v>29</v>
      </c>
      <c r="N6" s="181" t="s">
        <v>275</v>
      </c>
    </row>
    <row r="7" spans="1:14" ht="21.75" customHeight="1">
      <c r="A7" s="175"/>
      <c r="B7" s="175"/>
      <c r="C7" s="175"/>
      <c r="D7" s="175"/>
      <c r="E7" s="176"/>
      <c r="F7" s="206" t="s">
        <v>66</v>
      </c>
      <c r="G7" s="207" t="s">
        <v>21</v>
      </c>
      <c r="H7" s="207"/>
      <c r="I7" s="184" t="s">
        <v>20</v>
      </c>
      <c r="J7" s="185" t="s">
        <v>21</v>
      </c>
      <c r="K7" s="185"/>
      <c r="L7" s="205"/>
      <c r="M7" s="177"/>
      <c r="N7" s="181"/>
    </row>
    <row r="8" spans="1:14" ht="21.75" customHeight="1">
      <c r="A8" s="175"/>
      <c r="B8" s="175"/>
      <c r="C8" s="175"/>
      <c r="D8" s="175"/>
      <c r="E8" s="176"/>
      <c r="F8" s="206"/>
      <c r="G8" s="207"/>
      <c r="H8" s="207"/>
      <c r="I8" s="184"/>
      <c r="J8" s="185"/>
      <c r="K8" s="185"/>
      <c r="L8" s="205"/>
      <c r="M8" s="177"/>
      <c r="N8" s="181"/>
    </row>
    <row r="9" spans="1:14" ht="84" customHeight="1">
      <c r="A9" s="175"/>
      <c r="B9" s="175"/>
      <c r="C9" s="175"/>
      <c r="D9" s="175"/>
      <c r="E9" s="176"/>
      <c r="F9" s="206"/>
      <c r="G9" s="50" t="s">
        <v>22</v>
      </c>
      <c r="H9" s="50" t="s">
        <v>23</v>
      </c>
      <c r="I9" s="184"/>
      <c r="J9" s="20" t="s">
        <v>22</v>
      </c>
      <c r="K9" s="20" t="s">
        <v>23</v>
      </c>
      <c r="L9" s="205"/>
      <c r="M9" s="177"/>
      <c r="N9" s="181"/>
    </row>
    <row r="10" spans="1:14" ht="12.75">
      <c r="A10" s="21">
        <v>1</v>
      </c>
      <c r="B10" s="21">
        <v>2</v>
      </c>
      <c r="C10" s="21">
        <v>3</v>
      </c>
      <c r="D10" s="21">
        <v>4</v>
      </c>
      <c r="E10" s="30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21">
        <v>12</v>
      </c>
      <c r="M10" s="21">
        <v>13</v>
      </c>
      <c r="N10" s="94">
        <v>14</v>
      </c>
    </row>
    <row r="11" spans="1:14" ht="14.25" customHeight="1">
      <c r="A11" s="39">
        <v>1</v>
      </c>
      <c r="B11" s="18" t="s">
        <v>167</v>
      </c>
      <c r="C11" s="23">
        <v>38607</v>
      </c>
      <c r="D11" s="23" t="s">
        <v>168</v>
      </c>
      <c r="E11" s="9">
        <v>13</v>
      </c>
      <c r="F11" s="52">
        <f>G11+H11</f>
        <v>15.5</v>
      </c>
      <c r="G11" s="52"/>
      <c r="H11" s="52">
        <v>15.5</v>
      </c>
      <c r="I11" s="17">
        <v>1</v>
      </c>
      <c r="J11" s="17"/>
      <c r="K11" s="17">
        <v>1</v>
      </c>
      <c r="L11" s="52">
        <v>20</v>
      </c>
      <c r="M11" s="73">
        <v>840.8</v>
      </c>
      <c r="N11" s="97" t="s">
        <v>279</v>
      </c>
    </row>
    <row r="12" spans="1:14" ht="14.25" customHeight="1">
      <c r="A12" s="1">
        <v>2</v>
      </c>
      <c r="B12" s="1" t="s">
        <v>166</v>
      </c>
      <c r="C12" s="24" t="s">
        <v>169</v>
      </c>
      <c r="D12" s="42" t="s">
        <v>170</v>
      </c>
      <c r="E12" s="13">
        <v>7</v>
      </c>
      <c r="F12" s="52">
        <v>53.3</v>
      </c>
      <c r="G12" s="4">
        <v>53.3</v>
      </c>
      <c r="H12" s="4"/>
      <c r="I12" s="8">
        <v>1</v>
      </c>
      <c r="J12" s="8">
        <v>1</v>
      </c>
      <c r="K12" s="8"/>
      <c r="L12" s="4">
        <v>58</v>
      </c>
      <c r="M12" s="6">
        <v>2532.9</v>
      </c>
      <c r="N12" s="98" t="s">
        <v>279</v>
      </c>
    </row>
    <row r="13" spans="1:14" ht="14.25" customHeight="1">
      <c r="A13" s="1">
        <v>3</v>
      </c>
      <c r="B13" s="1" t="s">
        <v>163</v>
      </c>
      <c r="C13" s="24">
        <v>39141</v>
      </c>
      <c r="D13" s="24" t="s">
        <v>24</v>
      </c>
      <c r="E13" s="13">
        <v>2</v>
      </c>
      <c r="F13" s="4">
        <v>37.7</v>
      </c>
      <c r="G13" s="4"/>
      <c r="H13" s="4">
        <v>37.7</v>
      </c>
      <c r="I13" s="8">
        <v>2</v>
      </c>
      <c r="J13" s="8"/>
      <c r="K13" s="8">
        <v>2</v>
      </c>
      <c r="L13" s="6">
        <v>40</v>
      </c>
      <c r="M13" s="6">
        <v>2106.8</v>
      </c>
      <c r="N13" s="99" t="s">
        <v>279</v>
      </c>
    </row>
    <row r="14" spans="1:14" ht="14.25" customHeight="1">
      <c r="A14" s="39">
        <v>4</v>
      </c>
      <c r="B14" s="1" t="s">
        <v>32</v>
      </c>
      <c r="C14" s="24">
        <v>39345</v>
      </c>
      <c r="D14" s="24" t="s">
        <v>33</v>
      </c>
      <c r="E14" s="13">
        <v>3</v>
      </c>
      <c r="F14" s="4">
        <v>36.1</v>
      </c>
      <c r="G14" s="4">
        <v>36.1</v>
      </c>
      <c r="H14" s="4"/>
      <c r="I14" s="8">
        <v>1</v>
      </c>
      <c r="J14" s="8">
        <v>1</v>
      </c>
      <c r="K14" s="8"/>
      <c r="L14" s="6">
        <v>46</v>
      </c>
      <c r="M14" s="6">
        <v>1877.1</v>
      </c>
      <c r="N14" s="99" t="s">
        <v>279</v>
      </c>
    </row>
    <row r="15" spans="1:14" ht="14.25" customHeight="1">
      <c r="A15" s="1">
        <v>5</v>
      </c>
      <c r="B15" s="10" t="s">
        <v>44</v>
      </c>
      <c r="C15" s="27">
        <v>39395</v>
      </c>
      <c r="D15" s="29" t="s">
        <v>45</v>
      </c>
      <c r="E15" s="14">
        <v>4</v>
      </c>
      <c r="F15" s="52">
        <v>36.9</v>
      </c>
      <c r="G15" s="12"/>
      <c r="H15" s="12">
        <v>36.9</v>
      </c>
      <c r="I15" s="14">
        <v>2</v>
      </c>
      <c r="J15" s="14"/>
      <c r="K15" s="14">
        <v>2</v>
      </c>
      <c r="L15" s="12">
        <v>45.9</v>
      </c>
      <c r="M15" s="16">
        <v>2417.6</v>
      </c>
      <c r="N15" s="99" t="s">
        <v>279</v>
      </c>
    </row>
    <row r="16" spans="1:14" ht="14.25" customHeight="1">
      <c r="A16" s="1">
        <v>6</v>
      </c>
      <c r="B16" s="10" t="s">
        <v>108</v>
      </c>
      <c r="C16" s="24">
        <v>40045</v>
      </c>
      <c r="D16" s="24" t="s">
        <v>109</v>
      </c>
      <c r="E16" s="1">
        <v>21</v>
      </c>
      <c r="F16" s="12">
        <v>277.1</v>
      </c>
      <c r="G16" s="12"/>
      <c r="H16" s="4">
        <v>277.1</v>
      </c>
      <c r="I16" s="8">
        <v>5</v>
      </c>
      <c r="J16" s="8"/>
      <c r="K16" s="8">
        <v>5</v>
      </c>
      <c r="L16" s="6">
        <v>277.1</v>
      </c>
      <c r="M16" s="6">
        <v>9936.5</v>
      </c>
      <c r="N16" s="100"/>
    </row>
    <row r="17" spans="1:14" ht="14.25" customHeight="1">
      <c r="A17" s="39">
        <v>7</v>
      </c>
      <c r="B17" s="10" t="s">
        <v>110</v>
      </c>
      <c r="C17" s="24" t="s">
        <v>111</v>
      </c>
      <c r="D17" s="24" t="s">
        <v>112</v>
      </c>
      <c r="E17" s="1">
        <v>17</v>
      </c>
      <c r="F17" s="12">
        <v>346</v>
      </c>
      <c r="G17" s="12">
        <v>139.5</v>
      </c>
      <c r="H17" s="154">
        <v>206.5</v>
      </c>
      <c r="I17" s="8">
        <v>8</v>
      </c>
      <c r="J17" s="8">
        <v>3</v>
      </c>
      <c r="K17" s="8">
        <v>5</v>
      </c>
      <c r="L17" s="6">
        <v>353.5</v>
      </c>
      <c r="M17" s="157">
        <v>13868.6</v>
      </c>
      <c r="N17" s="99"/>
    </row>
    <row r="18" spans="1:14" ht="14.25" customHeight="1">
      <c r="A18" s="1">
        <v>8</v>
      </c>
      <c r="B18" s="2" t="s">
        <v>155</v>
      </c>
      <c r="C18" s="44">
        <v>40742</v>
      </c>
      <c r="D18" s="46" t="s">
        <v>156</v>
      </c>
      <c r="E18" s="2">
        <v>8</v>
      </c>
      <c r="F18" s="47">
        <v>27.4</v>
      </c>
      <c r="G18" s="47">
        <v>27.4</v>
      </c>
      <c r="H18" s="47"/>
      <c r="I18" s="43">
        <v>1</v>
      </c>
      <c r="J18" s="43">
        <v>1</v>
      </c>
      <c r="K18" s="43"/>
      <c r="L18" s="32">
        <v>49</v>
      </c>
      <c r="M18" s="32">
        <v>1914</v>
      </c>
      <c r="N18" s="99" t="s">
        <v>279</v>
      </c>
    </row>
    <row r="19" spans="1:14" ht="14.25" customHeight="1">
      <c r="A19" s="1">
        <v>9</v>
      </c>
      <c r="B19" s="2" t="s">
        <v>140</v>
      </c>
      <c r="C19" s="199" t="s">
        <v>26</v>
      </c>
      <c r="D19" s="199"/>
      <c r="E19" s="2">
        <v>1</v>
      </c>
      <c r="F19" s="47">
        <v>39.5</v>
      </c>
      <c r="G19" s="47">
        <v>39.5</v>
      </c>
      <c r="H19" s="47"/>
      <c r="I19" s="43">
        <v>1</v>
      </c>
      <c r="J19" s="43">
        <v>1</v>
      </c>
      <c r="K19" s="43"/>
      <c r="L19" s="32">
        <v>49.2</v>
      </c>
      <c r="M19" s="32">
        <v>1921.8</v>
      </c>
      <c r="N19" s="99"/>
    </row>
    <row r="20" spans="1:14" s="149" customFormat="1" ht="14.25" customHeight="1">
      <c r="A20" s="143">
        <v>10</v>
      </c>
      <c r="B20" s="144" t="s">
        <v>149</v>
      </c>
      <c r="C20" s="197" t="s">
        <v>26</v>
      </c>
      <c r="D20" s="197"/>
      <c r="E20" s="145">
        <v>17</v>
      </c>
      <c r="F20" s="147">
        <v>165.6</v>
      </c>
      <c r="G20" s="147">
        <v>165.6</v>
      </c>
      <c r="H20" s="147"/>
      <c r="I20" s="145">
        <v>6</v>
      </c>
      <c r="J20" s="145">
        <f>I20</f>
        <v>6</v>
      </c>
      <c r="K20" s="145"/>
      <c r="L20" s="146">
        <v>201.9</v>
      </c>
      <c r="M20" s="146">
        <v>9170.7</v>
      </c>
      <c r="N20" s="148"/>
    </row>
    <row r="21" spans="1:14" ht="14.25" customHeight="1">
      <c r="A21" s="1">
        <v>11</v>
      </c>
      <c r="B21" s="10" t="s">
        <v>151</v>
      </c>
      <c r="C21" s="199" t="s">
        <v>26</v>
      </c>
      <c r="D21" s="199"/>
      <c r="E21" s="13">
        <v>12</v>
      </c>
      <c r="F21" s="4">
        <v>184.8</v>
      </c>
      <c r="G21" s="4">
        <v>184.8</v>
      </c>
      <c r="H21" s="4"/>
      <c r="I21" s="8">
        <v>3</v>
      </c>
      <c r="J21" s="8">
        <v>3</v>
      </c>
      <c r="K21" s="8"/>
      <c r="L21" s="6">
        <v>184.8</v>
      </c>
      <c r="M21" s="6">
        <v>7331</v>
      </c>
      <c r="N21" s="99"/>
    </row>
    <row r="22" spans="1:15" ht="14.25" customHeight="1">
      <c r="A22" s="1">
        <v>12</v>
      </c>
      <c r="B22" s="10" t="s">
        <v>139</v>
      </c>
      <c r="C22" s="199" t="s">
        <v>26</v>
      </c>
      <c r="D22" s="199"/>
      <c r="E22" s="3">
        <v>2</v>
      </c>
      <c r="F22" s="48">
        <v>61</v>
      </c>
      <c r="G22" s="48">
        <v>61</v>
      </c>
      <c r="H22" s="48"/>
      <c r="I22" s="9">
        <v>1</v>
      </c>
      <c r="J22" s="40">
        <v>1</v>
      </c>
      <c r="K22" s="9"/>
      <c r="L22" s="15">
        <v>61</v>
      </c>
      <c r="M22" s="32">
        <v>2419.9</v>
      </c>
      <c r="N22" s="99"/>
      <c r="O22" s="31"/>
    </row>
    <row r="23" spans="1:14" ht="14.25" customHeight="1">
      <c r="A23" s="39">
        <v>13</v>
      </c>
      <c r="B23" s="10" t="s">
        <v>64</v>
      </c>
      <c r="C23" s="198" t="s">
        <v>26</v>
      </c>
      <c r="D23" s="199"/>
      <c r="E23" s="1">
        <v>4</v>
      </c>
      <c r="F23" s="12">
        <v>54.5</v>
      </c>
      <c r="G23" s="12">
        <v>54.5</v>
      </c>
      <c r="H23" s="4"/>
      <c r="I23" s="8">
        <v>1</v>
      </c>
      <c r="J23" s="8">
        <v>1</v>
      </c>
      <c r="K23" s="8"/>
      <c r="L23" s="6">
        <v>58</v>
      </c>
      <c r="M23" s="16">
        <v>2532.9</v>
      </c>
      <c r="N23" s="99"/>
    </row>
    <row r="24" spans="1:14" ht="14.25" customHeight="1">
      <c r="A24" s="1">
        <v>14</v>
      </c>
      <c r="B24" s="5" t="s">
        <v>141</v>
      </c>
      <c r="C24" s="198" t="s">
        <v>26</v>
      </c>
      <c r="D24" s="199"/>
      <c r="E24" s="1">
        <v>4</v>
      </c>
      <c r="F24" s="12">
        <v>38.7</v>
      </c>
      <c r="G24" s="12">
        <v>38.7</v>
      </c>
      <c r="H24" s="4"/>
      <c r="I24" s="8">
        <v>1</v>
      </c>
      <c r="J24" s="8">
        <v>1</v>
      </c>
      <c r="K24" s="8"/>
      <c r="L24" s="6">
        <v>46</v>
      </c>
      <c r="M24" s="16">
        <v>1877.1</v>
      </c>
      <c r="N24" s="101"/>
    </row>
    <row r="25" spans="1:14" s="149" customFormat="1" ht="14.25" customHeight="1">
      <c r="A25" s="131">
        <v>15</v>
      </c>
      <c r="B25" s="144" t="s">
        <v>15</v>
      </c>
      <c r="C25" s="196" t="s">
        <v>26</v>
      </c>
      <c r="D25" s="197"/>
      <c r="E25" s="131">
        <v>2</v>
      </c>
      <c r="F25" s="155">
        <v>43.7</v>
      </c>
      <c r="G25" s="155">
        <v>43.7</v>
      </c>
      <c r="H25" s="140"/>
      <c r="I25" s="139">
        <v>1</v>
      </c>
      <c r="J25" s="139">
        <v>1</v>
      </c>
      <c r="K25" s="139"/>
      <c r="L25" s="151">
        <v>50.8</v>
      </c>
      <c r="M25" s="158">
        <f>2218.4</f>
        <v>2218.4</v>
      </c>
      <c r="N25" s="152"/>
    </row>
    <row r="26" spans="1:14" ht="14.25" customHeight="1">
      <c r="A26" s="39">
        <v>16</v>
      </c>
      <c r="B26" s="5" t="s">
        <v>32</v>
      </c>
      <c r="C26" s="198" t="s">
        <v>26</v>
      </c>
      <c r="D26" s="199"/>
      <c r="E26" s="1">
        <v>1</v>
      </c>
      <c r="F26" s="12">
        <v>17</v>
      </c>
      <c r="G26" s="12">
        <v>17</v>
      </c>
      <c r="H26" s="4"/>
      <c r="I26" s="8">
        <v>1</v>
      </c>
      <c r="J26" s="8">
        <v>1</v>
      </c>
      <c r="K26" s="8"/>
      <c r="L26" s="103">
        <v>23.9</v>
      </c>
      <c r="M26" s="159">
        <v>1258.8</v>
      </c>
      <c r="N26" s="101"/>
    </row>
    <row r="27" spans="1:14" ht="14.25" customHeight="1">
      <c r="A27" s="1">
        <v>17</v>
      </c>
      <c r="B27" s="10" t="s">
        <v>140</v>
      </c>
      <c r="C27" s="198" t="s">
        <v>26</v>
      </c>
      <c r="D27" s="199"/>
      <c r="E27" s="1">
        <v>1</v>
      </c>
      <c r="F27" s="4">
        <v>13.1</v>
      </c>
      <c r="G27" s="12">
        <v>13.1</v>
      </c>
      <c r="H27" s="4"/>
      <c r="I27" s="8">
        <v>1</v>
      </c>
      <c r="J27" s="8">
        <v>1</v>
      </c>
      <c r="K27" s="8"/>
      <c r="L27" s="103">
        <v>27.1</v>
      </c>
      <c r="M27" s="159">
        <v>1427.4</v>
      </c>
      <c r="N27" s="101"/>
    </row>
    <row r="28" spans="1:14" ht="14.25" customHeight="1">
      <c r="A28" s="1">
        <v>18</v>
      </c>
      <c r="B28" s="113" t="s">
        <v>443</v>
      </c>
      <c r="C28" s="198" t="s">
        <v>26</v>
      </c>
      <c r="D28" s="199"/>
      <c r="E28" s="1">
        <v>5</v>
      </c>
      <c r="F28" s="12">
        <v>54</v>
      </c>
      <c r="G28" s="12">
        <v>54</v>
      </c>
      <c r="H28" s="4"/>
      <c r="I28" s="8">
        <v>1</v>
      </c>
      <c r="J28" s="8">
        <v>1</v>
      </c>
      <c r="K28" s="8"/>
      <c r="L28" s="104">
        <v>64.6</v>
      </c>
      <c r="M28" s="159">
        <v>2562.7</v>
      </c>
      <c r="N28" s="101"/>
    </row>
    <row r="29" spans="1:15" ht="14.25" customHeight="1">
      <c r="A29" s="39">
        <v>19</v>
      </c>
      <c r="B29" s="5" t="s">
        <v>119</v>
      </c>
      <c r="C29" s="198" t="s">
        <v>26</v>
      </c>
      <c r="D29" s="198"/>
      <c r="E29" s="1">
        <v>2</v>
      </c>
      <c r="F29" s="12">
        <v>33.5</v>
      </c>
      <c r="G29" s="12">
        <v>33.5</v>
      </c>
      <c r="H29" s="4"/>
      <c r="I29" s="8">
        <v>1</v>
      </c>
      <c r="J29" s="8">
        <v>1</v>
      </c>
      <c r="K29" s="8"/>
      <c r="L29" s="6">
        <v>46</v>
      </c>
      <c r="M29" s="16">
        <v>1877.1</v>
      </c>
      <c r="N29" s="101"/>
      <c r="O29" s="49"/>
    </row>
    <row r="30" spans="1:15" s="149" customFormat="1" ht="14.25" customHeight="1">
      <c r="A30" s="131">
        <v>20</v>
      </c>
      <c r="B30" s="135" t="s">
        <v>164</v>
      </c>
      <c r="C30" s="196" t="s">
        <v>26</v>
      </c>
      <c r="D30" s="197"/>
      <c r="E30" s="131">
        <v>2</v>
      </c>
      <c r="F30" s="155">
        <v>41.2</v>
      </c>
      <c r="G30" s="155">
        <v>41.2</v>
      </c>
      <c r="H30" s="140"/>
      <c r="I30" s="139">
        <v>1</v>
      </c>
      <c r="J30" s="139">
        <v>1</v>
      </c>
      <c r="K30" s="139"/>
      <c r="L30" s="150">
        <v>46</v>
      </c>
      <c r="M30" s="138">
        <v>1877.1</v>
      </c>
      <c r="N30" s="152"/>
      <c r="O30" s="153"/>
    </row>
    <row r="31" spans="1:14" ht="14.25" customHeight="1">
      <c r="A31" s="1">
        <v>21</v>
      </c>
      <c r="B31" s="5" t="s">
        <v>148</v>
      </c>
      <c r="C31" s="198" t="s">
        <v>26</v>
      </c>
      <c r="D31" s="199"/>
      <c r="E31" s="1">
        <v>6</v>
      </c>
      <c r="F31" s="12">
        <v>40.5</v>
      </c>
      <c r="G31" s="12">
        <v>40.5</v>
      </c>
      <c r="H31" s="4"/>
      <c r="I31" s="8">
        <v>1</v>
      </c>
      <c r="J31" s="8">
        <v>1</v>
      </c>
      <c r="K31" s="8"/>
      <c r="L31" s="6">
        <v>46</v>
      </c>
      <c r="M31" s="16">
        <v>1877.1</v>
      </c>
      <c r="N31" s="101"/>
    </row>
    <row r="32" spans="1:14" s="149" customFormat="1" ht="14.25" customHeight="1">
      <c r="A32" s="143">
        <v>22</v>
      </c>
      <c r="B32" s="135" t="s">
        <v>165</v>
      </c>
      <c r="C32" s="196" t="s">
        <v>26</v>
      </c>
      <c r="D32" s="197"/>
      <c r="E32" s="131">
        <v>3</v>
      </c>
      <c r="F32" s="155">
        <v>34.3</v>
      </c>
      <c r="G32" s="155">
        <v>34.3</v>
      </c>
      <c r="H32" s="140"/>
      <c r="I32" s="139">
        <v>1</v>
      </c>
      <c r="J32" s="139">
        <v>1</v>
      </c>
      <c r="K32" s="139"/>
      <c r="L32" s="150">
        <v>46</v>
      </c>
      <c r="M32" s="138">
        <v>1877.1</v>
      </c>
      <c r="N32" s="152"/>
    </row>
    <row r="33" spans="1:14" ht="14.25" customHeight="1">
      <c r="A33" s="1">
        <v>23</v>
      </c>
      <c r="B33" s="5" t="s">
        <v>6</v>
      </c>
      <c r="C33" s="24">
        <v>39793</v>
      </c>
      <c r="D33" s="42" t="s">
        <v>124</v>
      </c>
      <c r="E33" s="13">
        <v>8</v>
      </c>
      <c r="F33" s="4">
        <v>158.2</v>
      </c>
      <c r="G33" s="4"/>
      <c r="H33" s="4">
        <v>158.2</v>
      </c>
      <c r="I33" s="8">
        <v>5</v>
      </c>
      <c r="J33" s="8"/>
      <c r="K33" s="8">
        <v>5</v>
      </c>
      <c r="L33" s="6">
        <v>160.2</v>
      </c>
      <c r="M33" s="6">
        <v>7749</v>
      </c>
      <c r="N33" s="98"/>
    </row>
    <row r="34" spans="1:14" ht="14.25" customHeight="1">
      <c r="A34" s="1">
        <v>24</v>
      </c>
      <c r="B34" s="10" t="s">
        <v>1</v>
      </c>
      <c r="C34" s="24">
        <v>39913</v>
      </c>
      <c r="D34" s="42" t="s">
        <v>125</v>
      </c>
      <c r="E34" s="13">
        <v>15</v>
      </c>
      <c r="F34" s="4">
        <v>139.8</v>
      </c>
      <c r="G34" s="4">
        <v>73.3</v>
      </c>
      <c r="H34" s="4">
        <v>66.5</v>
      </c>
      <c r="I34" s="8">
        <v>4</v>
      </c>
      <c r="J34" s="8">
        <v>2</v>
      </c>
      <c r="K34" s="8">
        <v>2</v>
      </c>
      <c r="L34" s="6">
        <v>154.5</v>
      </c>
      <c r="M34" s="6">
        <v>6954.3</v>
      </c>
      <c r="N34" s="98"/>
    </row>
    <row r="35" spans="1:14" ht="26.25" customHeight="1">
      <c r="A35" s="39">
        <v>25</v>
      </c>
      <c r="B35" s="10" t="s">
        <v>122</v>
      </c>
      <c r="C35" s="24">
        <v>40045</v>
      </c>
      <c r="D35" s="42" t="s">
        <v>126</v>
      </c>
      <c r="E35" s="13">
        <v>41</v>
      </c>
      <c r="F35" s="4">
        <v>495.1</v>
      </c>
      <c r="G35" s="4">
        <v>495.1</v>
      </c>
      <c r="H35" s="4"/>
      <c r="I35" s="8">
        <v>22</v>
      </c>
      <c r="J35" s="8">
        <v>22</v>
      </c>
      <c r="K35" s="8"/>
      <c r="L35" s="6">
        <v>671.1</v>
      </c>
      <c r="M35" s="6">
        <v>31439.6</v>
      </c>
      <c r="N35" s="99"/>
    </row>
    <row r="36" spans="1:14" ht="24.75" customHeight="1">
      <c r="A36" s="1">
        <v>26</v>
      </c>
      <c r="B36" s="10" t="s">
        <v>121</v>
      </c>
      <c r="C36" s="24">
        <v>40116</v>
      </c>
      <c r="D36" s="42" t="s">
        <v>128</v>
      </c>
      <c r="E36" s="13">
        <v>4</v>
      </c>
      <c r="F36" s="4">
        <v>83.6</v>
      </c>
      <c r="G36" s="4">
        <v>83.6</v>
      </c>
      <c r="H36" s="4"/>
      <c r="I36" s="8">
        <v>2</v>
      </c>
      <c r="J36" s="8">
        <v>2</v>
      </c>
      <c r="K36" s="8"/>
      <c r="L36" s="6">
        <v>97</v>
      </c>
      <c r="M36" s="6">
        <v>4104.3</v>
      </c>
      <c r="N36" s="101"/>
    </row>
    <row r="37" spans="1:14" ht="14.25" customHeight="1">
      <c r="A37" s="1">
        <v>27</v>
      </c>
      <c r="B37" s="1" t="s">
        <v>153</v>
      </c>
      <c r="C37" s="24">
        <v>40116</v>
      </c>
      <c r="D37" s="42" t="s">
        <v>154</v>
      </c>
      <c r="E37" s="13">
        <v>3</v>
      </c>
      <c r="F37" s="4">
        <v>48.8</v>
      </c>
      <c r="G37" s="4">
        <v>48.8</v>
      </c>
      <c r="H37" s="4"/>
      <c r="I37" s="8">
        <v>1</v>
      </c>
      <c r="J37" s="8">
        <v>1</v>
      </c>
      <c r="K37" s="8"/>
      <c r="L37" s="6">
        <v>58</v>
      </c>
      <c r="M37" s="6">
        <v>2511.17</v>
      </c>
      <c r="N37" s="102"/>
    </row>
    <row r="38" spans="1:14" ht="12.75">
      <c r="A38" s="39"/>
      <c r="B38" s="34" t="s">
        <v>5</v>
      </c>
      <c r="C38" s="34"/>
      <c r="D38" s="34"/>
      <c r="E38" s="41">
        <f aca="true" t="shared" si="0" ref="E38:M38">SUM(E11:E37)</f>
        <v>208</v>
      </c>
      <c r="F38" s="86">
        <f t="shared" si="0"/>
        <v>2576.9</v>
      </c>
      <c r="G38" s="86">
        <f t="shared" si="0"/>
        <v>1778.4999999999998</v>
      </c>
      <c r="H38" s="86">
        <f t="shared" si="0"/>
        <v>798.4000000000001</v>
      </c>
      <c r="I38" s="41">
        <f t="shared" si="0"/>
        <v>76</v>
      </c>
      <c r="J38" s="41">
        <f t="shared" si="0"/>
        <v>54</v>
      </c>
      <c r="K38" s="41">
        <f t="shared" si="0"/>
        <v>22</v>
      </c>
      <c r="L38" s="41">
        <f t="shared" si="0"/>
        <v>2981.6</v>
      </c>
      <c r="M38" s="87">
        <f t="shared" si="0"/>
        <v>128481.77000000002</v>
      </c>
      <c r="N38" s="101"/>
    </row>
    <row r="39" spans="9:15" ht="12.75">
      <c r="I39" s="51"/>
      <c r="L39" s="31"/>
      <c r="M39" s="49"/>
      <c r="O39" s="49"/>
    </row>
    <row r="40" spans="9:14" ht="12.75">
      <c r="I40" s="51"/>
      <c r="L40" s="31"/>
      <c r="M40" s="49"/>
      <c r="N40" s="96"/>
    </row>
    <row r="41" spans="12:13" ht="12.75">
      <c r="L41" s="31"/>
      <c r="M41" s="49"/>
    </row>
  </sheetData>
  <mergeCells count="31">
    <mergeCell ref="E1:N2"/>
    <mergeCell ref="C19:D19"/>
    <mergeCell ref="C25:D25"/>
    <mergeCell ref="N6:N9"/>
    <mergeCell ref="A4:N4"/>
    <mergeCell ref="A5:N5"/>
    <mergeCell ref="A3:N3"/>
    <mergeCell ref="A6:A9"/>
    <mergeCell ref="B6:B9"/>
    <mergeCell ref="C6:D9"/>
    <mergeCell ref="C27:D27"/>
    <mergeCell ref="C32:D32"/>
    <mergeCell ref="C29:D29"/>
    <mergeCell ref="C28:D28"/>
    <mergeCell ref="C30:D30"/>
    <mergeCell ref="C31:D31"/>
    <mergeCell ref="C26:D26"/>
    <mergeCell ref="I6:K6"/>
    <mergeCell ref="I7:I9"/>
    <mergeCell ref="G7:H8"/>
    <mergeCell ref="J7:K8"/>
    <mergeCell ref="L6:L9"/>
    <mergeCell ref="M6:M9"/>
    <mergeCell ref="C20:D20"/>
    <mergeCell ref="C24:D24"/>
    <mergeCell ref="C22:D22"/>
    <mergeCell ref="C23:D23"/>
    <mergeCell ref="C21:D21"/>
    <mergeCell ref="F7:F9"/>
    <mergeCell ref="E6:E9"/>
    <mergeCell ref="F6:H6"/>
  </mergeCells>
  <printOptions/>
  <pageMargins left="0.28" right="0.16" top="0.4" bottom="0.35" header="0.24" footer="0.19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view="pageBreakPreview" zoomScaleSheetLayoutView="100" workbookViewId="0" topLeftCell="A1">
      <selection activeCell="D1" sqref="D1:N2"/>
    </sheetView>
  </sheetViews>
  <sheetFormatPr defaultColWidth="9.140625" defaultRowHeight="12.75"/>
  <cols>
    <col min="1" max="1" width="4.00390625" style="0" customWidth="1"/>
    <col min="2" max="2" width="20.57421875" style="0" customWidth="1"/>
    <col min="4" max="4" width="6.140625" style="0" customWidth="1"/>
    <col min="5" max="5" width="4.28125" style="0" customWidth="1"/>
    <col min="6" max="6" width="5.8515625" style="0" customWidth="1"/>
    <col min="7" max="8" width="5.7109375" style="0" customWidth="1"/>
    <col min="9" max="9" width="3.421875" style="0" customWidth="1"/>
    <col min="10" max="11" width="4.140625" style="0" customWidth="1"/>
    <col min="12" max="12" width="5.00390625" style="0" customWidth="1"/>
    <col min="13" max="13" width="8.140625" style="0" customWidth="1"/>
    <col min="14" max="14" width="15.421875" style="0" customWidth="1"/>
  </cols>
  <sheetData>
    <row r="1" spans="4:14" ht="21" customHeight="1">
      <c r="D1" s="174" t="s">
        <v>482</v>
      </c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4:14" ht="16.5" customHeight="1"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ht="15.75">
      <c r="A3" s="168" t="s">
        <v>60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9"/>
      <c r="N3" s="167"/>
    </row>
    <row r="4" spans="1:14" ht="60" customHeight="1">
      <c r="A4" s="168" t="s">
        <v>308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7"/>
    </row>
    <row r="5" spans="1:14" ht="17.25" customHeight="1">
      <c r="A5" s="171" t="s">
        <v>16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208"/>
      <c r="M5" s="208"/>
      <c r="N5" s="209"/>
    </row>
    <row r="6" spans="1:14" ht="33" customHeight="1">
      <c r="A6" s="175" t="s">
        <v>17</v>
      </c>
      <c r="B6" s="175" t="s">
        <v>162</v>
      </c>
      <c r="C6" s="175" t="s">
        <v>27</v>
      </c>
      <c r="D6" s="175"/>
      <c r="E6" s="176" t="s">
        <v>18</v>
      </c>
      <c r="F6" s="182" t="s">
        <v>28</v>
      </c>
      <c r="G6" s="182"/>
      <c r="H6" s="182"/>
      <c r="I6" s="185" t="s">
        <v>19</v>
      </c>
      <c r="J6" s="185"/>
      <c r="K6" s="185"/>
      <c r="L6" s="186" t="s">
        <v>157</v>
      </c>
      <c r="M6" s="177" t="s">
        <v>29</v>
      </c>
      <c r="N6" s="181" t="s">
        <v>275</v>
      </c>
    </row>
    <row r="7" spans="1:14" ht="34.5" customHeight="1">
      <c r="A7" s="175"/>
      <c r="B7" s="175"/>
      <c r="C7" s="175"/>
      <c r="D7" s="175"/>
      <c r="E7" s="176"/>
      <c r="F7" s="175" t="s">
        <v>66</v>
      </c>
      <c r="G7" s="182" t="s">
        <v>21</v>
      </c>
      <c r="H7" s="182"/>
      <c r="I7" s="184" t="s">
        <v>20</v>
      </c>
      <c r="J7" s="185" t="s">
        <v>21</v>
      </c>
      <c r="K7" s="185"/>
      <c r="L7" s="205"/>
      <c r="M7" s="177"/>
      <c r="N7" s="181"/>
    </row>
    <row r="8" spans="1:14" ht="30.75" customHeight="1">
      <c r="A8" s="175"/>
      <c r="B8" s="175"/>
      <c r="C8" s="175"/>
      <c r="D8" s="175"/>
      <c r="E8" s="176"/>
      <c r="F8" s="175"/>
      <c r="G8" s="182"/>
      <c r="H8" s="182"/>
      <c r="I8" s="184"/>
      <c r="J8" s="185"/>
      <c r="K8" s="185"/>
      <c r="L8" s="205"/>
      <c r="M8" s="177"/>
      <c r="N8" s="181"/>
    </row>
    <row r="9" spans="1:14" ht="87" customHeight="1">
      <c r="A9" s="175"/>
      <c r="B9" s="175"/>
      <c r="C9" s="175"/>
      <c r="D9" s="175"/>
      <c r="E9" s="176"/>
      <c r="F9" s="175"/>
      <c r="G9" s="19" t="s">
        <v>22</v>
      </c>
      <c r="H9" s="19" t="s">
        <v>23</v>
      </c>
      <c r="I9" s="184"/>
      <c r="J9" s="20" t="s">
        <v>22</v>
      </c>
      <c r="K9" s="20" t="s">
        <v>23</v>
      </c>
      <c r="L9" s="205"/>
      <c r="M9" s="177"/>
      <c r="N9" s="181"/>
    </row>
    <row r="10" spans="1:14" ht="12.75">
      <c r="A10" s="21">
        <v>1</v>
      </c>
      <c r="B10" s="21">
        <v>2</v>
      </c>
      <c r="C10" s="21">
        <v>3</v>
      </c>
      <c r="D10" s="21">
        <v>4</v>
      </c>
      <c r="E10" s="30">
        <v>5</v>
      </c>
      <c r="F10" s="21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21">
        <v>12</v>
      </c>
      <c r="M10" s="21">
        <v>13</v>
      </c>
      <c r="N10" s="130">
        <v>14</v>
      </c>
    </row>
    <row r="11" spans="1:14" ht="12.75">
      <c r="A11" s="1">
        <v>1</v>
      </c>
      <c r="B11" s="10" t="s">
        <v>117</v>
      </c>
      <c r="C11" s="108">
        <v>40045</v>
      </c>
      <c r="D11" s="39" t="s">
        <v>127</v>
      </c>
      <c r="E11" s="13">
        <v>3</v>
      </c>
      <c r="F11" s="4">
        <v>52.6</v>
      </c>
      <c r="G11" s="4"/>
      <c r="H11" s="4">
        <v>52.6</v>
      </c>
      <c r="I11" s="8">
        <v>3</v>
      </c>
      <c r="J11" s="8"/>
      <c r="K11" s="8">
        <v>3</v>
      </c>
      <c r="L11" s="6">
        <v>60</v>
      </c>
      <c r="M11" s="4">
        <v>3160.2</v>
      </c>
      <c r="N11" s="130"/>
    </row>
    <row r="12" spans="1:14" ht="13.5" customHeight="1">
      <c r="A12" s="1">
        <v>2</v>
      </c>
      <c r="B12" s="10" t="s">
        <v>7</v>
      </c>
      <c r="C12" s="108">
        <v>40144</v>
      </c>
      <c r="D12" s="39" t="s">
        <v>129</v>
      </c>
      <c r="E12" s="13">
        <v>8</v>
      </c>
      <c r="F12" s="4">
        <v>85.2</v>
      </c>
      <c r="G12" s="4">
        <v>34.6</v>
      </c>
      <c r="H12" s="4">
        <v>50.6</v>
      </c>
      <c r="I12" s="8">
        <v>3</v>
      </c>
      <c r="J12" s="8">
        <v>1</v>
      </c>
      <c r="K12" s="8">
        <v>2</v>
      </c>
      <c r="L12" s="6">
        <v>85.2</v>
      </c>
      <c r="M12" s="4">
        <v>4291.3</v>
      </c>
      <c r="N12" s="130"/>
    </row>
    <row r="13" spans="1:14" ht="13.5" customHeight="1">
      <c r="A13" s="1">
        <v>3</v>
      </c>
      <c r="B13" s="10" t="s">
        <v>9</v>
      </c>
      <c r="C13" s="108">
        <v>40144</v>
      </c>
      <c r="D13" s="39" t="s">
        <v>130</v>
      </c>
      <c r="E13" s="13">
        <v>13</v>
      </c>
      <c r="F13" s="4">
        <v>245.2</v>
      </c>
      <c r="G13" s="4">
        <v>84.7</v>
      </c>
      <c r="H13" s="4">
        <v>160.5</v>
      </c>
      <c r="I13" s="8">
        <v>6</v>
      </c>
      <c r="J13" s="8">
        <v>2</v>
      </c>
      <c r="K13" s="8">
        <v>4</v>
      </c>
      <c r="L13" s="6">
        <v>264.5</v>
      </c>
      <c r="M13" s="4">
        <v>11350.8</v>
      </c>
      <c r="N13" s="130"/>
    </row>
    <row r="14" spans="1:14" ht="13.5" customHeight="1">
      <c r="A14" s="7">
        <v>4</v>
      </c>
      <c r="B14" s="10" t="s">
        <v>118</v>
      </c>
      <c r="C14" s="108">
        <v>40144</v>
      </c>
      <c r="D14" s="39" t="s">
        <v>131</v>
      </c>
      <c r="E14" s="7">
        <v>1</v>
      </c>
      <c r="F14" s="53">
        <v>12.8</v>
      </c>
      <c r="G14" s="53">
        <v>12.8</v>
      </c>
      <c r="H14" s="53"/>
      <c r="I14" s="7">
        <v>1</v>
      </c>
      <c r="J14" s="7">
        <v>1</v>
      </c>
      <c r="K14" s="7"/>
      <c r="L14" s="7">
        <v>20</v>
      </c>
      <c r="M14" s="53">
        <f>1197.7</f>
        <v>1197.7</v>
      </c>
      <c r="N14" s="99" t="s">
        <v>279</v>
      </c>
    </row>
    <row r="15" spans="1:14" ht="13.5" customHeight="1">
      <c r="A15" s="7"/>
      <c r="B15" s="10" t="s">
        <v>5</v>
      </c>
      <c r="C15" s="109"/>
      <c r="D15" s="109"/>
      <c r="E15" s="89">
        <f>SUM(E11:E14)</f>
        <v>25</v>
      </c>
      <c r="F15" s="53">
        <f aca="true" t="shared" si="0" ref="F15:M15">SUM(F11:F14)</f>
        <v>395.8</v>
      </c>
      <c r="G15" s="53">
        <f t="shared" si="0"/>
        <v>132.10000000000002</v>
      </c>
      <c r="H15" s="53">
        <f t="shared" si="0"/>
        <v>263.7</v>
      </c>
      <c r="I15" s="89">
        <f t="shared" si="0"/>
        <v>13</v>
      </c>
      <c r="J15" s="89">
        <f t="shared" si="0"/>
        <v>4</v>
      </c>
      <c r="K15" s="89">
        <f t="shared" si="0"/>
        <v>9</v>
      </c>
      <c r="L15" s="89">
        <f t="shared" si="0"/>
        <v>429.7</v>
      </c>
      <c r="M15" s="53">
        <f t="shared" si="0"/>
        <v>20000</v>
      </c>
      <c r="N15" s="130"/>
    </row>
    <row r="16" spans="1:13" ht="13.5" customHeight="1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1"/>
    </row>
    <row r="17" ht="13.5" customHeight="1"/>
    <row r="18" ht="13.5" customHeight="1">
      <c r="H18" s="49"/>
    </row>
  </sheetData>
  <mergeCells count="17">
    <mergeCell ref="D1:N2"/>
    <mergeCell ref="A6:A9"/>
    <mergeCell ref="B6:B9"/>
    <mergeCell ref="C6:D9"/>
    <mergeCell ref="E6:E9"/>
    <mergeCell ref="F6:H6"/>
    <mergeCell ref="I6:K6"/>
    <mergeCell ref="L6:L9"/>
    <mergeCell ref="M6:M9"/>
    <mergeCell ref="F7:F9"/>
    <mergeCell ref="N6:N9"/>
    <mergeCell ref="A4:N4"/>
    <mergeCell ref="A5:N5"/>
    <mergeCell ref="A3:N3"/>
    <mergeCell ref="G7:H8"/>
    <mergeCell ref="I7:I9"/>
    <mergeCell ref="J7:K8"/>
  </mergeCells>
  <printOptions/>
  <pageMargins left="0.26" right="0.16" top="0.33" bottom="0.34" header="0.25" footer="0.21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SheetLayoutView="100" workbookViewId="0" topLeftCell="A1">
      <selection activeCell="D1" sqref="D1:N2"/>
    </sheetView>
  </sheetViews>
  <sheetFormatPr defaultColWidth="9.140625" defaultRowHeight="12.75"/>
  <cols>
    <col min="1" max="1" width="2.8515625" style="0" customWidth="1"/>
    <col min="2" max="2" width="23.57421875" style="0" customWidth="1"/>
    <col min="3" max="3" width="7.140625" style="0" customWidth="1"/>
    <col min="4" max="4" width="5.140625" style="0" customWidth="1"/>
    <col min="5" max="5" width="5.7109375" style="0" customWidth="1"/>
    <col min="6" max="6" width="6.7109375" style="0" customWidth="1"/>
    <col min="7" max="7" width="6.421875" style="0" customWidth="1"/>
    <col min="8" max="8" width="6.140625" style="0" customWidth="1"/>
    <col min="9" max="9" width="3.28125" style="0" customWidth="1"/>
    <col min="10" max="11" width="4.140625" style="0" customWidth="1"/>
    <col min="12" max="12" width="6.140625" style="0" customWidth="1"/>
    <col min="13" max="13" width="7.8515625" style="0" customWidth="1"/>
    <col min="14" max="14" width="15.421875" style="0" customWidth="1"/>
  </cols>
  <sheetData>
    <row r="1" spans="4:14" ht="16.5" customHeight="1">
      <c r="D1" s="174" t="s">
        <v>483</v>
      </c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4:14" ht="24.75" customHeight="1"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ht="15.75">
      <c r="A3" s="168" t="s">
        <v>60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9"/>
      <c r="N3" s="167"/>
    </row>
    <row r="4" spans="1:14" ht="60.75" customHeight="1">
      <c r="A4" s="168" t="s">
        <v>359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7"/>
    </row>
    <row r="5" spans="1:14" ht="15.75">
      <c r="A5" s="171" t="s">
        <v>16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208"/>
      <c r="M5" s="208"/>
      <c r="N5" s="209"/>
    </row>
    <row r="6" spans="1:14" ht="19.5" customHeight="1">
      <c r="A6" s="175" t="s">
        <v>17</v>
      </c>
      <c r="B6" s="175" t="s">
        <v>162</v>
      </c>
      <c r="C6" s="175" t="s">
        <v>27</v>
      </c>
      <c r="D6" s="175"/>
      <c r="E6" s="176" t="s">
        <v>18</v>
      </c>
      <c r="F6" s="182" t="s">
        <v>28</v>
      </c>
      <c r="G6" s="182"/>
      <c r="H6" s="182"/>
      <c r="I6" s="185" t="s">
        <v>19</v>
      </c>
      <c r="J6" s="185"/>
      <c r="K6" s="185"/>
      <c r="L6" s="186" t="s">
        <v>157</v>
      </c>
      <c r="M6" s="177" t="s">
        <v>29</v>
      </c>
      <c r="N6" s="181" t="s">
        <v>275</v>
      </c>
    </row>
    <row r="7" spans="1:14" ht="19.5" customHeight="1">
      <c r="A7" s="175"/>
      <c r="B7" s="175"/>
      <c r="C7" s="175"/>
      <c r="D7" s="175"/>
      <c r="E7" s="176"/>
      <c r="F7" s="175" t="s">
        <v>66</v>
      </c>
      <c r="G7" s="182" t="s">
        <v>21</v>
      </c>
      <c r="H7" s="182"/>
      <c r="I7" s="184" t="s">
        <v>20</v>
      </c>
      <c r="J7" s="185" t="s">
        <v>21</v>
      </c>
      <c r="K7" s="185"/>
      <c r="L7" s="205"/>
      <c r="M7" s="177"/>
      <c r="N7" s="181"/>
    </row>
    <row r="8" spans="1:14" ht="24" customHeight="1">
      <c r="A8" s="175"/>
      <c r="B8" s="175"/>
      <c r="C8" s="175"/>
      <c r="D8" s="175"/>
      <c r="E8" s="176"/>
      <c r="F8" s="175"/>
      <c r="G8" s="182"/>
      <c r="H8" s="182"/>
      <c r="I8" s="184"/>
      <c r="J8" s="185"/>
      <c r="K8" s="185"/>
      <c r="L8" s="205"/>
      <c r="M8" s="177"/>
      <c r="N8" s="181"/>
    </row>
    <row r="9" spans="1:14" ht="73.5" customHeight="1">
      <c r="A9" s="175"/>
      <c r="B9" s="175"/>
      <c r="C9" s="175"/>
      <c r="D9" s="175"/>
      <c r="E9" s="176"/>
      <c r="F9" s="175"/>
      <c r="G9" s="19" t="s">
        <v>22</v>
      </c>
      <c r="H9" s="19" t="s">
        <v>23</v>
      </c>
      <c r="I9" s="184"/>
      <c r="J9" s="20" t="s">
        <v>22</v>
      </c>
      <c r="K9" s="20" t="s">
        <v>23</v>
      </c>
      <c r="L9" s="205"/>
      <c r="M9" s="177"/>
      <c r="N9" s="181"/>
    </row>
    <row r="10" spans="1:14" ht="12.75">
      <c r="A10" s="21">
        <v>1</v>
      </c>
      <c r="B10" s="21">
        <v>2</v>
      </c>
      <c r="C10" s="21">
        <v>3</v>
      </c>
      <c r="D10" s="21">
        <v>4</v>
      </c>
      <c r="E10" s="30">
        <v>5</v>
      </c>
      <c r="F10" s="21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21">
        <v>12</v>
      </c>
      <c r="M10" s="21">
        <v>13</v>
      </c>
      <c r="N10" s="21">
        <v>14</v>
      </c>
    </row>
    <row r="11" spans="1:14" ht="15" customHeight="1">
      <c r="A11" s="1">
        <v>1</v>
      </c>
      <c r="B11" s="10" t="s">
        <v>118</v>
      </c>
      <c r="C11" s="24">
        <v>40144</v>
      </c>
      <c r="D11" s="42" t="s">
        <v>131</v>
      </c>
      <c r="E11" s="13">
        <v>15</v>
      </c>
      <c r="F11" s="4">
        <v>197.6</v>
      </c>
      <c r="G11" s="4">
        <v>145.4</v>
      </c>
      <c r="H11" s="4">
        <v>52.2</v>
      </c>
      <c r="I11" s="8">
        <v>4</v>
      </c>
      <c r="J11" s="8">
        <v>3</v>
      </c>
      <c r="K11" s="8">
        <v>1</v>
      </c>
      <c r="L11" s="6">
        <v>234.2</v>
      </c>
      <c r="M11" s="4">
        <v>9099.83</v>
      </c>
      <c r="N11" s="130"/>
    </row>
    <row r="12" spans="1:14" ht="15" customHeight="1">
      <c r="A12" s="1">
        <v>2</v>
      </c>
      <c r="B12" s="10" t="s">
        <v>10</v>
      </c>
      <c r="C12" s="24">
        <v>40207</v>
      </c>
      <c r="D12" s="42" t="s">
        <v>132</v>
      </c>
      <c r="E12" s="13">
        <v>13</v>
      </c>
      <c r="F12" s="4">
        <v>216.6</v>
      </c>
      <c r="G12" s="4">
        <v>216.6</v>
      </c>
      <c r="H12" s="4"/>
      <c r="I12" s="8">
        <v>5</v>
      </c>
      <c r="J12" s="8">
        <v>5</v>
      </c>
      <c r="K12" s="8"/>
      <c r="L12" s="6">
        <v>221.6</v>
      </c>
      <c r="M12" s="4">
        <v>9210</v>
      </c>
      <c r="N12" s="130"/>
    </row>
    <row r="13" spans="1:14" ht="15" customHeight="1">
      <c r="A13" s="1">
        <v>3</v>
      </c>
      <c r="B13" s="10" t="s">
        <v>11</v>
      </c>
      <c r="C13" s="24">
        <v>40207</v>
      </c>
      <c r="D13" s="42" t="s">
        <v>133</v>
      </c>
      <c r="E13" s="13">
        <v>14</v>
      </c>
      <c r="F13" s="4">
        <v>167.1</v>
      </c>
      <c r="G13" s="4">
        <v>167.1</v>
      </c>
      <c r="H13" s="4"/>
      <c r="I13" s="8">
        <v>7</v>
      </c>
      <c r="J13" s="8">
        <v>7</v>
      </c>
      <c r="K13" s="8"/>
      <c r="L13" s="6">
        <v>274</v>
      </c>
      <c r="M13" s="4">
        <v>9486.7</v>
      </c>
      <c r="N13" s="130"/>
    </row>
    <row r="14" spans="1:14" ht="15" customHeight="1">
      <c r="A14" s="1">
        <v>4</v>
      </c>
      <c r="B14" s="10" t="s">
        <v>2</v>
      </c>
      <c r="C14" s="24">
        <v>40207</v>
      </c>
      <c r="D14" s="42" t="s">
        <v>134</v>
      </c>
      <c r="E14" s="13">
        <v>14</v>
      </c>
      <c r="F14" s="4">
        <v>207.9</v>
      </c>
      <c r="G14" s="4">
        <v>90.8</v>
      </c>
      <c r="H14" s="4">
        <v>117.1</v>
      </c>
      <c r="I14" s="8">
        <v>5</v>
      </c>
      <c r="J14" s="8">
        <v>2</v>
      </c>
      <c r="K14" s="8">
        <v>3</v>
      </c>
      <c r="L14" s="6">
        <v>221.1</v>
      </c>
      <c r="M14" s="4">
        <v>9663.5</v>
      </c>
      <c r="N14" s="130"/>
    </row>
    <row r="15" spans="1:14" s="35" customFormat="1" ht="15" customHeight="1">
      <c r="A15" s="1">
        <v>5</v>
      </c>
      <c r="B15" s="10" t="s">
        <v>12</v>
      </c>
      <c r="C15" s="24">
        <v>40322</v>
      </c>
      <c r="D15" s="42" t="s">
        <v>135</v>
      </c>
      <c r="E15" s="13">
        <v>36</v>
      </c>
      <c r="F15" s="4">
        <v>332.1</v>
      </c>
      <c r="G15" s="4">
        <v>253.5</v>
      </c>
      <c r="H15" s="4">
        <v>78.6</v>
      </c>
      <c r="I15" s="8">
        <v>10</v>
      </c>
      <c r="J15" s="8">
        <v>8</v>
      </c>
      <c r="K15" s="8">
        <v>2</v>
      </c>
      <c r="L15" s="6">
        <v>394.6</v>
      </c>
      <c r="M15" s="4">
        <v>16813.4</v>
      </c>
      <c r="N15" s="105"/>
    </row>
    <row r="16" spans="1:14" s="35" customFormat="1" ht="15" customHeight="1">
      <c r="A16" s="1">
        <v>6</v>
      </c>
      <c r="B16" s="10" t="s">
        <v>13</v>
      </c>
      <c r="C16" s="24">
        <v>40417</v>
      </c>
      <c r="D16" s="42" t="s">
        <v>136</v>
      </c>
      <c r="E16" s="13">
        <v>31</v>
      </c>
      <c r="F16" s="4">
        <v>287.6</v>
      </c>
      <c r="G16" s="4">
        <v>113.1</v>
      </c>
      <c r="H16" s="4">
        <v>174.5</v>
      </c>
      <c r="I16" s="8">
        <v>7</v>
      </c>
      <c r="J16" s="8">
        <v>3</v>
      </c>
      <c r="K16" s="8">
        <v>4</v>
      </c>
      <c r="L16" s="6">
        <v>312.5</v>
      </c>
      <c r="M16" s="4">
        <v>13230.8</v>
      </c>
      <c r="N16" s="105"/>
    </row>
    <row r="17" spans="1:14" s="35" customFormat="1" ht="15" customHeight="1">
      <c r="A17" s="1">
        <v>7</v>
      </c>
      <c r="B17" s="10" t="s">
        <v>14</v>
      </c>
      <c r="C17" s="24">
        <v>40417</v>
      </c>
      <c r="D17" s="42" t="s">
        <v>137</v>
      </c>
      <c r="E17" s="13">
        <v>22</v>
      </c>
      <c r="F17" s="4">
        <v>272.3</v>
      </c>
      <c r="G17" s="4">
        <v>37.9</v>
      </c>
      <c r="H17" s="4">
        <v>234.4</v>
      </c>
      <c r="I17" s="8">
        <v>7</v>
      </c>
      <c r="J17" s="8">
        <v>1</v>
      </c>
      <c r="K17" s="8">
        <v>6</v>
      </c>
      <c r="L17" s="6">
        <v>280.4</v>
      </c>
      <c r="M17" s="4">
        <v>12604.1</v>
      </c>
      <c r="N17" s="105"/>
    </row>
    <row r="18" spans="1:14" s="35" customFormat="1" ht="15" customHeight="1">
      <c r="A18" s="1">
        <v>8</v>
      </c>
      <c r="B18" s="3" t="s">
        <v>3</v>
      </c>
      <c r="C18" s="24">
        <v>40417</v>
      </c>
      <c r="D18" s="42" t="s">
        <v>138</v>
      </c>
      <c r="E18" s="13">
        <v>10</v>
      </c>
      <c r="F18" s="4">
        <v>165.3</v>
      </c>
      <c r="G18" s="4">
        <v>98.2</v>
      </c>
      <c r="H18" s="4">
        <v>67.1</v>
      </c>
      <c r="I18" s="8">
        <v>5</v>
      </c>
      <c r="J18" s="8">
        <v>3</v>
      </c>
      <c r="K18" s="8">
        <v>2</v>
      </c>
      <c r="L18" s="6">
        <v>187.3</v>
      </c>
      <c r="M18" s="4">
        <v>8393.2</v>
      </c>
      <c r="N18" s="105"/>
    </row>
    <row r="19" spans="1:14" s="35" customFormat="1" ht="15" customHeight="1">
      <c r="A19" s="1">
        <v>9</v>
      </c>
      <c r="B19" s="3" t="s">
        <v>4</v>
      </c>
      <c r="C19" s="24">
        <v>40445</v>
      </c>
      <c r="D19" s="42" t="s">
        <v>144</v>
      </c>
      <c r="E19" s="13">
        <v>12</v>
      </c>
      <c r="F19" s="4">
        <v>199.6</v>
      </c>
      <c r="G19" s="4">
        <v>111.5</v>
      </c>
      <c r="H19" s="4">
        <v>88.1</v>
      </c>
      <c r="I19" s="8">
        <v>6</v>
      </c>
      <c r="J19" s="8">
        <v>4</v>
      </c>
      <c r="K19" s="8">
        <v>2</v>
      </c>
      <c r="L19" s="6">
        <v>232.1</v>
      </c>
      <c r="M19" s="4">
        <v>10111.8</v>
      </c>
      <c r="N19" s="105"/>
    </row>
    <row r="20" spans="1:14" s="35" customFormat="1" ht="15" customHeight="1">
      <c r="A20" s="1">
        <v>10</v>
      </c>
      <c r="B20" s="10" t="s">
        <v>120</v>
      </c>
      <c r="C20" s="24">
        <v>40599</v>
      </c>
      <c r="D20" s="42" t="s">
        <v>145</v>
      </c>
      <c r="E20" s="13">
        <v>23</v>
      </c>
      <c r="F20" s="4">
        <v>295.9</v>
      </c>
      <c r="G20" s="4">
        <v>168</v>
      </c>
      <c r="H20" s="4">
        <v>127.9</v>
      </c>
      <c r="I20" s="8">
        <v>7</v>
      </c>
      <c r="J20" s="8">
        <v>4</v>
      </c>
      <c r="K20" s="8">
        <v>3</v>
      </c>
      <c r="L20" s="6">
        <v>323.9</v>
      </c>
      <c r="M20" s="4">
        <v>14006.6</v>
      </c>
      <c r="N20" s="105"/>
    </row>
    <row r="21" spans="1:14" s="35" customFormat="1" ht="15" customHeight="1">
      <c r="A21" s="1">
        <v>11</v>
      </c>
      <c r="B21" s="3" t="s">
        <v>142</v>
      </c>
      <c r="C21" s="24">
        <v>40662</v>
      </c>
      <c r="D21" s="42" t="s">
        <v>146</v>
      </c>
      <c r="E21" s="13">
        <v>14</v>
      </c>
      <c r="F21" s="4">
        <v>180.3</v>
      </c>
      <c r="G21" s="4">
        <v>152.5</v>
      </c>
      <c r="H21" s="4">
        <v>27.8</v>
      </c>
      <c r="I21" s="8">
        <v>5</v>
      </c>
      <c r="J21" s="8">
        <v>4</v>
      </c>
      <c r="K21" s="8">
        <v>1</v>
      </c>
      <c r="L21" s="6">
        <v>215</v>
      </c>
      <c r="M21" s="4">
        <v>9607.4</v>
      </c>
      <c r="N21" s="105"/>
    </row>
    <row r="22" spans="1:14" s="35" customFormat="1" ht="15" customHeight="1">
      <c r="A22" s="1">
        <v>12</v>
      </c>
      <c r="B22" s="3" t="s">
        <v>143</v>
      </c>
      <c r="C22" s="90">
        <v>40694</v>
      </c>
      <c r="D22" s="91" t="s">
        <v>147</v>
      </c>
      <c r="E22" s="3">
        <v>15</v>
      </c>
      <c r="F22" s="48">
        <v>147.5</v>
      </c>
      <c r="G22" s="48">
        <v>147.5</v>
      </c>
      <c r="H22" s="48"/>
      <c r="I22" s="9">
        <v>5</v>
      </c>
      <c r="J22" s="9">
        <v>5</v>
      </c>
      <c r="K22" s="9"/>
      <c r="L22" s="16">
        <v>175.1</v>
      </c>
      <c r="M22" s="48">
        <v>7790.9</v>
      </c>
      <c r="N22" s="105"/>
    </row>
    <row r="23" spans="1:14" s="35" customFormat="1" ht="15" customHeight="1">
      <c r="A23" s="1">
        <v>13</v>
      </c>
      <c r="B23" s="37" t="s">
        <v>32</v>
      </c>
      <c r="C23" s="24">
        <v>39345</v>
      </c>
      <c r="D23" s="24" t="s">
        <v>33</v>
      </c>
      <c r="E23" s="113">
        <v>4</v>
      </c>
      <c r="F23" s="114">
        <v>30.7</v>
      </c>
      <c r="G23" s="114">
        <v>30.7</v>
      </c>
      <c r="H23" s="114"/>
      <c r="I23" s="113">
        <v>1</v>
      </c>
      <c r="J23" s="113">
        <v>1</v>
      </c>
      <c r="K23" s="113"/>
      <c r="L23" s="113">
        <v>46</v>
      </c>
      <c r="M23" s="114">
        <v>2355.2</v>
      </c>
      <c r="N23" s="99" t="s">
        <v>279</v>
      </c>
    </row>
    <row r="24" spans="1:14" s="35" customFormat="1" ht="15" customHeight="1">
      <c r="A24" s="1">
        <v>14</v>
      </c>
      <c r="B24" s="1" t="s">
        <v>311</v>
      </c>
      <c r="C24" s="24">
        <v>39556</v>
      </c>
      <c r="D24" s="42" t="s">
        <v>312</v>
      </c>
      <c r="E24" s="113">
        <v>2</v>
      </c>
      <c r="F24" s="114">
        <v>30</v>
      </c>
      <c r="G24" s="114">
        <v>30</v>
      </c>
      <c r="H24" s="114"/>
      <c r="I24" s="113">
        <v>1</v>
      </c>
      <c r="J24" s="113"/>
      <c r="K24" s="113">
        <v>1</v>
      </c>
      <c r="L24" s="113">
        <v>30</v>
      </c>
      <c r="M24" s="114">
        <v>1614</v>
      </c>
      <c r="N24" s="99" t="s">
        <v>279</v>
      </c>
    </row>
    <row r="25" spans="1:14" s="35" customFormat="1" ht="15" customHeight="1">
      <c r="A25" s="1">
        <v>15</v>
      </c>
      <c r="B25" s="113" t="s">
        <v>446</v>
      </c>
      <c r="C25" s="198" t="s">
        <v>26</v>
      </c>
      <c r="D25" s="199"/>
      <c r="E25" s="113">
        <v>7</v>
      </c>
      <c r="F25" s="114">
        <v>77</v>
      </c>
      <c r="G25" s="114">
        <v>77</v>
      </c>
      <c r="H25" s="114"/>
      <c r="I25" s="113">
        <v>1</v>
      </c>
      <c r="J25" s="113">
        <v>1</v>
      </c>
      <c r="K25" s="113"/>
      <c r="L25" s="113">
        <v>77</v>
      </c>
      <c r="M25" s="114">
        <v>3385.2</v>
      </c>
      <c r="N25" s="156"/>
    </row>
    <row r="26" spans="1:14" s="35" customFormat="1" ht="15" customHeight="1">
      <c r="A26" s="1">
        <v>16</v>
      </c>
      <c r="B26" s="113" t="s">
        <v>443</v>
      </c>
      <c r="C26" s="198" t="s">
        <v>26</v>
      </c>
      <c r="D26" s="199"/>
      <c r="E26" s="113">
        <v>4</v>
      </c>
      <c r="F26" s="114">
        <v>40.8</v>
      </c>
      <c r="G26" s="114">
        <v>40.8</v>
      </c>
      <c r="H26" s="114"/>
      <c r="I26" s="113">
        <v>1</v>
      </c>
      <c r="J26" s="113">
        <v>1</v>
      </c>
      <c r="K26" s="113"/>
      <c r="L26" s="113">
        <v>46</v>
      </c>
      <c r="M26" s="85">
        <v>2355.2</v>
      </c>
      <c r="N26" s="105"/>
    </row>
    <row r="27" spans="1:14" s="35" customFormat="1" ht="15" customHeight="1">
      <c r="A27" s="1">
        <v>17</v>
      </c>
      <c r="B27" s="37" t="s">
        <v>435</v>
      </c>
      <c r="C27" s="198" t="s">
        <v>26</v>
      </c>
      <c r="D27" s="199"/>
      <c r="E27" s="37">
        <v>4</v>
      </c>
      <c r="F27" s="85">
        <v>78.8</v>
      </c>
      <c r="G27" s="85">
        <v>78.8</v>
      </c>
      <c r="H27" s="85"/>
      <c r="I27" s="37">
        <v>2</v>
      </c>
      <c r="J27" s="37">
        <v>2</v>
      </c>
      <c r="K27" s="37"/>
      <c r="L27" s="37">
        <v>92</v>
      </c>
      <c r="M27" s="85">
        <v>4884.7</v>
      </c>
      <c r="N27" s="156"/>
    </row>
    <row r="28" spans="1:14" s="134" customFormat="1" ht="15" customHeight="1">
      <c r="A28" s="1">
        <v>18</v>
      </c>
      <c r="B28" s="132" t="s">
        <v>436</v>
      </c>
      <c r="C28" s="196" t="s">
        <v>26</v>
      </c>
      <c r="D28" s="197"/>
      <c r="E28" s="132">
        <v>4</v>
      </c>
      <c r="F28" s="133">
        <v>32.7</v>
      </c>
      <c r="G28" s="133">
        <v>32.7</v>
      </c>
      <c r="H28" s="133"/>
      <c r="I28" s="132">
        <v>1</v>
      </c>
      <c r="J28" s="132">
        <v>1</v>
      </c>
      <c r="K28" s="132"/>
      <c r="L28" s="132">
        <v>46</v>
      </c>
      <c r="M28" s="133">
        <v>2355.2</v>
      </c>
      <c r="N28" s="141"/>
    </row>
    <row r="29" spans="1:14" s="35" customFormat="1" ht="15" customHeight="1">
      <c r="A29" s="1">
        <v>19</v>
      </c>
      <c r="B29" s="37" t="s">
        <v>329</v>
      </c>
      <c r="C29" s="198" t="s">
        <v>26</v>
      </c>
      <c r="D29" s="199"/>
      <c r="E29" s="37">
        <v>10</v>
      </c>
      <c r="F29" s="85">
        <v>132.6</v>
      </c>
      <c r="G29" s="85">
        <v>132.6</v>
      </c>
      <c r="H29" s="85"/>
      <c r="I29" s="37">
        <v>3</v>
      </c>
      <c r="J29" s="37">
        <v>3</v>
      </c>
      <c r="K29" s="37"/>
      <c r="L29" s="37">
        <v>150</v>
      </c>
      <c r="M29" s="85">
        <v>7343.9</v>
      </c>
      <c r="N29" s="156"/>
    </row>
    <row r="30" spans="1:14" s="35" customFormat="1" ht="15" customHeight="1">
      <c r="A30" s="1">
        <v>20</v>
      </c>
      <c r="B30" s="37" t="s">
        <v>437</v>
      </c>
      <c r="C30" s="198" t="s">
        <v>26</v>
      </c>
      <c r="D30" s="199"/>
      <c r="E30" s="37">
        <v>9</v>
      </c>
      <c r="F30" s="85">
        <v>114.8</v>
      </c>
      <c r="G30" s="85">
        <v>114.8</v>
      </c>
      <c r="H30" s="85"/>
      <c r="I30" s="37">
        <v>2</v>
      </c>
      <c r="J30" s="37">
        <v>2</v>
      </c>
      <c r="K30" s="37"/>
      <c r="L30" s="37">
        <v>115.1</v>
      </c>
      <c r="M30" s="85">
        <v>5410.97</v>
      </c>
      <c r="N30" s="156"/>
    </row>
    <row r="31" spans="1:14" s="35" customFormat="1" ht="15" customHeight="1">
      <c r="A31" s="1">
        <v>21</v>
      </c>
      <c r="B31" s="37" t="s">
        <v>444</v>
      </c>
      <c r="C31" s="198" t="s">
        <v>26</v>
      </c>
      <c r="D31" s="199"/>
      <c r="E31" s="37">
        <v>8</v>
      </c>
      <c r="F31" s="85">
        <v>191.4</v>
      </c>
      <c r="G31" s="85">
        <v>191.4</v>
      </c>
      <c r="H31" s="85"/>
      <c r="I31" s="37">
        <v>4</v>
      </c>
      <c r="J31" s="37">
        <v>4</v>
      </c>
      <c r="K31" s="37"/>
      <c r="L31" s="37">
        <v>189.3</v>
      </c>
      <c r="M31" s="85">
        <v>8845.6</v>
      </c>
      <c r="N31" s="156"/>
    </row>
    <row r="32" spans="1:14" s="35" customFormat="1" ht="15" customHeight="1">
      <c r="A32" s="1">
        <v>22</v>
      </c>
      <c r="B32" s="37" t="s">
        <v>438</v>
      </c>
      <c r="C32" s="198" t="s">
        <v>26</v>
      </c>
      <c r="D32" s="199"/>
      <c r="E32" s="37">
        <v>3</v>
      </c>
      <c r="F32" s="85">
        <v>66</v>
      </c>
      <c r="G32" s="85">
        <v>66</v>
      </c>
      <c r="H32" s="85"/>
      <c r="I32" s="37">
        <v>1</v>
      </c>
      <c r="J32" s="37">
        <v>1</v>
      </c>
      <c r="K32" s="37"/>
      <c r="L32" s="37">
        <v>66</v>
      </c>
      <c r="M32" s="85">
        <v>2752.2</v>
      </c>
      <c r="N32" s="105"/>
    </row>
    <row r="33" spans="1:14" s="35" customFormat="1" ht="15" customHeight="1">
      <c r="A33" s="1">
        <v>23</v>
      </c>
      <c r="B33" s="37" t="s">
        <v>471</v>
      </c>
      <c r="C33" s="198" t="s">
        <v>26</v>
      </c>
      <c r="D33" s="199"/>
      <c r="E33" s="37">
        <v>3</v>
      </c>
      <c r="F33" s="85">
        <v>16.5</v>
      </c>
      <c r="G33" s="85">
        <v>16.5</v>
      </c>
      <c r="H33" s="85"/>
      <c r="I33" s="37">
        <v>1</v>
      </c>
      <c r="J33" s="37">
        <v>1</v>
      </c>
      <c r="K33" s="37"/>
      <c r="L33" s="37">
        <v>30</v>
      </c>
      <c r="M33" s="85">
        <v>1614</v>
      </c>
      <c r="N33" s="105"/>
    </row>
    <row r="34" spans="1:14" s="35" customFormat="1" ht="15" customHeight="1">
      <c r="A34" s="1">
        <v>24</v>
      </c>
      <c r="B34" s="37" t="s">
        <v>439</v>
      </c>
      <c r="C34" s="198" t="s">
        <v>26</v>
      </c>
      <c r="D34" s="199"/>
      <c r="E34" s="37">
        <v>2</v>
      </c>
      <c r="F34" s="85">
        <v>27.9</v>
      </c>
      <c r="G34" s="85">
        <v>27.9</v>
      </c>
      <c r="H34" s="85"/>
      <c r="I34" s="37">
        <v>1</v>
      </c>
      <c r="J34" s="37">
        <v>1</v>
      </c>
      <c r="K34" s="37"/>
      <c r="L34" s="37">
        <v>46</v>
      </c>
      <c r="M34" s="85">
        <v>2355.2</v>
      </c>
      <c r="N34" s="105"/>
    </row>
    <row r="35" spans="1:14" s="35" customFormat="1" ht="15" customHeight="1">
      <c r="A35" s="1">
        <v>25</v>
      </c>
      <c r="B35" s="37" t="s">
        <v>440</v>
      </c>
      <c r="C35" s="198" t="s">
        <v>26</v>
      </c>
      <c r="D35" s="199"/>
      <c r="E35" s="37">
        <v>4</v>
      </c>
      <c r="F35" s="85">
        <v>35.3</v>
      </c>
      <c r="G35" s="85">
        <v>35.3</v>
      </c>
      <c r="H35" s="85"/>
      <c r="I35" s="37">
        <v>1</v>
      </c>
      <c r="J35" s="37">
        <v>1</v>
      </c>
      <c r="K35" s="37"/>
      <c r="L35" s="37">
        <v>46</v>
      </c>
      <c r="M35" s="85">
        <v>2355.2</v>
      </c>
      <c r="N35" s="105"/>
    </row>
    <row r="36" spans="1:14" s="35" customFormat="1" ht="15" customHeight="1">
      <c r="A36" s="1">
        <v>26</v>
      </c>
      <c r="B36" s="37" t="s">
        <v>441</v>
      </c>
      <c r="C36" s="198" t="s">
        <v>26</v>
      </c>
      <c r="D36" s="199"/>
      <c r="E36" s="37">
        <v>4</v>
      </c>
      <c r="F36" s="85">
        <v>34.9</v>
      </c>
      <c r="G36" s="85">
        <v>34.9</v>
      </c>
      <c r="H36" s="85"/>
      <c r="I36" s="37">
        <v>1</v>
      </c>
      <c r="J36" s="37">
        <v>1</v>
      </c>
      <c r="K36" s="37"/>
      <c r="L36" s="37">
        <v>46</v>
      </c>
      <c r="M36" s="85">
        <v>2355.2</v>
      </c>
      <c r="N36" s="105"/>
    </row>
    <row r="37" spans="1:14" ht="12.75">
      <c r="A37" s="1"/>
      <c r="B37" s="2"/>
      <c r="C37" s="44"/>
      <c r="D37" s="45"/>
      <c r="E37" s="112">
        <f>SUM(E11:E36)</f>
        <v>287</v>
      </c>
      <c r="F37" s="47">
        <f aca="true" t="shared" si="0" ref="F37:M37">SUM(F11:F36)</f>
        <v>3579.2000000000007</v>
      </c>
      <c r="G37" s="47">
        <f t="shared" si="0"/>
        <v>2611.500000000001</v>
      </c>
      <c r="H37" s="47">
        <f t="shared" si="0"/>
        <v>967.6999999999999</v>
      </c>
      <c r="I37" s="112">
        <f t="shared" si="0"/>
        <v>94</v>
      </c>
      <c r="J37" s="112">
        <f t="shared" si="0"/>
        <v>69</v>
      </c>
      <c r="K37" s="112">
        <f t="shared" si="0"/>
        <v>25</v>
      </c>
      <c r="L37" s="112">
        <f t="shared" si="0"/>
        <v>4097.200000000001</v>
      </c>
      <c r="M37" s="112">
        <f t="shared" si="0"/>
        <v>180000.0000000001</v>
      </c>
      <c r="N37" s="130"/>
    </row>
    <row r="38" spans="13:14" ht="12.75">
      <c r="M38" s="49"/>
      <c r="N38">
        <f>M38/5</f>
        <v>0</v>
      </c>
    </row>
  </sheetData>
  <mergeCells count="29">
    <mergeCell ref="A4:N4"/>
    <mergeCell ref="A5:N5"/>
    <mergeCell ref="A3:N3"/>
    <mergeCell ref="D1:N2"/>
    <mergeCell ref="E6:E9"/>
    <mergeCell ref="M6:M9"/>
    <mergeCell ref="F7:F9"/>
    <mergeCell ref="G7:H8"/>
    <mergeCell ref="I7:I9"/>
    <mergeCell ref="J7:K8"/>
    <mergeCell ref="F6:H6"/>
    <mergeCell ref="I6:K6"/>
    <mergeCell ref="L6:L9"/>
    <mergeCell ref="C30:D30"/>
    <mergeCell ref="C25:D25"/>
    <mergeCell ref="C26:D26"/>
    <mergeCell ref="A6:A9"/>
    <mergeCell ref="B6:B9"/>
    <mergeCell ref="C6:D9"/>
    <mergeCell ref="N6:N9"/>
    <mergeCell ref="C35:D35"/>
    <mergeCell ref="C36:D36"/>
    <mergeCell ref="C33:D33"/>
    <mergeCell ref="C34:D34"/>
    <mergeCell ref="C32:D32"/>
    <mergeCell ref="C31:D31"/>
    <mergeCell ref="C27:D27"/>
    <mergeCell ref="C28:D28"/>
    <mergeCell ref="C29:D29"/>
  </mergeCells>
  <printOptions/>
  <pageMargins left="0.37" right="0.16" top="1" bottom="0.71" header="0.5" footer="0.3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1"/>
  <sheetViews>
    <sheetView view="pageBreakPreview" zoomScale="130" zoomScaleSheetLayoutView="130" workbookViewId="0" topLeftCell="A1">
      <selection activeCell="C1" sqref="C1:F2"/>
    </sheetView>
  </sheetViews>
  <sheetFormatPr defaultColWidth="9.140625" defaultRowHeight="12.75"/>
  <cols>
    <col min="1" max="1" width="3.8515625" style="0" customWidth="1"/>
    <col min="2" max="2" width="29.00390625" style="0" customWidth="1"/>
    <col min="3" max="3" width="16.57421875" style="0" customWidth="1"/>
    <col min="4" max="4" width="14.140625" style="0" customWidth="1"/>
    <col min="5" max="6" width="14.28125" style="0" customWidth="1"/>
    <col min="7" max="7" width="11.28125" style="160" customWidth="1"/>
  </cols>
  <sheetData>
    <row r="1" spans="1:6" ht="21" customHeight="1">
      <c r="A1" s="54"/>
      <c r="B1" s="54"/>
      <c r="C1" s="174" t="s">
        <v>484</v>
      </c>
      <c r="D1" s="170"/>
      <c r="E1" s="170"/>
      <c r="F1" s="170"/>
    </row>
    <row r="2" spans="1:6" ht="23.25" customHeight="1">
      <c r="A2" s="54"/>
      <c r="B2" s="54"/>
      <c r="C2" s="170"/>
      <c r="D2" s="170"/>
      <c r="E2" s="170"/>
      <c r="F2" s="170"/>
    </row>
    <row r="3" spans="1:6" ht="19.5" customHeight="1">
      <c r="A3" s="168" t="s">
        <v>171</v>
      </c>
      <c r="B3" s="167"/>
      <c r="C3" s="167"/>
      <c r="D3" s="167"/>
      <c r="E3" s="167"/>
      <c r="F3" s="167"/>
    </row>
    <row r="4" spans="1:6" ht="18.75" customHeight="1">
      <c r="A4" s="201" t="s">
        <v>17</v>
      </c>
      <c r="B4" s="201" t="s">
        <v>162</v>
      </c>
      <c r="C4" s="201" t="s">
        <v>27</v>
      </c>
      <c r="D4" s="201"/>
      <c r="E4" s="202" t="s">
        <v>28</v>
      </c>
      <c r="F4" s="185" t="s">
        <v>19</v>
      </c>
    </row>
    <row r="5" spans="1:6" ht="15" customHeight="1">
      <c r="A5" s="201"/>
      <c r="B5" s="201"/>
      <c r="C5" s="201"/>
      <c r="D5" s="201"/>
      <c r="E5" s="210"/>
      <c r="F5" s="210"/>
    </row>
    <row r="6" spans="1:6" ht="15.75" customHeight="1">
      <c r="A6" s="201"/>
      <c r="B6" s="201"/>
      <c r="C6" s="201"/>
      <c r="D6" s="201"/>
      <c r="E6" s="210"/>
      <c r="F6" s="210"/>
    </row>
    <row r="7" spans="1:6" ht="12" customHeight="1">
      <c r="A7" s="201"/>
      <c r="B7" s="201"/>
      <c r="C7" s="201"/>
      <c r="D7" s="201"/>
      <c r="E7" s="210"/>
      <c r="F7" s="210"/>
    </row>
    <row r="8" spans="1:6" ht="11.25" customHeight="1">
      <c r="A8" s="1">
        <v>1</v>
      </c>
      <c r="B8" s="1">
        <v>2</v>
      </c>
      <c r="C8" s="1">
        <v>3</v>
      </c>
      <c r="D8" s="1">
        <v>4</v>
      </c>
      <c r="E8" s="8">
        <v>5</v>
      </c>
      <c r="F8" s="8">
        <v>6</v>
      </c>
    </row>
    <row r="9" spans="1:6" ht="13.5" customHeight="1">
      <c r="A9" s="1">
        <v>1</v>
      </c>
      <c r="B9" s="7" t="s">
        <v>445</v>
      </c>
      <c r="C9" s="60">
        <v>38348</v>
      </c>
      <c r="D9" s="1" t="s">
        <v>447</v>
      </c>
      <c r="E9" s="4">
        <v>64.5</v>
      </c>
      <c r="F9" s="8">
        <v>3</v>
      </c>
    </row>
    <row r="10" spans="1:7" s="36" customFormat="1" ht="13.5" customHeight="1">
      <c r="A10" s="7">
        <v>2</v>
      </c>
      <c r="B10" s="1" t="s">
        <v>442</v>
      </c>
      <c r="C10" s="60">
        <v>39485</v>
      </c>
      <c r="D10" s="7" t="s">
        <v>448</v>
      </c>
      <c r="E10" s="53">
        <v>435</v>
      </c>
      <c r="F10" s="118">
        <v>15</v>
      </c>
      <c r="G10" s="160"/>
    </row>
    <row r="11" spans="1:6" ht="13.5" customHeight="1">
      <c r="A11" s="1">
        <v>3</v>
      </c>
      <c r="B11" s="1" t="s">
        <v>309</v>
      </c>
      <c r="C11" s="93">
        <v>39527</v>
      </c>
      <c r="D11" s="1" t="s">
        <v>310</v>
      </c>
      <c r="E11" s="4">
        <v>437.8</v>
      </c>
      <c r="F11" s="8">
        <v>9</v>
      </c>
    </row>
    <row r="12" spans="1:7" s="38" customFormat="1" ht="13.5" customHeight="1">
      <c r="A12" s="1">
        <v>4</v>
      </c>
      <c r="B12" s="1" t="s">
        <v>313</v>
      </c>
      <c r="C12" s="93">
        <v>39625</v>
      </c>
      <c r="D12" s="1" t="s">
        <v>314</v>
      </c>
      <c r="E12" s="6">
        <v>597</v>
      </c>
      <c r="F12" s="8">
        <v>25</v>
      </c>
      <c r="G12" s="160"/>
    </row>
    <row r="13" spans="1:7" s="38" customFormat="1" ht="13.5" customHeight="1">
      <c r="A13" s="7">
        <v>5</v>
      </c>
      <c r="B13" s="1" t="s">
        <v>315</v>
      </c>
      <c r="C13" s="93">
        <v>39793</v>
      </c>
      <c r="D13" s="1" t="s">
        <v>316</v>
      </c>
      <c r="E13" s="4">
        <v>48.5</v>
      </c>
      <c r="F13" s="8">
        <v>1</v>
      </c>
      <c r="G13" s="160"/>
    </row>
    <row r="14" spans="1:6" ht="13.5" customHeight="1">
      <c r="A14" s="1">
        <v>6</v>
      </c>
      <c r="B14" s="1" t="s">
        <v>317</v>
      </c>
      <c r="C14" s="93">
        <v>39808</v>
      </c>
      <c r="D14" s="1" t="s">
        <v>318</v>
      </c>
      <c r="E14" s="6">
        <v>251.3</v>
      </c>
      <c r="F14" s="8">
        <v>5</v>
      </c>
    </row>
    <row r="15" spans="1:6" ht="13.5" customHeight="1">
      <c r="A15" s="1">
        <v>7</v>
      </c>
      <c r="B15" s="1" t="s">
        <v>319</v>
      </c>
      <c r="C15" s="93">
        <v>39808</v>
      </c>
      <c r="D15" s="1" t="s">
        <v>320</v>
      </c>
      <c r="E15" s="6">
        <v>91.8</v>
      </c>
      <c r="F15" s="8">
        <v>2</v>
      </c>
    </row>
    <row r="16" spans="1:7" s="38" customFormat="1" ht="13.5" customHeight="1">
      <c r="A16" s="7">
        <v>8</v>
      </c>
      <c r="B16" s="1" t="s">
        <v>321</v>
      </c>
      <c r="C16" s="93">
        <v>40060</v>
      </c>
      <c r="D16" s="1" t="s">
        <v>322</v>
      </c>
      <c r="E16" s="4">
        <v>35.3</v>
      </c>
      <c r="F16" s="8">
        <v>1</v>
      </c>
      <c r="G16" s="160"/>
    </row>
    <row r="17" spans="1:6" ht="13.5" customHeight="1">
      <c r="A17" s="1">
        <v>9</v>
      </c>
      <c r="B17" s="11" t="s">
        <v>172</v>
      </c>
      <c r="C17" s="55">
        <v>40116</v>
      </c>
      <c r="D17" s="2" t="s">
        <v>221</v>
      </c>
      <c r="E17" s="47">
        <v>37.5</v>
      </c>
      <c r="F17" s="43">
        <v>1</v>
      </c>
    </row>
    <row r="18" spans="1:6" ht="13.5" customHeight="1">
      <c r="A18" s="1">
        <v>10</v>
      </c>
      <c r="B18" s="10" t="s">
        <v>323</v>
      </c>
      <c r="C18" s="93">
        <v>40263</v>
      </c>
      <c r="D18" s="1" t="s">
        <v>324</v>
      </c>
      <c r="E18" s="6">
        <v>769.1</v>
      </c>
      <c r="F18" s="8">
        <v>26</v>
      </c>
    </row>
    <row r="19" spans="1:6" ht="13.5" customHeight="1">
      <c r="A19" s="7">
        <v>11</v>
      </c>
      <c r="B19" s="10" t="s">
        <v>325</v>
      </c>
      <c r="C19" s="93">
        <v>40322</v>
      </c>
      <c r="D19" s="1" t="s">
        <v>326</v>
      </c>
      <c r="E19" s="6">
        <v>154</v>
      </c>
      <c r="F19" s="8">
        <v>6</v>
      </c>
    </row>
    <row r="20" spans="1:6" ht="13.5" customHeight="1">
      <c r="A20" s="1">
        <v>12</v>
      </c>
      <c r="B20" s="11" t="s">
        <v>327</v>
      </c>
      <c r="C20" s="93">
        <v>40322</v>
      </c>
      <c r="D20" s="1" t="s">
        <v>328</v>
      </c>
      <c r="E20" s="4">
        <v>346.1</v>
      </c>
      <c r="F20" s="8">
        <v>16</v>
      </c>
    </row>
    <row r="21" spans="1:6" ht="13.5" customHeight="1">
      <c r="A21" s="1">
        <v>13</v>
      </c>
      <c r="B21" s="10" t="s">
        <v>329</v>
      </c>
      <c r="C21" s="93">
        <v>40322</v>
      </c>
      <c r="D21" s="1" t="s">
        <v>330</v>
      </c>
      <c r="E21" s="4">
        <v>210.9</v>
      </c>
      <c r="F21" s="8">
        <v>6</v>
      </c>
    </row>
    <row r="22" spans="1:6" ht="13.5" customHeight="1">
      <c r="A22" s="7">
        <v>14</v>
      </c>
      <c r="B22" s="10" t="s">
        <v>331</v>
      </c>
      <c r="C22" s="93">
        <v>40351</v>
      </c>
      <c r="D22" s="1" t="s">
        <v>332</v>
      </c>
      <c r="E22" s="4">
        <v>277.7</v>
      </c>
      <c r="F22" s="8">
        <v>7</v>
      </c>
    </row>
    <row r="23" spans="1:6" ht="13.5" customHeight="1">
      <c r="A23" s="1">
        <v>15</v>
      </c>
      <c r="B23" s="11" t="s">
        <v>333</v>
      </c>
      <c r="C23" s="93">
        <v>40351</v>
      </c>
      <c r="D23" s="1" t="s">
        <v>334</v>
      </c>
      <c r="E23" s="4">
        <v>84.9</v>
      </c>
      <c r="F23" s="8">
        <v>4</v>
      </c>
    </row>
    <row r="24" spans="1:6" ht="13.5" customHeight="1">
      <c r="A24" s="1">
        <v>16</v>
      </c>
      <c r="B24" s="11" t="s">
        <v>335</v>
      </c>
      <c r="C24" s="93">
        <v>40351</v>
      </c>
      <c r="D24" s="1" t="s">
        <v>336</v>
      </c>
      <c r="E24" s="4">
        <v>86.9</v>
      </c>
      <c r="F24" s="8">
        <v>2</v>
      </c>
    </row>
    <row r="25" spans="1:6" ht="13.5" customHeight="1">
      <c r="A25" s="7">
        <v>17</v>
      </c>
      <c r="B25" s="10" t="s">
        <v>337</v>
      </c>
      <c r="C25" s="93">
        <v>40351</v>
      </c>
      <c r="D25" s="1" t="s">
        <v>338</v>
      </c>
      <c r="E25" s="4">
        <v>224.8</v>
      </c>
      <c r="F25" s="8">
        <v>5</v>
      </c>
    </row>
    <row r="26" spans="1:6" ht="13.5" customHeight="1">
      <c r="A26" s="1">
        <v>18</v>
      </c>
      <c r="B26" s="10" t="s">
        <v>339</v>
      </c>
      <c r="C26" s="93">
        <v>40351</v>
      </c>
      <c r="D26" s="1" t="s">
        <v>340</v>
      </c>
      <c r="E26" s="4">
        <v>299.5</v>
      </c>
      <c r="F26" s="8">
        <v>5</v>
      </c>
    </row>
    <row r="27" spans="1:6" ht="13.5" customHeight="1">
      <c r="A27" s="1">
        <v>19</v>
      </c>
      <c r="B27" s="11" t="s">
        <v>341</v>
      </c>
      <c r="C27" s="93">
        <v>40392</v>
      </c>
      <c r="D27" s="1" t="s">
        <v>342</v>
      </c>
      <c r="E27" s="4">
        <v>353.2</v>
      </c>
      <c r="F27" s="8">
        <v>11</v>
      </c>
    </row>
    <row r="28" spans="1:6" ht="13.5" customHeight="1">
      <c r="A28" s="7">
        <v>20</v>
      </c>
      <c r="B28" s="59" t="s">
        <v>360</v>
      </c>
      <c r="C28" s="93">
        <v>40417</v>
      </c>
      <c r="D28" s="1" t="s">
        <v>361</v>
      </c>
      <c r="E28" s="4">
        <v>72.5</v>
      </c>
      <c r="F28" s="8">
        <v>1</v>
      </c>
    </row>
    <row r="29" spans="1:6" ht="13.5" customHeight="1">
      <c r="A29" s="1">
        <v>21</v>
      </c>
      <c r="B29" s="10" t="s">
        <v>343</v>
      </c>
      <c r="C29" s="93">
        <v>40445</v>
      </c>
      <c r="D29" s="1" t="s">
        <v>344</v>
      </c>
      <c r="E29" s="4">
        <v>315.1</v>
      </c>
      <c r="F29" s="8">
        <v>8</v>
      </c>
    </row>
    <row r="30" spans="1:6" ht="13.5" customHeight="1">
      <c r="A30" s="1">
        <v>22</v>
      </c>
      <c r="B30" s="10" t="s">
        <v>345</v>
      </c>
      <c r="C30" s="93">
        <v>40445</v>
      </c>
      <c r="D30" s="1" t="s">
        <v>346</v>
      </c>
      <c r="E30" s="4">
        <v>279.3</v>
      </c>
      <c r="F30" s="8">
        <v>8</v>
      </c>
    </row>
    <row r="31" spans="1:6" ht="13.5" customHeight="1">
      <c r="A31" s="7">
        <v>23</v>
      </c>
      <c r="B31" s="10" t="s">
        <v>64</v>
      </c>
      <c r="C31" s="93">
        <v>40445</v>
      </c>
      <c r="D31" s="1" t="s">
        <v>347</v>
      </c>
      <c r="E31" s="4">
        <v>92.3</v>
      </c>
      <c r="F31" s="8">
        <v>4</v>
      </c>
    </row>
    <row r="32" spans="1:6" ht="13.5" customHeight="1">
      <c r="A32" s="1">
        <v>24</v>
      </c>
      <c r="B32" s="88" t="s">
        <v>348</v>
      </c>
      <c r="C32" s="93">
        <v>40508</v>
      </c>
      <c r="D32" s="1" t="s">
        <v>349</v>
      </c>
      <c r="E32" s="4">
        <v>213.6</v>
      </c>
      <c r="F32" s="8">
        <v>6</v>
      </c>
    </row>
    <row r="33" spans="1:6" ht="13.5" customHeight="1">
      <c r="A33" s="1">
        <v>25</v>
      </c>
      <c r="B33" s="10" t="s">
        <v>350</v>
      </c>
      <c r="C33" s="93">
        <v>40508</v>
      </c>
      <c r="D33" s="1" t="s">
        <v>351</v>
      </c>
      <c r="E33" s="4">
        <v>155.4</v>
      </c>
      <c r="F33" s="8">
        <v>5</v>
      </c>
    </row>
    <row r="34" spans="1:6" ht="13.5" customHeight="1">
      <c r="A34" s="7">
        <v>26</v>
      </c>
      <c r="B34" s="10" t="s">
        <v>352</v>
      </c>
      <c r="C34" s="93">
        <v>40508</v>
      </c>
      <c r="D34" s="1" t="s">
        <v>353</v>
      </c>
      <c r="E34" s="4">
        <v>468.4</v>
      </c>
      <c r="F34" s="8">
        <v>11</v>
      </c>
    </row>
    <row r="35" spans="1:6" ht="13.5" customHeight="1">
      <c r="A35" s="1">
        <v>27</v>
      </c>
      <c r="B35" s="10" t="s">
        <v>354</v>
      </c>
      <c r="C35" s="93">
        <v>40508</v>
      </c>
      <c r="D35" s="1" t="s">
        <v>355</v>
      </c>
      <c r="E35" s="4">
        <v>224.2</v>
      </c>
      <c r="F35" s="8">
        <v>5</v>
      </c>
    </row>
    <row r="36" spans="1:6" ht="13.5" customHeight="1">
      <c r="A36" s="1">
        <v>28</v>
      </c>
      <c r="B36" s="37" t="s">
        <v>356</v>
      </c>
      <c r="C36" s="93">
        <v>40536</v>
      </c>
      <c r="D36" s="1" t="s">
        <v>357</v>
      </c>
      <c r="E36" s="4">
        <v>424.9</v>
      </c>
      <c r="F36" s="8">
        <v>15</v>
      </c>
    </row>
    <row r="37" spans="1:6" ht="13.5" customHeight="1">
      <c r="A37" s="7">
        <v>29</v>
      </c>
      <c r="B37" s="3" t="s">
        <v>141</v>
      </c>
      <c r="C37" s="93">
        <v>40536</v>
      </c>
      <c r="D37" s="1" t="s">
        <v>358</v>
      </c>
      <c r="E37" s="4">
        <v>298.9</v>
      </c>
      <c r="F37" s="8">
        <v>7</v>
      </c>
    </row>
    <row r="38" spans="1:6" ht="13.5" customHeight="1">
      <c r="A38" s="1">
        <v>30</v>
      </c>
      <c r="B38" s="10" t="s">
        <v>119</v>
      </c>
      <c r="C38" s="93">
        <v>40536</v>
      </c>
      <c r="D38" s="1" t="s">
        <v>362</v>
      </c>
      <c r="E38" s="4">
        <v>66.1</v>
      </c>
      <c r="F38" s="8">
        <v>2</v>
      </c>
    </row>
    <row r="39" spans="1:6" ht="13.5" customHeight="1">
      <c r="A39" s="1">
        <v>31</v>
      </c>
      <c r="B39" s="37" t="s">
        <v>363</v>
      </c>
      <c r="C39" s="93">
        <v>40536</v>
      </c>
      <c r="D39" s="1" t="s">
        <v>364</v>
      </c>
      <c r="E39" s="4">
        <v>46.9</v>
      </c>
      <c r="F39" s="8">
        <v>1</v>
      </c>
    </row>
    <row r="40" spans="1:6" ht="13.5" customHeight="1">
      <c r="A40" s="7">
        <v>32</v>
      </c>
      <c r="B40" s="37" t="s">
        <v>365</v>
      </c>
      <c r="C40" s="93">
        <v>40536</v>
      </c>
      <c r="D40" s="1" t="s">
        <v>366</v>
      </c>
      <c r="E40" s="4">
        <v>93.3</v>
      </c>
      <c r="F40" s="8">
        <v>2</v>
      </c>
    </row>
    <row r="41" spans="1:6" ht="13.5" customHeight="1">
      <c r="A41" s="1">
        <v>33</v>
      </c>
      <c r="B41" s="37" t="s">
        <v>367</v>
      </c>
      <c r="C41" s="93">
        <v>40536</v>
      </c>
      <c r="D41" s="1" t="s">
        <v>368</v>
      </c>
      <c r="E41" s="4">
        <v>48.5</v>
      </c>
      <c r="F41" s="8">
        <v>2</v>
      </c>
    </row>
    <row r="42" spans="1:6" ht="13.5" customHeight="1">
      <c r="A42" s="1">
        <v>34</v>
      </c>
      <c r="B42" s="10" t="s">
        <v>369</v>
      </c>
      <c r="C42" s="93">
        <v>40536</v>
      </c>
      <c r="D42" s="1" t="s">
        <v>370</v>
      </c>
      <c r="E42" s="4">
        <v>345</v>
      </c>
      <c r="F42" s="8">
        <v>8</v>
      </c>
    </row>
    <row r="43" spans="1:6" ht="13.5" customHeight="1">
      <c r="A43" s="7">
        <v>35</v>
      </c>
      <c r="B43" s="37" t="s">
        <v>371</v>
      </c>
      <c r="C43" s="93">
        <v>40578</v>
      </c>
      <c r="D43" s="1" t="s">
        <v>372</v>
      </c>
      <c r="E43" s="4">
        <v>193.7</v>
      </c>
      <c r="F43" s="8">
        <v>5</v>
      </c>
    </row>
    <row r="44" spans="1:6" ht="13.5" customHeight="1">
      <c r="A44" s="1">
        <v>36</v>
      </c>
      <c r="B44" s="10" t="s">
        <v>373</v>
      </c>
      <c r="C44" s="93">
        <v>40578</v>
      </c>
      <c r="D44" s="1" t="s">
        <v>374</v>
      </c>
      <c r="E44" s="4">
        <v>218.8</v>
      </c>
      <c r="F44" s="8">
        <v>6</v>
      </c>
    </row>
    <row r="45" spans="1:6" ht="13.5" customHeight="1">
      <c r="A45" s="1">
        <v>37</v>
      </c>
      <c r="B45" s="37" t="s">
        <v>375</v>
      </c>
      <c r="C45" s="93">
        <v>40578</v>
      </c>
      <c r="D45" s="1" t="s">
        <v>376</v>
      </c>
      <c r="E45" s="4">
        <v>50.7</v>
      </c>
      <c r="F45" s="8">
        <v>2</v>
      </c>
    </row>
    <row r="46" spans="1:6" ht="13.5" customHeight="1">
      <c r="A46" s="7">
        <v>38</v>
      </c>
      <c r="B46" s="88" t="s">
        <v>377</v>
      </c>
      <c r="C46" s="93">
        <v>40599</v>
      </c>
      <c r="D46" s="1" t="s">
        <v>378</v>
      </c>
      <c r="E46" s="4">
        <v>432.3</v>
      </c>
      <c r="F46" s="8">
        <v>18</v>
      </c>
    </row>
    <row r="47" spans="1:6" ht="13.5" customHeight="1">
      <c r="A47" s="1">
        <v>39</v>
      </c>
      <c r="B47" s="11" t="s">
        <v>379</v>
      </c>
      <c r="C47" s="93">
        <v>40599</v>
      </c>
      <c r="D47" s="1" t="s">
        <v>380</v>
      </c>
      <c r="E47" s="4">
        <v>108.5</v>
      </c>
      <c r="F47" s="8">
        <v>2</v>
      </c>
    </row>
    <row r="48" spans="1:6" ht="13.5" customHeight="1">
      <c r="A48" s="1">
        <v>40</v>
      </c>
      <c r="B48" s="11" t="s">
        <v>381</v>
      </c>
      <c r="C48" s="93">
        <v>40631</v>
      </c>
      <c r="D48" s="1" t="s">
        <v>382</v>
      </c>
      <c r="E48" s="4">
        <v>157.4</v>
      </c>
      <c r="F48" s="8">
        <v>4</v>
      </c>
    </row>
    <row r="49" spans="1:6" ht="13.5" customHeight="1">
      <c r="A49" s="7">
        <v>41</v>
      </c>
      <c r="B49" s="11" t="s">
        <v>383</v>
      </c>
      <c r="C49" s="93">
        <v>40631</v>
      </c>
      <c r="D49" s="1" t="s">
        <v>384</v>
      </c>
      <c r="E49" s="4">
        <v>419.4</v>
      </c>
      <c r="F49" s="8">
        <v>11</v>
      </c>
    </row>
    <row r="50" spans="1:6" ht="13.5" customHeight="1">
      <c r="A50" s="1">
        <v>42</v>
      </c>
      <c r="B50" s="11" t="s">
        <v>385</v>
      </c>
      <c r="C50" s="93">
        <v>40631</v>
      </c>
      <c r="D50" s="1" t="s">
        <v>386</v>
      </c>
      <c r="E50" s="4">
        <v>158</v>
      </c>
      <c r="F50" s="8">
        <v>6</v>
      </c>
    </row>
    <row r="51" spans="1:6" ht="13.5" customHeight="1">
      <c r="A51" s="1">
        <v>43</v>
      </c>
      <c r="B51" s="8" t="s">
        <v>387</v>
      </c>
      <c r="C51" s="61">
        <v>40662</v>
      </c>
      <c r="D51" s="11" t="s">
        <v>388</v>
      </c>
      <c r="E51" s="4">
        <v>78.3</v>
      </c>
      <c r="F51" s="8">
        <v>2</v>
      </c>
    </row>
    <row r="52" spans="1:6" ht="13.5" customHeight="1">
      <c r="A52" s="7">
        <v>44</v>
      </c>
      <c r="B52" s="1" t="s">
        <v>389</v>
      </c>
      <c r="C52" s="93">
        <v>40662</v>
      </c>
      <c r="D52" s="1" t="s">
        <v>390</v>
      </c>
      <c r="E52" s="4">
        <v>241.4</v>
      </c>
      <c r="F52" s="8">
        <v>7</v>
      </c>
    </row>
    <row r="53" spans="1:6" ht="13.5" customHeight="1">
      <c r="A53" s="1">
        <v>45</v>
      </c>
      <c r="B53" s="1" t="s">
        <v>391</v>
      </c>
      <c r="C53" s="93">
        <v>40662</v>
      </c>
      <c r="D53" s="1" t="s">
        <v>392</v>
      </c>
      <c r="E53" s="4">
        <v>266.8</v>
      </c>
      <c r="F53" s="8">
        <v>5</v>
      </c>
    </row>
    <row r="54" spans="1:6" ht="13.5" customHeight="1">
      <c r="A54" s="1">
        <v>46</v>
      </c>
      <c r="B54" s="11" t="s">
        <v>393</v>
      </c>
      <c r="C54" s="55">
        <v>40662</v>
      </c>
      <c r="D54" s="2" t="s">
        <v>394</v>
      </c>
      <c r="E54" s="47">
        <v>105.6</v>
      </c>
      <c r="F54" s="43">
        <v>2</v>
      </c>
    </row>
    <row r="55" spans="1:6" ht="13.5" customHeight="1">
      <c r="A55" s="7">
        <v>47</v>
      </c>
      <c r="B55" s="11" t="s">
        <v>395</v>
      </c>
      <c r="C55" s="55">
        <v>40662</v>
      </c>
      <c r="D55" s="2" t="s">
        <v>396</v>
      </c>
      <c r="E55" s="47">
        <v>373.5</v>
      </c>
      <c r="F55" s="43">
        <v>15</v>
      </c>
    </row>
    <row r="56" spans="1:6" ht="13.5" customHeight="1">
      <c r="A56" s="1">
        <v>48</v>
      </c>
      <c r="B56" s="33" t="s">
        <v>397</v>
      </c>
      <c r="C56" s="93">
        <v>40662</v>
      </c>
      <c r="D56" s="93" t="s">
        <v>398</v>
      </c>
      <c r="E56" s="4">
        <v>157.7</v>
      </c>
      <c r="F56" s="8">
        <v>4</v>
      </c>
    </row>
    <row r="57" spans="1:6" ht="13.5" customHeight="1">
      <c r="A57" s="1">
        <v>49</v>
      </c>
      <c r="B57" s="2" t="s">
        <v>399</v>
      </c>
      <c r="C57" s="93">
        <v>40662</v>
      </c>
      <c r="D57" s="1" t="s">
        <v>400</v>
      </c>
      <c r="E57" s="4">
        <v>285</v>
      </c>
      <c r="F57" s="8">
        <v>12</v>
      </c>
    </row>
    <row r="58" spans="1:6" ht="13.5" customHeight="1">
      <c r="A58" s="7">
        <v>50</v>
      </c>
      <c r="B58" s="11" t="s">
        <v>401</v>
      </c>
      <c r="C58" s="55">
        <v>40662</v>
      </c>
      <c r="D58" s="2" t="s">
        <v>402</v>
      </c>
      <c r="E58" s="47">
        <v>452.3</v>
      </c>
      <c r="F58" s="43">
        <v>21</v>
      </c>
    </row>
    <row r="59" spans="1:6" ht="13.5" customHeight="1">
      <c r="A59" s="1">
        <v>51</v>
      </c>
      <c r="B59" s="3" t="s">
        <v>403</v>
      </c>
      <c r="C59" s="117">
        <v>40694</v>
      </c>
      <c r="D59" s="3" t="s">
        <v>404</v>
      </c>
      <c r="E59" s="48">
        <v>60.8</v>
      </c>
      <c r="F59" s="9">
        <v>2</v>
      </c>
    </row>
    <row r="60" spans="1:6" ht="13.5" customHeight="1">
      <c r="A60" s="1">
        <v>52</v>
      </c>
      <c r="B60" s="11" t="s">
        <v>405</v>
      </c>
      <c r="C60" s="55">
        <v>40694</v>
      </c>
      <c r="D60" s="2" t="s">
        <v>406</v>
      </c>
      <c r="E60" s="47">
        <v>310.5</v>
      </c>
      <c r="F60" s="43">
        <v>8</v>
      </c>
    </row>
    <row r="61" spans="1:6" ht="13.5" customHeight="1">
      <c r="A61" s="7">
        <v>53</v>
      </c>
      <c r="B61" s="11" t="s">
        <v>407</v>
      </c>
      <c r="C61" s="55">
        <v>40742</v>
      </c>
      <c r="D61" s="2" t="s">
        <v>408</v>
      </c>
      <c r="E61" s="47">
        <v>123.4</v>
      </c>
      <c r="F61" s="43">
        <v>4</v>
      </c>
    </row>
    <row r="62" spans="1:6" ht="13.5" customHeight="1">
      <c r="A62" s="1">
        <v>54</v>
      </c>
      <c r="B62" s="10" t="s">
        <v>148</v>
      </c>
      <c r="C62" s="121">
        <v>40742</v>
      </c>
      <c r="D62" s="10" t="s">
        <v>409</v>
      </c>
      <c r="E62" s="48">
        <v>248.36</v>
      </c>
      <c r="F62" s="9">
        <v>6</v>
      </c>
    </row>
    <row r="63" spans="1:6" ht="13.5" customHeight="1">
      <c r="A63" s="1">
        <v>55</v>
      </c>
      <c r="B63" s="8" t="s">
        <v>410</v>
      </c>
      <c r="C63" s="55">
        <v>40781</v>
      </c>
      <c r="D63" s="11" t="s">
        <v>411</v>
      </c>
      <c r="E63" s="48">
        <v>49.5</v>
      </c>
      <c r="F63" s="43">
        <v>1</v>
      </c>
    </row>
    <row r="64" spans="1:6" ht="13.5" customHeight="1">
      <c r="A64" s="7">
        <v>56</v>
      </c>
      <c r="B64" s="8" t="s">
        <v>412</v>
      </c>
      <c r="C64" s="55">
        <v>40781</v>
      </c>
      <c r="D64" s="11" t="s">
        <v>413</v>
      </c>
      <c r="E64" s="48">
        <v>20.8</v>
      </c>
      <c r="F64" s="43">
        <v>1</v>
      </c>
    </row>
    <row r="65" spans="1:6" ht="13.5" customHeight="1">
      <c r="A65" s="1">
        <v>57</v>
      </c>
      <c r="B65" s="11" t="s">
        <v>414</v>
      </c>
      <c r="C65" s="55">
        <v>40781</v>
      </c>
      <c r="D65" s="2" t="s">
        <v>415</v>
      </c>
      <c r="E65" s="47">
        <v>219.9</v>
      </c>
      <c r="F65" s="43">
        <v>7</v>
      </c>
    </row>
    <row r="66" spans="1:6" ht="13.5" customHeight="1">
      <c r="A66" s="1">
        <v>58</v>
      </c>
      <c r="B66" s="11" t="s">
        <v>416</v>
      </c>
      <c r="C66" s="55">
        <v>40781</v>
      </c>
      <c r="D66" s="2" t="s">
        <v>417</v>
      </c>
      <c r="E66" s="47">
        <v>141.1</v>
      </c>
      <c r="F66" s="43">
        <v>3</v>
      </c>
    </row>
    <row r="67" spans="1:6" ht="13.5" customHeight="1">
      <c r="A67" s="7">
        <v>59</v>
      </c>
      <c r="B67" s="11" t="s">
        <v>418</v>
      </c>
      <c r="C67" s="55">
        <v>40781</v>
      </c>
      <c r="D67" s="2" t="s">
        <v>419</v>
      </c>
      <c r="E67" s="47">
        <v>540.8</v>
      </c>
      <c r="F67" s="43">
        <v>16</v>
      </c>
    </row>
    <row r="68" spans="1:6" ht="13.5" customHeight="1">
      <c r="A68" s="1">
        <v>60</v>
      </c>
      <c r="B68" s="11" t="s">
        <v>420</v>
      </c>
      <c r="C68" s="55">
        <v>40781</v>
      </c>
      <c r="D68" s="2" t="s">
        <v>421</v>
      </c>
      <c r="E68" s="47">
        <v>521.2</v>
      </c>
      <c r="F68" s="43">
        <v>16</v>
      </c>
    </row>
    <row r="69" spans="1:6" ht="13.5" customHeight="1">
      <c r="A69" s="1">
        <v>61</v>
      </c>
      <c r="B69" s="11" t="s">
        <v>173</v>
      </c>
      <c r="C69" s="55">
        <v>40781</v>
      </c>
      <c r="D69" s="2" t="s">
        <v>222</v>
      </c>
      <c r="E69" s="47">
        <v>48.4</v>
      </c>
      <c r="F69" s="43">
        <v>1</v>
      </c>
    </row>
    <row r="70" spans="1:6" ht="13.5" customHeight="1">
      <c r="A70" s="7">
        <v>62</v>
      </c>
      <c r="B70" s="56" t="s">
        <v>174</v>
      </c>
      <c r="C70" s="57">
        <v>40816</v>
      </c>
      <c r="D70" s="56" t="s">
        <v>223</v>
      </c>
      <c r="E70" s="47">
        <v>12.9</v>
      </c>
      <c r="F70" s="118">
        <v>1</v>
      </c>
    </row>
    <row r="71" spans="1:6" ht="13.5" customHeight="1">
      <c r="A71" s="1">
        <v>63</v>
      </c>
      <c r="B71" s="11" t="s">
        <v>175</v>
      </c>
      <c r="C71" s="55">
        <v>40816</v>
      </c>
      <c r="D71" s="2" t="s">
        <v>224</v>
      </c>
      <c r="E71" s="48">
        <v>50</v>
      </c>
      <c r="F71" s="43">
        <v>1</v>
      </c>
    </row>
    <row r="72" spans="1:6" ht="13.5" customHeight="1">
      <c r="A72" s="1">
        <v>64</v>
      </c>
      <c r="B72" s="11" t="s">
        <v>176</v>
      </c>
      <c r="C72" s="55">
        <v>40816</v>
      </c>
      <c r="D72" s="2" t="s">
        <v>225</v>
      </c>
      <c r="E72" s="48">
        <v>19.2</v>
      </c>
      <c r="F72" s="43">
        <v>1</v>
      </c>
    </row>
    <row r="73" spans="1:6" ht="13.5" customHeight="1">
      <c r="A73" s="7">
        <v>65</v>
      </c>
      <c r="B73" s="11" t="s">
        <v>177</v>
      </c>
      <c r="C73" s="55">
        <v>40816</v>
      </c>
      <c r="D73" s="2" t="s">
        <v>226</v>
      </c>
      <c r="E73" s="47">
        <v>103.6</v>
      </c>
      <c r="F73" s="43">
        <v>3</v>
      </c>
    </row>
    <row r="74" spans="1:6" ht="13.5" customHeight="1">
      <c r="A74" s="1">
        <v>66</v>
      </c>
      <c r="B74" s="11" t="s">
        <v>178</v>
      </c>
      <c r="C74" s="55">
        <v>40816</v>
      </c>
      <c r="D74" s="1" t="s">
        <v>227</v>
      </c>
      <c r="E74" s="4">
        <v>467</v>
      </c>
      <c r="F74" s="8">
        <v>22</v>
      </c>
    </row>
    <row r="75" spans="1:6" ht="13.5" customHeight="1">
      <c r="A75" s="1">
        <v>67</v>
      </c>
      <c r="B75" s="58" t="s">
        <v>179</v>
      </c>
      <c r="C75" s="55">
        <v>40816</v>
      </c>
      <c r="D75" s="1" t="s">
        <v>228</v>
      </c>
      <c r="E75" s="4">
        <v>401.3</v>
      </c>
      <c r="F75" s="8">
        <v>9</v>
      </c>
    </row>
    <row r="76" spans="1:6" ht="13.5" customHeight="1">
      <c r="A76" s="7">
        <v>68</v>
      </c>
      <c r="B76" s="11" t="s">
        <v>180</v>
      </c>
      <c r="C76" s="55">
        <v>40816</v>
      </c>
      <c r="D76" s="1" t="s">
        <v>229</v>
      </c>
      <c r="E76" s="4">
        <v>147.4</v>
      </c>
      <c r="F76" s="8">
        <v>5</v>
      </c>
    </row>
    <row r="77" spans="1:6" ht="13.5" customHeight="1">
      <c r="A77" s="1">
        <v>69</v>
      </c>
      <c r="B77" s="11" t="s">
        <v>181</v>
      </c>
      <c r="C77" s="55">
        <v>40816</v>
      </c>
      <c r="D77" s="1" t="s">
        <v>230</v>
      </c>
      <c r="E77" s="4">
        <v>219.4</v>
      </c>
      <c r="F77" s="8">
        <v>6</v>
      </c>
    </row>
    <row r="78" spans="1:6" ht="13.5" customHeight="1">
      <c r="A78" s="1">
        <v>70</v>
      </c>
      <c r="B78" s="59" t="s">
        <v>182</v>
      </c>
      <c r="C78" s="55">
        <v>40865</v>
      </c>
      <c r="D78" s="1" t="s">
        <v>231</v>
      </c>
      <c r="E78" s="53">
        <v>64.1</v>
      </c>
      <c r="F78" s="8">
        <v>1</v>
      </c>
    </row>
    <row r="79" spans="1:6" ht="13.5" customHeight="1">
      <c r="A79" s="7">
        <v>71</v>
      </c>
      <c r="B79" s="59" t="s">
        <v>183</v>
      </c>
      <c r="C79" s="55">
        <v>40865</v>
      </c>
      <c r="D79" s="1" t="s">
        <v>232</v>
      </c>
      <c r="E79" s="53">
        <v>362.6</v>
      </c>
      <c r="F79" s="8">
        <v>10</v>
      </c>
    </row>
    <row r="80" spans="1:6" ht="13.5" customHeight="1">
      <c r="A80" s="1">
        <v>72</v>
      </c>
      <c r="B80" s="59" t="s">
        <v>184</v>
      </c>
      <c r="C80" s="55">
        <v>40865</v>
      </c>
      <c r="D80" s="1" t="s">
        <v>233</v>
      </c>
      <c r="E80" s="53">
        <v>254.5</v>
      </c>
      <c r="F80" s="8">
        <v>10</v>
      </c>
    </row>
    <row r="81" spans="1:6" ht="13.5" customHeight="1">
      <c r="A81" s="1">
        <v>73</v>
      </c>
      <c r="B81" s="59" t="s">
        <v>185</v>
      </c>
      <c r="C81" s="55">
        <v>40865</v>
      </c>
      <c r="D81" s="1" t="s">
        <v>234</v>
      </c>
      <c r="E81" s="53">
        <v>183.6</v>
      </c>
      <c r="F81" s="8">
        <v>3</v>
      </c>
    </row>
    <row r="82" spans="1:6" ht="13.5" customHeight="1">
      <c r="A82" s="7">
        <v>74</v>
      </c>
      <c r="B82" s="11" t="s">
        <v>186</v>
      </c>
      <c r="C82" s="55">
        <v>40865</v>
      </c>
      <c r="D82" s="1" t="s">
        <v>235</v>
      </c>
      <c r="E82" s="47">
        <v>375.9</v>
      </c>
      <c r="F82" s="8">
        <v>5</v>
      </c>
    </row>
    <row r="83" spans="1:7" s="38" customFormat="1" ht="13.5" customHeight="1">
      <c r="A83" s="1">
        <v>75</v>
      </c>
      <c r="B83" s="59" t="s">
        <v>187</v>
      </c>
      <c r="C83" s="55">
        <v>40865</v>
      </c>
      <c r="D83" s="1" t="s">
        <v>236</v>
      </c>
      <c r="E83" s="53">
        <v>419.7</v>
      </c>
      <c r="F83" s="8">
        <v>5</v>
      </c>
      <c r="G83" s="160"/>
    </row>
    <row r="84" spans="1:6" ht="13.5" customHeight="1">
      <c r="A84" s="1">
        <v>76</v>
      </c>
      <c r="B84" s="59" t="s">
        <v>188</v>
      </c>
      <c r="C84" s="55">
        <v>40865</v>
      </c>
      <c r="D84" s="1" t="s">
        <v>237</v>
      </c>
      <c r="E84" s="53">
        <v>137.4</v>
      </c>
      <c r="F84" s="8">
        <v>4</v>
      </c>
    </row>
    <row r="85" spans="1:6" ht="13.5" customHeight="1">
      <c r="A85" s="7">
        <v>77</v>
      </c>
      <c r="B85" s="59" t="s">
        <v>189</v>
      </c>
      <c r="C85" s="60">
        <v>40893</v>
      </c>
      <c r="D85" s="1" t="s">
        <v>238</v>
      </c>
      <c r="E85" s="53">
        <v>55</v>
      </c>
      <c r="F85" s="8">
        <v>2</v>
      </c>
    </row>
    <row r="86" spans="1:6" ht="13.5" customHeight="1">
      <c r="A86" s="1">
        <v>78</v>
      </c>
      <c r="B86" s="59" t="s">
        <v>190</v>
      </c>
      <c r="C86" s="60">
        <v>40893</v>
      </c>
      <c r="D86" s="1" t="s">
        <v>239</v>
      </c>
      <c r="E86" s="53">
        <v>33.4</v>
      </c>
      <c r="F86" s="8">
        <v>1</v>
      </c>
    </row>
    <row r="87" spans="1:6" ht="13.5" customHeight="1">
      <c r="A87" s="1">
        <v>79</v>
      </c>
      <c r="B87" s="59" t="s">
        <v>191</v>
      </c>
      <c r="C87" s="60">
        <v>40893</v>
      </c>
      <c r="D87" s="1" t="s">
        <v>240</v>
      </c>
      <c r="E87" s="53">
        <v>82</v>
      </c>
      <c r="F87" s="8">
        <v>4</v>
      </c>
    </row>
    <row r="88" spans="1:6" ht="13.5" customHeight="1">
      <c r="A88" s="7">
        <v>80</v>
      </c>
      <c r="B88" s="11" t="s">
        <v>192</v>
      </c>
      <c r="C88" s="60">
        <v>40893</v>
      </c>
      <c r="D88" s="1" t="s">
        <v>241</v>
      </c>
      <c r="E88" s="47">
        <v>780.3</v>
      </c>
      <c r="F88" s="8">
        <v>12</v>
      </c>
    </row>
    <row r="89" spans="1:6" ht="13.5" customHeight="1">
      <c r="A89" s="1">
        <v>81</v>
      </c>
      <c r="B89" s="59" t="s">
        <v>193</v>
      </c>
      <c r="C89" s="60">
        <v>40893</v>
      </c>
      <c r="D89" s="1" t="s">
        <v>242</v>
      </c>
      <c r="E89" s="53">
        <v>129.77</v>
      </c>
      <c r="F89" s="8">
        <v>4</v>
      </c>
    </row>
    <row r="90" spans="1:7" s="38" customFormat="1" ht="13.5" customHeight="1">
      <c r="A90" s="1">
        <v>82</v>
      </c>
      <c r="B90" s="59" t="s">
        <v>194</v>
      </c>
      <c r="C90" s="60">
        <v>40893</v>
      </c>
      <c r="D90" s="1" t="s">
        <v>243</v>
      </c>
      <c r="E90" s="53">
        <v>123.2</v>
      </c>
      <c r="F90" s="8">
        <v>4</v>
      </c>
      <c r="G90" s="160"/>
    </row>
    <row r="91" spans="1:6" ht="13.5" customHeight="1">
      <c r="A91" s="7">
        <v>83</v>
      </c>
      <c r="B91" s="10" t="s">
        <v>195</v>
      </c>
      <c r="C91" s="121">
        <v>40963</v>
      </c>
      <c r="D91" s="10" t="s">
        <v>244</v>
      </c>
      <c r="E91" s="85">
        <v>365.1</v>
      </c>
      <c r="F91" s="122">
        <v>11</v>
      </c>
    </row>
    <row r="92" spans="1:6" ht="13.5" customHeight="1">
      <c r="A92" s="1">
        <v>84</v>
      </c>
      <c r="B92" s="56" t="s">
        <v>196</v>
      </c>
      <c r="C92" s="57">
        <v>40963</v>
      </c>
      <c r="D92" s="56" t="s">
        <v>245</v>
      </c>
      <c r="E92" s="53">
        <v>961.3</v>
      </c>
      <c r="F92" s="118">
        <v>30</v>
      </c>
    </row>
    <row r="93" spans="1:7" s="38" customFormat="1" ht="13.5" customHeight="1">
      <c r="A93" s="1">
        <v>85</v>
      </c>
      <c r="B93" s="11" t="s">
        <v>197</v>
      </c>
      <c r="C93" s="61">
        <v>40963</v>
      </c>
      <c r="D93" s="11" t="s">
        <v>246</v>
      </c>
      <c r="E93" s="53">
        <v>485.6</v>
      </c>
      <c r="F93" s="118">
        <v>8</v>
      </c>
      <c r="G93" s="161"/>
    </row>
    <row r="94" spans="1:6" ht="13.5" customHeight="1">
      <c r="A94" s="7">
        <v>86</v>
      </c>
      <c r="B94" s="120" t="s">
        <v>198</v>
      </c>
      <c r="C94" s="123">
        <v>40963</v>
      </c>
      <c r="D94" s="120" t="s">
        <v>247</v>
      </c>
      <c r="E94" s="85">
        <v>412.1</v>
      </c>
      <c r="F94" s="122">
        <v>14</v>
      </c>
    </row>
    <row r="95" spans="1:6" ht="13.5" customHeight="1">
      <c r="A95" s="1">
        <v>87</v>
      </c>
      <c r="B95" s="56" t="s">
        <v>199</v>
      </c>
      <c r="C95" s="57">
        <v>40963</v>
      </c>
      <c r="D95" s="56" t="s">
        <v>248</v>
      </c>
      <c r="E95" s="53">
        <v>247.3</v>
      </c>
      <c r="F95" s="118">
        <v>8</v>
      </c>
    </row>
    <row r="96" spans="1:6" ht="13.5" customHeight="1">
      <c r="A96" s="1">
        <v>88</v>
      </c>
      <c r="B96" s="56" t="s">
        <v>200</v>
      </c>
      <c r="C96" s="57">
        <v>40963</v>
      </c>
      <c r="D96" s="56" t="s">
        <v>249</v>
      </c>
      <c r="E96" s="53">
        <v>54</v>
      </c>
      <c r="F96" s="118">
        <v>2</v>
      </c>
    </row>
    <row r="97" spans="1:6" ht="13.5" customHeight="1">
      <c r="A97" s="7">
        <v>89</v>
      </c>
      <c r="B97" s="56" t="s">
        <v>201</v>
      </c>
      <c r="C97" s="57">
        <v>40963</v>
      </c>
      <c r="D97" s="56" t="s">
        <v>250</v>
      </c>
      <c r="E97" s="85">
        <v>195.4</v>
      </c>
      <c r="F97" s="118">
        <v>6</v>
      </c>
    </row>
    <row r="98" spans="1:6" ht="13.5" customHeight="1">
      <c r="A98" s="1">
        <v>90</v>
      </c>
      <c r="B98" s="7" t="s">
        <v>202</v>
      </c>
      <c r="C98" s="60">
        <v>40963</v>
      </c>
      <c r="D98" s="7" t="s">
        <v>251</v>
      </c>
      <c r="E98" s="53">
        <v>271.5</v>
      </c>
      <c r="F98" s="118">
        <v>6</v>
      </c>
    </row>
    <row r="99" spans="1:6" ht="13.5" customHeight="1">
      <c r="A99" s="1">
        <v>91</v>
      </c>
      <c r="B99" s="59" t="s">
        <v>203</v>
      </c>
      <c r="C99" s="55">
        <v>41005</v>
      </c>
      <c r="D99" s="56" t="s">
        <v>252</v>
      </c>
      <c r="E99" s="53">
        <v>369.2</v>
      </c>
      <c r="F99" s="118">
        <v>10</v>
      </c>
    </row>
    <row r="100" spans="1:6" ht="13.5" customHeight="1">
      <c r="A100" s="7">
        <v>92</v>
      </c>
      <c r="B100" s="59" t="s">
        <v>204</v>
      </c>
      <c r="C100" s="55">
        <v>41005</v>
      </c>
      <c r="D100" s="56" t="s">
        <v>253</v>
      </c>
      <c r="E100" s="53">
        <v>456</v>
      </c>
      <c r="F100" s="118">
        <v>15</v>
      </c>
    </row>
    <row r="101" spans="1:6" ht="13.5" customHeight="1">
      <c r="A101" s="1">
        <v>93</v>
      </c>
      <c r="B101" s="59" t="s">
        <v>205</v>
      </c>
      <c r="C101" s="55">
        <v>41005</v>
      </c>
      <c r="D101" s="56" t="s">
        <v>254</v>
      </c>
      <c r="E101" s="53">
        <v>476</v>
      </c>
      <c r="F101" s="118">
        <v>21</v>
      </c>
    </row>
    <row r="102" spans="1:7" s="38" customFormat="1" ht="13.5" customHeight="1">
      <c r="A102" s="1">
        <v>94</v>
      </c>
      <c r="B102" s="11" t="s">
        <v>206</v>
      </c>
      <c r="C102" s="55">
        <v>41005</v>
      </c>
      <c r="D102" s="56" t="s">
        <v>255</v>
      </c>
      <c r="E102" s="47">
        <v>371.7</v>
      </c>
      <c r="F102" s="43">
        <v>8</v>
      </c>
      <c r="G102" s="161"/>
    </row>
    <row r="103" spans="1:6" ht="13.5" customHeight="1">
      <c r="A103" s="7">
        <v>95</v>
      </c>
      <c r="B103" s="88" t="s">
        <v>207</v>
      </c>
      <c r="C103" s="117">
        <v>41041</v>
      </c>
      <c r="D103" s="120" t="s">
        <v>256</v>
      </c>
      <c r="E103" s="48">
        <v>42.1</v>
      </c>
      <c r="F103" s="9">
        <v>1</v>
      </c>
    </row>
    <row r="104" spans="1:6" ht="13.5" customHeight="1">
      <c r="A104" s="1">
        <v>96</v>
      </c>
      <c r="B104" s="11" t="s">
        <v>208</v>
      </c>
      <c r="C104" s="55">
        <v>41041</v>
      </c>
      <c r="D104" s="56" t="s">
        <v>257</v>
      </c>
      <c r="E104" s="47">
        <v>416.9</v>
      </c>
      <c r="F104" s="43">
        <v>8</v>
      </c>
    </row>
    <row r="105" spans="1:6" ht="13.5" customHeight="1">
      <c r="A105" s="1">
        <v>97</v>
      </c>
      <c r="B105" s="59" t="s">
        <v>209</v>
      </c>
      <c r="C105" s="55">
        <v>41041</v>
      </c>
      <c r="D105" s="56" t="s">
        <v>258</v>
      </c>
      <c r="E105" s="53">
        <v>332.4</v>
      </c>
      <c r="F105" s="118">
        <v>8</v>
      </c>
    </row>
    <row r="106" spans="1:6" ht="13.5" customHeight="1">
      <c r="A106" s="7">
        <v>98</v>
      </c>
      <c r="B106" s="59" t="s">
        <v>210</v>
      </c>
      <c r="C106" s="55">
        <v>41041</v>
      </c>
      <c r="D106" s="56" t="s">
        <v>259</v>
      </c>
      <c r="E106" s="53">
        <v>160.4</v>
      </c>
      <c r="F106" s="118">
        <v>6</v>
      </c>
    </row>
    <row r="107" spans="1:6" ht="13.5" customHeight="1">
      <c r="A107" s="1">
        <v>99</v>
      </c>
      <c r="B107" s="59" t="s">
        <v>211</v>
      </c>
      <c r="C107" s="55">
        <v>41041</v>
      </c>
      <c r="D107" s="56" t="s">
        <v>260</v>
      </c>
      <c r="E107" s="53">
        <v>369.9</v>
      </c>
      <c r="F107" s="118">
        <v>8</v>
      </c>
    </row>
    <row r="108" spans="1:6" ht="13.5" customHeight="1">
      <c r="A108" s="1">
        <v>100</v>
      </c>
      <c r="B108" s="59" t="s">
        <v>212</v>
      </c>
      <c r="C108" s="55">
        <v>41041</v>
      </c>
      <c r="D108" s="56" t="s">
        <v>261</v>
      </c>
      <c r="E108" s="53">
        <v>196</v>
      </c>
      <c r="F108" s="118">
        <v>6</v>
      </c>
    </row>
    <row r="109" spans="1:6" ht="13.5" customHeight="1">
      <c r="A109" s="7">
        <v>101</v>
      </c>
      <c r="B109" s="59" t="s">
        <v>213</v>
      </c>
      <c r="C109" s="55">
        <v>41096</v>
      </c>
      <c r="D109" s="56" t="s">
        <v>262</v>
      </c>
      <c r="E109" s="53">
        <v>14.8</v>
      </c>
      <c r="F109" s="43">
        <v>1</v>
      </c>
    </row>
    <row r="110" spans="1:6" ht="13.5" customHeight="1">
      <c r="A110" s="1">
        <v>102</v>
      </c>
      <c r="B110" s="59" t="s">
        <v>214</v>
      </c>
      <c r="C110" s="55">
        <v>41096</v>
      </c>
      <c r="D110" s="56" t="s">
        <v>263</v>
      </c>
      <c r="E110" s="53">
        <v>13.9</v>
      </c>
      <c r="F110" s="43">
        <v>1</v>
      </c>
    </row>
    <row r="111" spans="1:6" ht="13.5" customHeight="1">
      <c r="A111" s="1">
        <v>103</v>
      </c>
      <c r="B111" s="59" t="s">
        <v>215</v>
      </c>
      <c r="C111" s="55">
        <v>41096</v>
      </c>
      <c r="D111" s="56" t="s">
        <v>264</v>
      </c>
      <c r="E111" s="53">
        <v>260.6</v>
      </c>
      <c r="F111" s="43">
        <v>4</v>
      </c>
    </row>
    <row r="112" spans="1:6" ht="13.5" customHeight="1">
      <c r="A112" s="7">
        <v>104</v>
      </c>
      <c r="B112" s="59" t="s">
        <v>216</v>
      </c>
      <c r="C112" s="55">
        <v>41096</v>
      </c>
      <c r="D112" s="56" t="s">
        <v>265</v>
      </c>
      <c r="E112" s="53">
        <v>331.7</v>
      </c>
      <c r="F112" s="43">
        <v>8</v>
      </c>
    </row>
    <row r="113" spans="1:6" ht="13.5" customHeight="1">
      <c r="A113" s="1">
        <v>105</v>
      </c>
      <c r="B113" s="11" t="s">
        <v>217</v>
      </c>
      <c r="C113" s="55">
        <v>41096</v>
      </c>
      <c r="D113" s="56" t="s">
        <v>266</v>
      </c>
      <c r="E113" s="115">
        <v>213.3</v>
      </c>
      <c r="F113" s="43">
        <v>7</v>
      </c>
    </row>
    <row r="114" spans="1:6" ht="13.5" customHeight="1">
      <c r="A114" s="1">
        <v>106</v>
      </c>
      <c r="B114" s="11" t="s">
        <v>218</v>
      </c>
      <c r="C114" s="55">
        <v>41096</v>
      </c>
      <c r="D114" s="56" t="s">
        <v>267</v>
      </c>
      <c r="E114" s="116">
        <v>108.99</v>
      </c>
      <c r="F114" s="43">
        <v>3</v>
      </c>
    </row>
    <row r="115" spans="1:6" ht="13.5" customHeight="1">
      <c r="A115" s="7">
        <v>107</v>
      </c>
      <c r="B115" s="11" t="s">
        <v>219</v>
      </c>
      <c r="C115" s="55">
        <v>41096</v>
      </c>
      <c r="D115" s="56" t="s">
        <v>268</v>
      </c>
      <c r="E115" s="47">
        <v>412.2</v>
      </c>
      <c r="F115" s="43">
        <v>17</v>
      </c>
    </row>
    <row r="116" spans="1:6" ht="13.5" customHeight="1">
      <c r="A116" s="1">
        <v>108</v>
      </c>
      <c r="B116" s="59" t="s">
        <v>220</v>
      </c>
      <c r="C116" s="55">
        <v>41096</v>
      </c>
      <c r="D116" s="56" t="s">
        <v>269</v>
      </c>
      <c r="E116" s="53">
        <v>487</v>
      </c>
      <c r="F116" s="43">
        <v>21</v>
      </c>
    </row>
    <row r="117" spans="1:6" ht="13.5" customHeight="1">
      <c r="A117" s="1">
        <v>109</v>
      </c>
      <c r="B117" s="59" t="s">
        <v>140</v>
      </c>
      <c r="C117" s="126">
        <v>41138</v>
      </c>
      <c r="D117" s="124" t="s">
        <v>470</v>
      </c>
      <c r="E117" s="125">
        <v>837.2</v>
      </c>
      <c r="F117" s="128">
        <v>25</v>
      </c>
    </row>
    <row r="118" spans="1:6" ht="13.5" customHeight="1">
      <c r="A118" s="7">
        <v>110</v>
      </c>
      <c r="B118" s="59" t="s">
        <v>463</v>
      </c>
      <c r="C118" s="126">
        <v>41138</v>
      </c>
      <c r="D118" s="124" t="s">
        <v>472</v>
      </c>
      <c r="E118" s="92">
        <v>350.7</v>
      </c>
      <c r="F118" s="128">
        <v>8</v>
      </c>
    </row>
    <row r="119" spans="1:6" ht="13.5" customHeight="1">
      <c r="A119" s="1">
        <v>111</v>
      </c>
      <c r="B119" s="59" t="s">
        <v>464</v>
      </c>
      <c r="C119" s="126">
        <v>41138</v>
      </c>
      <c r="D119" s="124" t="s">
        <v>473</v>
      </c>
      <c r="E119" s="92">
        <v>332.6</v>
      </c>
      <c r="F119" s="128">
        <v>9</v>
      </c>
    </row>
    <row r="120" spans="1:6" ht="13.5" customHeight="1">
      <c r="A120" s="1">
        <v>112</v>
      </c>
      <c r="B120" s="59" t="s">
        <v>465</v>
      </c>
      <c r="C120" s="127">
        <v>41162</v>
      </c>
      <c r="D120" s="124" t="s">
        <v>474</v>
      </c>
      <c r="E120" s="92">
        <v>514.2</v>
      </c>
      <c r="F120" s="128">
        <v>27</v>
      </c>
    </row>
    <row r="121" spans="1:6" ht="13.5" customHeight="1">
      <c r="A121" s="7">
        <v>113</v>
      </c>
      <c r="B121" s="59" t="s">
        <v>466</v>
      </c>
      <c r="C121" s="127">
        <v>41162</v>
      </c>
      <c r="D121" s="124" t="s">
        <v>475</v>
      </c>
      <c r="E121" s="92">
        <v>285.7</v>
      </c>
      <c r="F121" s="128">
        <v>8</v>
      </c>
    </row>
    <row r="122" spans="1:6" ht="13.5" customHeight="1">
      <c r="A122" s="1">
        <v>114</v>
      </c>
      <c r="B122" s="59" t="s">
        <v>467</v>
      </c>
      <c r="C122" s="127">
        <v>41162</v>
      </c>
      <c r="D122" s="124" t="s">
        <v>476</v>
      </c>
      <c r="E122" s="92">
        <v>187</v>
      </c>
      <c r="F122" s="128">
        <v>6</v>
      </c>
    </row>
    <row r="123" spans="1:6" ht="13.5" customHeight="1">
      <c r="A123" s="1">
        <v>115</v>
      </c>
      <c r="B123" s="59" t="s">
        <v>468</v>
      </c>
      <c r="C123" s="127">
        <v>41162</v>
      </c>
      <c r="D123" s="124" t="s">
        <v>477</v>
      </c>
      <c r="E123" s="92">
        <v>160.2</v>
      </c>
      <c r="F123" s="128">
        <v>4</v>
      </c>
    </row>
    <row r="124" spans="1:6" ht="13.5" customHeight="1">
      <c r="A124" s="7">
        <v>116</v>
      </c>
      <c r="B124" s="11" t="s">
        <v>469</v>
      </c>
      <c r="C124" s="127">
        <v>41162</v>
      </c>
      <c r="D124" s="124" t="s">
        <v>478</v>
      </c>
      <c r="E124" s="124">
        <v>169.7</v>
      </c>
      <c r="F124" s="129">
        <v>6</v>
      </c>
    </row>
    <row r="125" spans="1:6" ht="13.5" customHeight="1">
      <c r="A125" s="1">
        <v>117</v>
      </c>
      <c r="B125" s="59" t="s">
        <v>270</v>
      </c>
      <c r="C125" s="55">
        <v>41204</v>
      </c>
      <c r="D125" s="56" t="s">
        <v>449</v>
      </c>
      <c r="E125" s="53">
        <v>415.7</v>
      </c>
      <c r="F125" s="43">
        <v>8</v>
      </c>
    </row>
    <row r="126" spans="1:6" ht="13.5" customHeight="1">
      <c r="A126" s="1">
        <v>118</v>
      </c>
      <c r="B126" s="59" t="s">
        <v>422</v>
      </c>
      <c r="C126" s="60">
        <v>41229</v>
      </c>
      <c r="D126" s="56" t="s">
        <v>450</v>
      </c>
      <c r="E126" s="53">
        <v>232.5</v>
      </c>
      <c r="F126" s="118">
        <v>6</v>
      </c>
    </row>
    <row r="127" spans="1:6" ht="13.5" customHeight="1">
      <c r="A127" s="7">
        <v>119</v>
      </c>
      <c r="B127" s="59" t="s">
        <v>423</v>
      </c>
      <c r="C127" s="60">
        <v>41229</v>
      </c>
      <c r="D127" s="56" t="s">
        <v>451</v>
      </c>
      <c r="E127" s="53">
        <v>155.4</v>
      </c>
      <c r="F127" s="118">
        <v>4</v>
      </c>
    </row>
    <row r="128" spans="1:6" ht="13.5" customHeight="1">
      <c r="A128" s="1">
        <v>120</v>
      </c>
      <c r="B128" s="59" t="s">
        <v>424</v>
      </c>
      <c r="C128" s="60">
        <v>41229</v>
      </c>
      <c r="D128" s="56" t="s">
        <v>452</v>
      </c>
      <c r="E128" s="53">
        <v>347.7</v>
      </c>
      <c r="F128" s="118">
        <v>10</v>
      </c>
    </row>
    <row r="129" spans="1:6" ht="13.5" customHeight="1">
      <c r="A129" s="1">
        <v>121</v>
      </c>
      <c r="B129" s="59" t="s">
        <v>425</v>
      </c>
      <c r="C129" s="60">
        <v>41229</v>
      </c>
      <c r="D129" s="56" t="s">
        <v>453</v>
      </c>
      <c r="E129" s="53">
        <v>255.3</v>
      </c>
      <c r="F129" s="118">
        <v>11</v>
      </c>
    </row>
    <row r="130" spans="1:6" ht="13.5" customHeight="1">
      <c r="A130" s="7">
        <v>122</v>
      </c>
      <c r="B130" s="59" t="s">
        <v>426</v>
      </c>
      <c r="C130" s="60">
        <v>41229</v>
      </c>
      <c r="D130" s="56" t="s">
        <v>454</v>
      </c>
      <c r="E130" s="53">
        <v>872.8</v>
      </c>
      <c r="F130" s="118">
        <v>24</v>
      </c>
    </row>
    <row r="131" spans="1:6" ht="13.5" customHeight="1">
      <c r="A131" s="1">
        <v>123</v>
      </c>
      <c r="B131" s="11" t="s">
        <v>427</v>
      </c>
      <c r="C131" s="60">
        <v>41229</v>
      </c>
      <c r="D131" s="56" t="s">
        <v>455</v>
      </c>
      <c r="E131" s="47">
        <v>373.1</v>
      </c>
      <c r="F131" s="43">
        <v>12</v>
      </c>
    </row>
    <row r="132" spans="1:6" ht="13.5" customHeight="1">
      <c r="A132" s="1">
        <v>124</v>
      </c>
      <c r="B132" s="59" t="s">
        <v>428</v>
      </c>
      <c r="C132" s="60">
        <v>41236</v>
      </c>
      <c r="D132" s="56" t="s">
        <v>456</v>
      </c>
      <c r="E132" s="53">
        <v>46.3</v>
      </c>
      <c r="F132" s="118">
        <v>1</v>
      </c>
    </row>
    <row r="133" spans="1:6" ht="13.5" customHeight="1">
      <c r="A133" s="7">
        <v>125</v>
      </c>
      <c r="B133" s="59" t="s">
        <v>429</v>
      </c>
      <c r="C133" s="60">
        <v>41236</v>
      </c>
      <c r="D133" s="56" t="s">
        <v>457</v>
      </c>
      <c r="E133" s="53">
        <v>188.3</v>
      </c>
      <c r="F133" s="118">
        <v>6</v>
      </c>
    </row>
    <row r="134" spans="1:6" ht="13.5" customHeight="1">
      <c r="A134" s="1">
        <v>126</v>
      </c>
      <c r="B134" s="59" t="s">
        <v>430</v>
      </c>
      <c r="C134" s="60">
        <v>41236</v>
      </c>
      <c r="D134" s="56" t="s">
        <v>458</v>
      </c>
      <c r="E134" s="53">
        <v>494</v>
      </c>
      <c r="F134" s="118">
        <v>15</v>
      </c>
    </row>
    <row r="135" spans="1:6" ht="13.5" customHeight="1">
      <c r="A135" s="1">
        <v>127</v>
      </c>
      <c r="B135" s="59" t="s">
        <v>431</v>
      </c>
      <c r="C135" s="60">
        <v>41236</v>
      </c>
      <c r="D135" s="56" t="s">
        <v>459</v>
      </c>
      <c r="E135" s="53">
        <v>323.4</v>
      </c>
      <c r="F135" s="118">
        <v>8</v>
      </c>
    </row>
    <row r="136" spans="1:6" ht="13.5" customHeight="1">
      <c r="A136" s="7">
        <v>128</v>
      </c>
      <c r="B136" s="59" t="s">
        <v>432</v>
      </c>
      <c r="C136" s="60">
        <v>41236</v>
      </c>
      <c r="D136" s="56" t="s">
        <v>460</v>
      </c>
      <c r="E136" s="53">
        <v>358.3</v>
      </c>
      <c r="F136" s="118">
        <v>13</v>
      </c>
    </row>
    <row r="137" spans="1:6" ht="13.5" customHeight="1">
      <c r="A137" s="1">
        <v>129</v>
      </c>
      <c r="B137" s="11" t="s">
        <v>433</v>
      </c>
      <c r="C137" s="60">
        <v>41236</v>
      </c>
      <c r="D137" s="56" t="s">
        <v>461</v>
      </c>
      <c r="E137" s="47">
        <v>463.7</v>
      </c>
      <c r="F137" s="119">
        <v>20</v>
      </c>
    </row>
    <row r="138" spans="1:6" ht="13.5" customHeight="1">
      <c r="A138" s="1">
        <v>130</v>
      </c>
      <c r="B138" s="59" t="s">
        <v>434</v>
      </c>
      <c r="C138" s="60">
        <v>41236</v>
      </c>
      <c r="D138" s="56" t="s">
        <v>462</v>
      </c>
      <c r="E138" s="53">
        <v>157.3</v>
      </c>
      <c r="F138" s="118">
        <v>4</v>
      </c>
    </row>
    <row r="139" spans="1:6" ht="12.75">
      <c r="A139" s="7"/>
      <c r="B139" s="7" t="s">
        <v>5</v>
      </c>
      <c r="C139" s="3"/>
      <c r="D139" s="3"/>
      <c r="E139" s="48">
        <f>SUM(E9:E138)</f>
        <v>33903.12000000001</v>
      </c>
      <c r="F139" s="9">
        <f>SUM(F9:F138)</f>
        <v>1008</v>
      </c>
    </row>
    <row r="141" spans="1:2" ht="12.75">
      <c r="A141" s="62"/>
      <c r="B141" s="63"/>
    </row>
  </sheetData>
  <mergeCells count="7">
    <mergeCell ref="C1:F2"/>
    <mergeCell ref="A3:F3"/>
    <mergeCell ref="A4:A7"/>
    <mergeCell ref="B4:B7"/>
    <mergeCell ref="C4:D7"/>
    <mergeCell ref="E4:E7"/>
    <mergeCell ref="F4:F7"/>
  </mergeCells>
  <printOptions/>
  <pageMargins left="0.34" right="0.19" top="0.35" bottom="0.31" header="0.23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Малькова</cp:lastModifiedBy>
  <cp:lastPrinted>2013-01-17T09:31:55Z</cp:lastPrinted>
  <dcterms:created xsi:type="dcterms:W3CDTF">1996-10-08T23:32:33Z</dcterms:created>
  <dcterms:modified xsi:type="dcterms:W3CDTF">2013-01-18T10:12:15Z</dcterms:modified>
  <cp:category/>
  <cp:version/>
  <cp:contentType/>
  <cp:contentStatus/>
</cp:coreProperties>
</file>