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<sst xmlns="http://schemas.openxmlformats.org/spreadsheetml/2006/main" count="200" uniqueCount="77">
  <si>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</si>
  <si>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</si>
  <si>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</si>
  <si>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</si>
  <si>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</si>
  <si>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Ориентировочная сумма по проекту титула МКД (руб.)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</si>
  <si>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</si>
  <si>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</si>
  <si>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</si>
  <si>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Войкова ул., 14</t>
  </si>
  <si>
    <t>смешанная</t>
  </si>
  <si>
    <t xml:space="preserve"> выборочный капитальный ремонт жилого дома</t>
  </si>
  <si>
    <t>2013 год</t>
  </si>
  <si>
    <t>2014 год</t>
  </si>
  <si>
    <t>2015 год</t>
  </si>
  <si>
    <t xml:space="preserve">Приложение 5
к городской долгосрочной целевой программе
"Капитальный ремонт жилищного фонда" на 2013 - 2015 гг.
</t>
  </si>
  <si>
    <t xml:space="preserve"> 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2013-2015 гг.
</t>
  </si>
  <si>
    <t>Бакунина ул., 19/2</t>
  </si>
  <si>
    <t>Загорная ул., 60</t>
  </si>
  <si>
    <t>ТСЖ "Бакунинское"</t>
  </si>
  <si>
    <t>ООО "УК "Октябрьский массив"</t>
  </si>
  <si>
    <t>Кузнецова ул., 31</t>
  </si>
  <si>
    <t>ООО "УК "Стройсоюз"</t>
  </si>
  <si>
    <t>Студенческая ул., 29</t>
  </si>
  <si>
    <t>ООО УК "Громада"</t>
  </si>
  <si>
    <t>Карташова ул., 32а</t>
  </si>
  <si>
    <t>УМП «Муницип. УК»</t>
  </si>
  <si>
    <t>ООО "Жилремсервис"</t>
  </si>
  <si>
    <t>Бакунина ул., 11</t>
  </si>
  <si>
    <t>Октябрьская ул., 10</t>
  </si>
  <si>
    <t>Октябрьская ул. 69</t>
  </si>
  <si>
    <t>Шишкова ул., 16</t>
  </si>
  <si>
    <t>Бакунина ул., 24</t>
  </si>
  <si>
    <t>Большая Подгорная ул.,15</t>
  </si>
  <si>
    <t>ООО "Ремстройбыт"</t>
  </si>
  <si>
    <t>Шишкова ул., 21</t>
  </si>
  <si>
    <t>Студгородок ул., 6</t>
  </si>
  <si>
    <t>Горького ул., 14</t>
  </si>
  <si>
    <t>Крылова ул., 16</t>
  </si>
  <si>
    <t>Крылова ул., 23</t>
  </si>
  <si>
    <t>Татарская ул., 41</t>
  </si>
  <si>
    <t>Советская ул., 36</t>
  </si>
  <si>
    <t>М. Джалиля, 24</t>
  </si>
  <si>
    <t>М. Джалиля, 28</t>
  </si>
  <si>
    <t>Войкова ул., 10</t>
  </si>
  <si>
    <t>Белая ул., 5/1</t>
  </si>
  <si>
    <t xml:space="preserve">ТСЖ Мамонтова, 7 </t>
  </si>
  <si>
    <t>Большая Подгорная ул.,29</t>
  </si>
  <si>
    <t>Пушкина ул., 6</t>
  </si>
  <si>
    <t>Герцена ул., 15/1</t>
  </si>
  <si>
    <t>ООО УК "Кировская"</t>
  </si>
  <si>
    <t>Герцена ул., 15а</t>
  </si>
  <si>
    <t>Плеханова пер., 9</t>
  </si>
  <si>
    <t>Кононова пер., 11а</t>
  </si>
  <si>
    <t>Татарская ул., 1</t>
  </si>
  <si>
    <t>Аптекарский пер., 8</t>
  </si>
  <si>
    <t>Трифонова пер., 10</t>
  </si>
  <si>
    <t>Советская ул., 8в</t>
  </si>
  <si>
    <t>1905 г. пер., 8</t>
  </si>
  <si>
    <t>Мельничная ул., 32</t>
  </si>
  <si>
    <t>Итого в 2013 году</t>
  </si>
  <si>
    <t>Итого в 2014 году</t>
  </si>
  <si>
    <t>Итого в 2015 году</t>
  </si>
  <si>
    <t>ВСЕГО по программе 2013-2015 гг.</t>
  </si>
  <si>
    <t>Татарская, 11/1</t>
  </si>
  <si>
    <t>Смешанная</t>
  </si>
  <si>
    <t xml:space="preserve"> выборочный капитальный ремонт жилого дома, разработка проектно сметной документации</t>
  </si>
  <si>
    <t>Батенькова пер., 17/1</t>
  </si>
  <si>
    <t>Октябрьский район Города Томска</t>
  </si>
  <si>
    <t>Кировский район Города Томска</t>
  </si>
  <si>
    <t>Советский район Города Томска</t>
  </si>
  <si>
    <t xml:space="preserve">Ленинский район Города Томска </t>
  </si>
  <si>
    <t>Ленинский район Города Томска</t>
  </si>
  <si>
    <t>Итого по Октябрьскому району Города Томска</t>
  </si>
  <si>
    <t>Итого по Кировскому району Города Томска</t>
  </si>
  <si>
    <t>Итого по Советскому району Города Томска</t>
  </si>
  <si>
    <t>Итого по Ленинскому району Города Томска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</si>
</sst>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="85" zoomScaleSheetLayoutView="85" workbookViewId="0" topLeftCell="A1">
      <selection activeCell="A74" sqref="A74:IV74"/>
    </sheetView>
  </sheetViews>
  <sheetFormatPr defaultColWidth="9.00390625" defaultRowHeight="12.75"/>
  <cols>
    <col min="1" max="1" width="4.875" style="1" customWidth="1"/>
    <col min="2" max="2" width="22.625" style="2" customWidth="1"/>
    <col min="3" max="3" width="14.25390625" style="1" customWidth="1"/>
    <col min="4" max="4" width="10.75390625" style="1" customWidth="1"/>
    <col min="5" max="5" width="24.875" style="1" customWidth="1"/>
    <col min="6" max="6" width="17.125" style="1" customWidth="1"/>
    <col min="7" max="7" width="17.75390625" style="1" customWidth="1"/>
    <col min="8" max="8" width="17.375" style="1" customWidth="1"/>
    <col min="9" max="9" width="16.875" style="1" customWidth="1"/>
    <col min="10" max="16384" width="9.125" style="1" customWidth="1"/>
  </cols>
  <sheetData>
    <row r="1" spans="5:9" ht="12.75">
      <c r="E1" s="14"/>
      <c r="F1" s="14"/>
      <c r="G1" s="14"/>
      <c r="H1" s="14"/>
      <c r="I1" s="14"/>
    </row>
    <row r="2" spans="1:9" ht="49.5" customHeight="1">
      <c r="A2" s="12"/>
      <c r="B2" s="13"/>
      <c r="C2" s="13"/>
      <c r="D2" s="13"/>
      <c r="E2" s="13"/>
      <c r="F2" s="45" t="s">
        <v>15</v>
      </c>
      <c r="G2" s="45"/>
      <c r="H2" s="45"/>
      <c r="I2" s="45"/>
    </row>
    <row r="3" spans="1:9" ht="38.25" customHeight="1">
      <c r="A3" s="46" t="s">
        <v>16</v>
      </c>
      <c r="B3" s="46"/>
      <c r="C3" s="46"/>
      <c r="D3" s="46"/>
      <c r="E3" s="46"/>
      <c r="F3" s="46"/>
      <c r="G3" s="46"/>
      <c r="H3" s="46"/>
      <c r="I3" s="46"/>
    </row>
    <row r="4" spans="1:9" ht="19.5" customHeight="1">
      <c r="A4" s="46"/>
      <c r="B4" s="46"/>
      <c r="C4" s="46"/>
      <c r="D4" s="46"/>
      <c r="E4" s="46"/>
      <c r="F4" s="46"/>
      <c r="G4" s="46"/>
      <c r="H4" s="46"/>
      <c r="I4" s="46"/>
    </row>
    <row r="5" spans="1:9" s="3" customFormat="1" ht="7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</row>
    <row r="6" spans="1:9" s="3" customFormat="1" ht="21" customHeight="1">
      <c r="A6" s="57" t="s">
        <v>12</v>
      </c>
      <c r="B6" s="58"/>
      <c r="C6" s="58"/>
      <c r="D6" s="58"/>
      <c r="E6" s="58"/>
      <c r="F6" s="58"/>
      <c r="G6" s="58"/>
      <c r="H6" s="58"/>
      <c r="I6" s="59"/>
    </row>
    <row r="7" spans="1:9" ht="12.75">
      <c r="A7" s="63" t="s">
        <v>68</v>
      </c>
      <c r="B7" s="63"/>
      <c r="C7" s="63"/>
      <c r="D7" s="63"/>
      <c r="E7" s="63"/>
      <c r="F7" s="63"/>
      <c r="G7" s="63"/>
      <c r="H7" s="63"/>
      <c r="I7" s="63"/>
    </row>
    <row r="8" spans="1:9" ht="25.5">
      <c r="A8" s="17">
        <v>1</v>
      </c>
      <c r="B8" s="24" t="s">
        <v>17</v>
      </c>
      <c r="C8" s="17" t="s">
        <v>10</v>
      </c>
      <c r="D8" s="17">
        <v>1892</v>
      </c>
      <c r="E8" s="25" t="s">
        <v>11</v>
      </c>
      <c r="F8" s="20">
        <f>SUM(G8:H8)</f>
        <v>2222000</v>
      </c>
      <c r="G8" s="20">
        <v>22000</v>
      </c>
      <c r="H8" s="20">
        <v>2200000</v>
      </c>
      <c r="I8" s="17" t="s">
        <v>19</v>
      </c>
    </row>
    <row r="9" spans="1:9" ht="35.25" customHeight="1">
      <c r="A9" s="17">
        <v>2</v>
      </c>
      <c r="B9" s="24" t="s">
        <v>18</v>
      </c>
      <c r="C9" s="17" t="s">
        <v>10</v>
      </c>
      <c r="D9" s="17">
        <v>1907</v>
      </c>
      <c r="E9" s="17" t="s">
        <v>11</v>
      </c>
      <c r="F9" s="20">
        <f>SUM(G9:H9)</f>
        <v>3030000</v>
      </c>
      <c r="G9" s="20">
        <v>30000</v>
      </c>
      <c r="H9" s="20">
        <v>3000000</v>
      </c>
      <c r="I9" s="17" t="s">
        <v>20</v>
      </c>
    </row>
    <row r="10" spans="1:9" ht="12.75" customHeight="1">
      <c r="A10" s="47" t="s">
        <v>73</v>
      </c>
      <c r="B10" s="48"/>
      <c r="C10" s="48"/>
      <c r="D10" s="48"/>
      <c r="E10" s="48"/>
      <c r="F10" s="27">
        <f>SUM(G10:H10)</f>
        <v>5252000</v>
      </c>
      <c r="G10" s="27">
        <f>SUM(G3:G9)</f>
        <v>52000</v>
      </c>
      <c r="H10" s="27">
        <f>SUM(H8:H9)</f>
        <v>5200000</v>
      </c>
      <c r="I10" s="17"/>
    </row>
    <row r="11" spans="1:9" ht="12.75" customHeight="1">
      <c r="A11" s="41" t="s">
        <v>69</v>
      </c>
      <c r="B11" s="42"/>
      <c r="C11" s="42"/>
      <c r="D11" s="42"/>
      <c r="E11" s="42"/>
      <c r="F11" s="42"/>
      <c r="G11" s="42"/>
      <c r="H11" s="42"/>
      <c r="I11" s="43"/>
    </row>
    <row r="12" spans="1:9" ht="25.5">
      <c r="A12" s="26">
        <v>3</v>
      </c>
      <c r="B12" s="34" t="s">
        <v>21</v>
      </c>
      <c r="C12" s="35" t="s">
        <v>10</v>
      </c>
      <c r="D12" s="35">
        <v>1906</v>
      </c>
      <c r="E12" s="36" t="s">
        <v>11</v>
      </c>
      <c r="F12" s="15">
        <f>SUM(G12:H12)</f>
        <v>4545000</v>
      </c>
      <c r="G12" s="15">
        <f>H12*1%</f>
        <v>45000</v>
      </c>
      <c r="H12" s="20">
        <v>4500000</v>
      </c>
      <c r="I12" s="35" t="s">
        <v>22</v>
      </c>
    </row>
    <row r="13" spans="1:9" ht="25.5">
      <c r="A13" s="26">
        <v>4</v>
      </c>
      <c r="B13" s="34" t="s">
        <v>23</v>
      </c>
      <c r="C13" s="35" t="s">
        <v>10</v>
      </c>
      <c r="D13" s="35">
        <v>1905</v>
      </c>
      <c r="E13" s="37" t="s">
        <v>11</v>
      </c>
      <c r="F13" s="15">
        <f>SUM(G13:H13)</f>
        <v>297346.2321</v>
      </c>
      <c r="G13" s="15">
        <f>H13*1%</f>
        <v>2944.0221</v>
      </c>
      <c r="H13" s="20">
        <v>294402.21</v>
      </c>
      <c r="I13" s="35" t="s">
        <v>24</v>
      </c>
    </row>
    <row r="14" spans="1:9" ht="30" customHeight="1">
      <c r="A14" s="26">
        <v>5</v>
      </c>
      <c r="B14" s="34" t="s">
        <v>25</v>
      </c>
      <c r="C14" s="35" t="s">
        <v>10</v>
      </c>
      <c r="D14" s="35">
        <v>1917</v>
      </c>
      <c r="E14" s="37" t="s">
        <v>11</v>
      </c>
      <c r="F14" s="15">
        <f>SUM(G14:H14)</f>
        <v>101000</v>
      </c>
      <c r="G14" s="15">
        <f>H14*1%</f>
        <v>1000</v>
      </c>
      <c r="H14" s="20">
        <v>100000</v>
      </c>
      <c r="I14" s="35" t="s">
        <v>26</v>
      </c>
    </row>
    <row r="15" spans="1:9" ht="12.75">
      <c r="A15" s="47" t="s">
        <v>74</v>
      </c>
      <c r="B15" s="48"/>
      <c r="C15" s="48"/>
      <c r="D15" s="48"/>
      <c r="E15" s="48"/>
      <c r="F15" s="27">
        <f>SUM(F12:F14)</f>
        <v>4943346.2321</v>
      </c>
      <c r="G15" s="27">
        <f>SUM(G12:G14)</f>
        <v>48944.0221</v>
      </c>
      <c r="H15" s="27">
        <f>SUM(H12:H14)</f>
        <v>4894402.21</v>
      </c>
      <c r="I15" s="17"/>
    </row>
    <row r="16" spans="1:9" ht="12.75" customHeight="1">
      <c r="A16" s="41" t="s">
        <v>70</v>
      </c>
      <c r="B16" s="42"/>
      <c r="C16" s="42"/>
      <c r="D16" s="42"/>
      <c r="E16" s="42"/>
      <c r="F16" s="42"/>
      <c r="G16" s="42"/>
      <c r="H16" s="42"/>
      <c r="I16" s="43"/>
    </row>
    <row r="17" spans="1:9" ht="51">
      <c r="A17" s="32">
        <v>6</v>
      </c>
      <c r="B17" s="17" t="s">
        <v>64</v>
      </c>
      <c r="C17" s="20" t="s">
        <v>65</v>
      </c>
      <c r="D17" s="38">
        <v>1895</v>
      </c>
      <c r="E17" s="37" t="s">
        <v>66</v>
      </c>
      <c r="F17" s="39">
        <v>3070056</v>
      </c>
      <c r="G17" s="20">
        <v>30397</v>
      </c>
      <c r="H17" s="20">
        <v>3039659</v>
      </c>
      <c r="I17" s="17" t="s">
        <v>27</v>
      </c>
    </row>
    <row r="18" spans="1:9" ht="12.75">
      <c r="A18" s="62" t="s">
        <v>75</v>
      </c>
      <c r="B18" s="60"/>
      <c r="C18" s="60"/>
      <c r="D18" s="60"/>
      <c r="E18" s="60"/>
      <c r="F18" s="16">
        <f>SUM(G18:H18)</f>
        <v>3070056</v>
      </c>
      <c r="G18" s="16">
        <f>SUM(G17:G17)</f>
        <v>30397</v>
      </c>
      <c r="H18" s="16">
        <f>SUM(H17:H17)</f>
        <v>3039659</v>
      </c>
      <c r="I18" s="35"/>
    </row>
    <row r="19" spans="1:9" ht="12.75">
      <c r="A19" s="64" t="s">
        <v>60</v>
      </c>
      <c r="B19" s="65"/>
      <c r="C19" s="65"/>
      <c r="D19" s="65"/>
      <c r="E19" s="66"/>
      <c r="F19" s="29">
        <f>SUM(+F18+F15+F10)</f>
        <v>13265402.232099999</v>
      </c>
      <c r="G19" s="29">
        <f>SUM(+G18+G15+G10)</f>
        <v>131341.0221</v>
      </c>
      <c r="H19" s="29">
        <f>SUM(H18+H15+H10)</f>
        <v>13134061.21</v>
      </c>
      <c r="I19" s="29"/>
    </row>
    <row r="20" spans="1:9" ht="15.75">
      <c r="A20" s="50" t="s">
        <v>13</v>
      </c>
      <c r="B20" s="51"/>
      <c r="C20" s="51"/>
      <c r="D20" s="51"/>
      <c r="E20" s="51"/>
      <c r="F20" s="51"/>
      <c r="G20" s="51"/>
      <c r="H20" s="51"/>
      <c r="I20" s="52"/>
    </row>
    <row r="21" spans="1:9" ht="12.75">
      <c r="A21" s="41" t="s">
        <v>68</v>
      </c>
      <c r="B21" s="42"/>
      <c r="C21" s="42"/>
      <c r="D21" s="42"/>
      <c r="E21" s="42"/>
      <c r="F21" s="42"/>
      <c r="G21" s="42"/>
      <c r="H21" s="42"/>
      <c r="I21" s="43"/>
    </row>
    <row r="22" spans="1:9" ht="25.5">
      <c r="A22" s="26">
        <v>1</v>
      </c>
      <c r="B22" s="28" t="s">
        <v>28</v>
      </c>
      <c r="C22" s="17" t="s">
        <v>10</v>
      </c>
      <c r="D22" s="17">
        <v>1911</v>
      </c>
      <c r="E22" s="17" t="s">
        <v>11</v>
      </c>
      <c r="F22" s="20">
        <f aca="true" t="shared" si="0" ref="F22:F29">SUM(G22:H22)</f>
        <v>1212000</v>
      </c>
      <c r="G22" s="20">
        <v>12000</v>
      </c>
      <c r="H22" s="20">
        <v>1200000</v>
      </c>
      <c r="I22" s="17" t="s">
        <v>19</v>
      </c>
    </row>
    <row r="23" spans="1:9" ht="38.25">
      <c r="A23" s="26">
        <v>2</v>
      </c>
      <c r="B23" s="28" t="s">
        <v>29</v>
      </c>
      <c r="C23" s="17" t="s">
        <v>10</v>
      </c>
      <c r="D23" s="17">
        <v>1917</v>
      </c>
      <c r="E23" s="17" t="s">
        <v>11</v>
      </c>
      <c r="F23" s="20">
        <f t="shared" si="0"/>
        <v>1313000</v>
      </c>
      <c r="G23" s="20">
        <v>13000</v>
      </c>
      <c r="H23" s="20">
        <v>1300000</v>
      </c>
      <c r="I23" s="17" t="s">
        <v>20</v>
      </c>
    </row>
    <row r="24" spans="1:9" s="2" customFormat="1" ht="38.25">
      <c r="A24" s="26">
        <v>3</v>
      </c>
      <c r="B24" s="28" t="s">
        <v>30</v>
      </c>
      <c r="C24" s="17" t="s">
        <v>10</v>
      </c>
      <c r="D24" s="17">
        <v>1917</v>
      </c>
      <c r="E24" s="17" t="s">
        <v>11</v>
      </c>
      <c r="F24" s="20">
        <f t="shared" si="0"/>
        <v>2525000</v>
      </c>
      <c r="G24" s="20">
        <v>25000</v>
      </c>
      <c r="H24" s="20">
        <v>2500000</v>
      </c>
      <c r="I24" s="17" t="s">
        <v>20</v>
      </c>
    </row>
    <row r="25" spans="1:9" ht="39" customHeight="1">
      <c r="A25" s="26">
        <v>4</v>
      </c>
      <c r="B25" s="28" t="s">
        <v>31</v>
      </c>
      <c r="C25" s="17" t="s">
        <v>10</v>
      </c>
      <c r="D25" s="17">
        <v>1947</v>
      </c>
      <c r="E25" s="17" t="s">
        <v>11</v>
      </c>
      <c r="F25" s="20">
        <f t="shared" si="0"/>
        <v>2020000</v>
      </c>
      <c r="G25" s="20">
        <v>20000</v>
      </c>
      <c r="H25" s="20">
        <v>2000000</v>
      </c>
      <c r="I25" s="17" t="s">
        <v>20</v>
      </c>
    </row>
    <row r="26" spans="1:9" ht="38.25">
      <c r="A26" s="26">
        <v>5</v>
      </c>
      <c r="B26" s="28" t="s">
        <v>32</v>
      </c>
      <c r="C26" s="17" t="s">
        <v>10</v>
      </c>
      <c r="D26" s="17">
        <v>1906</v>
      </c>
      <c r="E26" s="17" t="s">
        <v>11</v>
      </c>
      <c r="F26" s="20">
        <f t="shared" si="0"/>
        <v>2020000</v>
      </c>
      <c r="G26" s="20">
        <v>20000</v>
      </c>
      <c r="H26" s="20">
        <v>2000000</v>
      </c>
      <c r="I26" s="17" t="s">
        <v>20</v>
      </c>
    </row>
    <row r="27" spans="1:9" ht="30.75" customHeight="1">
      <c r="A27" s="26">
        <v>6</v>
      </c>
      <c r="B27" s="28" t="s">
        <v>33</v>
      </c>
      <c r="C27" s="17" t="s">
        <v>10</v>
      </c>
      <c r="D27" s="17">
        <v>1897</v>
      </c>
      <c r="E27" s="17" t="s">
        <v>11</v>
      </c>
      <c r="F27" s="20">
        <f t="shared" si="0"/>
        <v>2525000</v>
      </c>
      <c r="G27" s="20">
        <v>25000</v>
      </c>
      <c r="H27" s="20">
        <v>2500000</v>
      </c>
      <c r="I27" s="17" t="s">
        <v>34</v>
      </c>
    </row>
    <row r="28" spans="1:9" ht="40.5" customHeight="1">
      <c r="A28" s="26">
        <v>7</v>
      </c>
      <c r="B28" s="28" t="s">
        <v>35</v>
      </c>
      <c r="C28" s="17" t="s">
        <v>10</v>
      </c>
      <c r="D28" s="17">
        <v>1880</v>
      </c>
      <c r="E28" s="17" t="s">
        <v>11</v>
      </c>
      <c r="F28" s="20">
        <f t="shared" si="0"/>
        <v>3434000</v>
      </c>
      <c r="G28" s="20">
        <v>34000</v>
      </c>
      <c r="H28" s="20">
        <v>3400000</v>
      </c>
      <c r="I28" s="17" t="s">
        <v>20</v>
      </c>
    </row>
    <row r="29" spans="1:9" s="21" customFormat="1" ht="12.75">
      <c r="A29" s="47" t="s">
        <v>73</v>
      </c>
      <c r="B29" s="48"/>
      <c r="C29" s="48"/>
      <c r="D29" s="48"/>
      <c r="E29" s="48"/>
      <c r="F29" s="27">
        <f t="shared" si="0"/>
        <v>15049000</v>
      </c>
      <c r="G29" s="27">
        <f>SUM(G22:G28)</f>
        <v>149000</v>
      </c>
      <c r="H29" s="27">
        <f>SUM(H22:H28)</f>
        <v>14900000</v>
      </c>
      <c r="I29" s="17"/>
    </row>
    <row r="30" spans="1:9" ht="18.75" customHeight="1">
      <c r="A30" s="41" t="s">
        <v>69</v>
      </c>
      <c r="B30" s="42"/>
      <c r="C30" s="42"/>
      <c r="D30" s="42"/>
      <c r="E30" s="42"/>
      <c r="F30" s="42"/>
      <c r="G30" s="42"/>
      <c r="H30" s="42"/>
      <c r="I30" s="43"/>
    </row>
    <row r="31" spans="1:9" ht="29.25" customHeight="1">
      <c r="A31" s="17">
        <v>8</v>
      </c>
      <c r="B31" s="34" t="s">
        <v>36</v>
      </c>
      <c r="C31" s="35" t="s">
        <v>10</v>
      </c>
      <c r="D31" s="35">
        <v>1890</v>
      </c>
      <c r="E31" s="37" t="s">
        <v>11</v>
      </c>
      <c r="F31" s="15">
        <f>SUM(G31:H31)</f>
        <v>2020000</v>
      </c>
      <c r="G31" s="15">
        <f>H31*1%</f>
        <v>20000</v>
      </c>
      <c r="H31" s="20">
        <v>2000000</v>
      </c>
      <c r="I31" s="35" t="s">
        <v>24</v>
      </c>
    </row>
    <row r="32" spans="1:9" ht="29.25" customHeight="1">
      <c r="A32" s="17">
        <v>9</v>
      </c>
      <c r="B32" s="34" t="s">
        <v>21</v>
      </c>
      <c r="C32" s="35" t="s">
        <v>10</v>
      </c>
      <c r="D32" s="35">
        <v>1906</v>
      </c>
      <c r="E32" s="36" t="s">
        <v>11</v>
      </c>
      <c r="F32" s="15">
        <f>SUM(G32:H32)</f>
        <v>1010000</v>
      </c>
      <c r="G32" s="15">
        <f>H32*1%</f>
        <v>10000</v>
      </c>
      <c r="H32" s="20">
        <v>1000000</v>
      </c>
      <c r="I32" s="35" t="s">
        <v>22</v>
      </c>
    </row>
    <row r="33" spans="1:9" ht="30.75" customHeight="1">
      <c r="A33" s="17">
        <v>10</v>
      </c>
      <c r="B33" s="34" t="s">
        <v>23</v>
      </c>
      <c r="C33" s="35" t="s">
        <v>10</v>
      </c>
      <c r="D33" s="35">
        <v>1905</v>
      </c>
      <c r="E33" s="37" t="s">
        <v>11</v>
      </c>
      <c r="F33" s="15">
        <f>SUM(G33:H33)</f>
        <v>4040000</v>
      </c>
      <c r="G33" s="15">
        <f>H33*1%</f>
        <v>40000</v>
      </c>
      <c r="H33" s="20">
        <v>4000000</v>
      </c>
      <c r="I33" s="35" t="s">
        <v>24</v>
      </c>
    </row>
    <row r="34" spans="1:9" ht="28.5" customHeight="1">
      <c r="A34" s="17">
        <v>11</v>
      </c>
      <c r="B34" s="34" t="s">
        <v>25</v>
      </c>
      <c r="C34" s="35" t="s">
        <v>10</v>
      </c>
      <c r="D34" s="35">
        <v>1917</v>
      </c>
      <c r="E34" s="37" t="s">
        <v>11</v>
      </c>
      <c r="F34" s="15">
        <f>SUM(G34:H34)</f>
        <v>505000</v>
      </c>
      <c r="G34" s="15">
        <f>H34*1%</f>
        <v>5000</v>
      </c>
      <c r="H34" s="20">
        <v>500000</v>
      </c>
      <c r="I34" s="35" t="s">
        <v>26</v>
      </c>
    </row>
    <row r="35" spans="1:9" ht="18" customHeight="1">
      <c r="A35" s="47" t="s">
        <v>74</v>
      </c>
      <c r="B35" s="48"/>
      <c r="C35" s="48"/>
      <c r="D35" s="48"/>
      <c r="E35" s="48"/>
      <c r="F35" s="27">
        <f>SUM(F31:F34)</f>
        <v>7575000</v>
      </c>
      <c r="G35" s="27">
        <f>SUM(G31:G34)</f>
        <v>75000</v>
      </c>
      <c r="H35" s="27">
        <f>SUM(H31:H34)</f>
        <v>7500000</v>
      </c>
      <c r="I35" s="17"/>
    </row>
    <row r="36" spans="1:9" ht="18" customHeight="1">
      <c r="A36" s="41" t="s">
        <v>70</v>
      </c>
      <c r="B36" s="42"/>
      <c r="C36" s="42"/>
      <c r="D36" s="42"/>
      <c r="E36" s="42"/>
      <c r="F36" s="42"/>
      <c r="G36" s="42"/>
      <c r="H36" s="42"/>
      <c r="I36" s="43"/>
    </row>
    <row r="37" spans="1:9" ht="51.75" customHeight="1">
      <c r="A37" s="17">
        <v>12</v>
      </c>
      <c r="B37" s="34" t="s">
        <v>37</v>
      </c>
      <c r="C37" s="35" t="s">
        <v>10</v>
      </c>
      <c r="D37" s="35">
        <v>1898</v>
      </c>
      <c r="E37" s="37" t="s">
        <v>66</v>
      </c>
      <c r="F37" s="15">
        <f aca="true" t="shared" si="1" ref="F37:F43">SUM(G37:H37)</f>
        <v>909000</v>
      </c>
      <c r="G37" s="15">
        <v>9000</v>
      </c>
      <c r="H37" s="15">
        <v>900000</v>
      </c>
      <c r="I37" s="35" t="s">
        <v>27</v>
      </c>
    </row>
    <row r="38" spans="1:9" ht="51">
      <c r="A38" s="17">
        <v>13</v>
      </c>
      <c r="B38" s="34" t="s">
        <v>38</v>
      </c>
      <c r="C38" s="35" t="s">
        <v>10</v>
      </c>
      <c r="D38" s="17">
        <v>1905</v>
      </c>
      <c r="E38" s="37" t="s">
        <v>66</v>
      </c>
      <c r="F38" s="15">
        <f t="shared" si="1"/>
        <v>1212000</v>
      </c>
      <c r="G38" s="15">
        <v>12000</v>
      </c>
      <c r="H38" s="15">
        <v>1200000</v>
      </c>
      <c r="I38" s="35" t="s">
        <v>27</v>
      </c>
    </row>
    <row r="39" spans="1:9" ht="55.5" customHeight="1">
      <c r="A39" s="17">
        <v>14</v>
      </c>
      <c r="B39" s="34" t="s">
        <v>39</v>
      </c>
      <c r="C39" s="35" t="s">
        <v>10</v>
      </c>
      <c r="D39" s="35">
        <v>1910</v>
      </c>
      <c r="E39" s="37" t="s">
        <v>66</v>
      </c>
      <c r="F39" s="15">
        <f t="shared" si="1"/>
        <v>2525000</v>
      </c>
      <c r="G39" s="15">
        <v>25000</v>
      </c>
      <c r="H39" s="15">
        <v>2500000</v>
      </c>
      <c r="I39" s="35" t="s">
        <v>27</v>
      </c>
    </row>
    <row r="40" spans="1:9" ht="54.75" customHeight="1">
      <c r="A40" s="17">
        <v>15</v>
      </c>
      <c r="B40" s="34" t="s">
        <v>40</v>
      </c>
      <c r="C40" s="35" t="s">
        <v>10</v>
      </c>
      <c r="D40" s="35">
        <v>1917</v>
      </c>
      <c r="E40" s="37" t="s">
        <v>66</v>
      </c>
      <c r="F40" s="15">
        <f t="shared" si="1"/>
        <v>2929000</v>
      </c>
      <c r="G40" s="15">
        <v>29000</v>
      </c>
      <c r="H40" s="15">
        <v>2900000</v>
      </c>
      <c r="I40" s="35" t="s">
        <v>27</v>
      </c>
    </row>
    <row r="41" spans="1:9" ht="51">
      <c r="A41" s="17">
        <v>16</v>
      </c>
      <c r="B41" s="34" t="s">
        <v>41</v>
      </c>
      <c r="C41" s="35" t="s">
        <v>10</v>
      </c>
      <c r="D41" s="35">
        <v>1898</v>
      </c>
      <c r="E41" s="37" t="s">
        <v>66</v>
      </c>
      <c r="F41" s="15">
        <f t="shared" si="1"/>
        <v>3030000</v>
      </c>
      <c r="G41" s="15">
        <v>30000</v>
      </c>
      <c r="H41" s="15">
        <v>3000000</v>
      </c>
      <c r="I41" s="35" t="s">
        <v>27</v>
      </c>
    </row>
    <row r="42" spans="1:9" ht="51">
      <c r="A42" s="17">
        <v>17</v>
      </c>
      <c r="B42" s="34" t="s">
        <v>42</v>
      </c>
      <c r="C42" s="35" t="s">
        <v>10</v>
      </c>
      <c r="D42" s="35">
        <v>1887</v>
      </c>
      <c r="E42" s="37" t="s">
        <v>66</v>
      </c>
      <c r="F42" s="15">
        <f t="shared" si="1"/>
        <v>3232000</v>
      </c>
      <c r="G42" s="15">
        <v>32000</v>
      </c>
      <c r="H42" s="15">
        <v>3200000</v>
      </c>
      <c r="I42" s="35" t="s">
        <v>27</v>
      </c>
    </row>
    <row r="43" spans="1:9" ht="49.5" customHeight="1">
      <c r="A43" s="17">
        <v>18</v>
      </c>
      <c r="B43" s="34" t="s">
        <v>43</v>
      </c>
      <c r="C43" s="35" t="s">
        <v>10</v>
      </c>
      <c r="D43" s="35">
        <v>1905</v>
      </c>
      <c r="E43" s="37" t="s">
        <v>66</v>
      </c>
      <c r="F43" s="15">
        <f t="shared" si="1"/>
        <v>4141000</v>
      </c>
      <c r="G43" s="15">
        <v>41000</v>
      </c>
      <c r="H43" s="15">
        <v>4100000</v>
      </c>
      <c r="I43" s="35" t="s">
        <v>27</v>
      </c>
    </row>
    <row r="44" spans="1:9" ht="12.75">
      <c r="A44" s="47" t="s">
        <v>75</v>
      </c>
      <c r="B44" s="48"/>
      <c r="C44" s="48"/>
      <c r="D44" s="48"/>
      <c r="E44" s="48"/>
      <c r="F44" s="27">
        <f>SUM(G44:H44)</f>
        <v>17978000</v>
      </c>
      <c r="G44" s="27">
        <f>SUM(G37:G43)</f>
        <v>178000</v>
      </c>
      <c r="H44" s="27">
        <f>SUM(H37:H43)</f>
        <v>17800000</v>
      </c>
      <c r="I44" s="17"/>
    </row>
    <row r="45" spans="1:9" ht="12.75">
      <c r="A45" s="41" t="s">
        <v>72</v>
      </c>
      <c r="B45" s="42"/>
      <c r="C45" s="42"/>
      <c r="D45" s="42"/>
      <c r="E45" s="42"/>
      <c r="F45" s="42"/>
      <c r="G45" s="42"/>
      <c r="H45" s="42"/>
      <c r="I45" s="43"/>
    </row>
    <row r="46" spans="1:9" ht="33.75" customHeight="1">
      <c r="A46" s="30">
        <v>19</v>
      </c>
      <c r="B46" s="28" t="s">
        <v>44</v>
      </c>
      <c r="C46" s="17" t="s">
        <v>10</v>
      </c>
      <c r="D46" s="17">
        <v>1917</v>
      </c>
      <c r="E46" s="17" t="s">
        <v>11</v>
      </c>
      <c r="F46" s="20">
        <f>SUM(G46:H46)</f>
        <v>1212000</v>
      </c>
      <c r="G46" s="20">
        <v>12000</v>
      </c>
      <c r="H46" s="20">
        <v>1200000</v>
      </c>
      <c r="I46" s="17" t="s">
        <v>34</v>
      </c>
    </row>
    <row r="47" spans="1:9" ht="25.5">
      <c r="A47" s="30">
        <v>20</v>
      </c>
      <c r="B47" s="28" t="s">
        <v>9</v>
      </c>
      <c r="C47" s="17" t="s">
        <v>10</v>
      </c>
      <c r="D47" s="17">
        <v>1847</v>
      </c>
      <c r="E47" s="17" t="s">
        <v>11</v>
      </c>
      <c r="F47" s="20">
        <f>SUM(G47:H47)</f>
        <v>4040000</v>
      </c>
      <c r="G47" s="20">
        <v>40000</v>
      </c>
      <c r="H47" s="20">
        <v>4000000</v>
      </c>
      <c r="I47" s="17" t="s">
        <v>34</v>
      </c>
    </row>
    <row r="48" spans="1:9" ht="12.75">
      <c r="A48" s="47" t="s">
        <v>76</v>
      </c>
      <c r="B48" s="48"/>
      <c r="C48" s="48"/>
      <c r="D48" s="48"/>
      <c r="E48" s="48"/>
      <c r="F48" s="27">
        <f>SUM(G48:H48)</f>
        <v>5252000</v>
      </c>
      <c r="G48" s="27">
        <f>SUM(G46:G47)</f>
        <v>52000</v>
      </c>
      <c r="H48" s="27">
        <f>SUM(H46:H47)</f>
        <v>5200000</v>
      </c>
      <c r="I48" s="17"/>
    </row>
    <row r="49" spans="1:9" s="6" customFormat="1" ht="12.75">
      <c r="A49" s="41" t="s">
        <v>61</v>
      </c>
      <c r="B49" s="42"/>
      <c r="C49" s="42"/>
      <c r="D49" s="42"/>
      <c r="E49" s="43"/>
      <c r="F49" s="29">
        <f>SUM(F44+F48+F35+F29)</f>
        <v>45854000</v>
      </c>
      <c r="G49" s="29">
        <f>SUM(G48+G44+G35+G29)</f>
        <v>454000</v>
      </c>
      <c r="H49" s="29">
        <f>SUM(H48+H44+H35+H29)</f>
        <v>45400000</v>
      </c>
      <c r="I49" s="31"/>
    </row>
    <row r="50" spans="1:9" s="6" customFormat="1" ht="15.75">
      <c r="A50" s="50" t="s">
        <v>14</v>
      </c>
      <c r="B50" s="53"/>
      <c r="C50" s="53"/>
      <c r="D50" s="53"/>
      <c r="E50" s="53"/>
      <c r="F50" s="53"/>
      <c r="G50" s="53"/>
      <c r="H50" s="53"/>
      <c r="I50" s="54"/>
    </row>
    <row r="51" spans="1:9" s="6" customFormat="1" ht="12.75">
      <c r="A51" s="41" t="s">
        <v>68</v>
      </c>
      <c r="B51" s="42"/>
      <c r="C51" s="42"/>
      <c r="D51" s="42"/>
      <c r="E51" s="42"/>
      <c r="F51" s="42"/>
      <c r="G51" s="42"/>
      <c r="H51" s="42"/>
      <c r="I51" s="43"/>
    </row>
    <row r="52" spans="1:9" s="6" customFormat="1" ht="27.75" customHeight="1">
      <c r="A52" s="17">
        <v>1</v>
      </c>
      <c r="B52" s="28" t="s">
        <v>45</v>
      </c>
      <c r="C52" s="17" t="s">
        <v>10</v>
      </c>
      <c r="D52" s="17">
        <v>1918</v>
      </c>
      <c r="E52" s="17" t="s">
        <v>11</v>
      </c>
      <c r="F52" s="20">
        <f>SUM(G52:H52)</f>
        <v>1616000</v>
      </c>
      <c r="G52" s="20">
        <v>16000</v>
      </c>
      <c r="H52" s="32">
        <v>1600000</v>
      </c>
      <c r="I52" s="17" t="s">
        <v>46</v>
      </c>
    </row>
    <row r="53" spans="1:9" s="6" customFormat="1" ht="25.5">
      <c r="A53" s="17">
        <v>2</v>
      </c>
      <c r="B53" s="28" t="s">
        <v>47</v>
      </c>
      <c r="C53" s="17" t="s">
        <v>10</v>
      </c>
      <c r="D53" s="17">
        <v>1912</v>
      </c>
      <c r="E53" s="17" t="s">
        <v>11</v>
      </c>
      <c r="F53" s="20">
        <f>SUM(G53:H53)</f>
        <v>1818000</v>
      </c>
      <c r="G53" s="20">
        <v>18000</v>
      </c>
      <c r="H53" s="32">
        <v>1800000</v>
      </c>
      <c r="I53" s="17" t="s">
        <v>34</v>
      </c>
    </row>
    <row r="54" spans="1:9" s="6" customFormat="1" ht="38.25" customHeight="1">
      <c r="A54" s="17">
        <v>3</v>
      </c>
      <c r="B54" s="28" t="s">
        <v>48</v>
      </c>
      <c r="C54" s="17" t="s">
        <v>10</v>
      </c>
      <c r="D54" s="17">
        <v>1887</v>
      </c>
      <c r="E54" s="17" t="s">
        <v>11</v>
      </c>
      <c r="F54" s="20">
        <f>SUM(G54:H54)</f>
        <v>2121000</v>
      </c>
      <c r="G54" s="20">
        <v>21000</v>
      </c>
      <c r="H54" s="32">
        <v>2100000</v>
      </c>
      <c r="I54" s="17" t="s">
        <v>20</v>
      </c>
    </row>
    <row r="55" spans="1:9" s="6" customFormat="1" ht="12.75">
      <c r="A55" s="44" t="s">
        <v>73</v>
      </c>
      <c r="B55" s="44"/>
      <c r="C55" s="44"/>
      <c r="D55" s="44"/>
      <c r="E55" s="44"/>
      <c r="F55" s="27">
        <f>SUM(F52:F54)</f>
        <v>5555000</v>
      </c>
      <c r="G55" s="27">
        <f>SUM(G52:G54)</f>
        <v>55000</v>
      </c>
      <c r="H55" s="27">
        <f>SUM(H52:H54)</f>
        <v>5500000</v>
      </c>
      <c r="I55" s="17"/>
    </row>
    <row r="56" spans="1:9" s="6" customFormat="1" ht="12.75">
      <c r="A56" s="41" t="s">
        <v>69</v>
      </c>
      <c r="B56" s="42"/>
      <c r="C56" s="42"/>
      <c r="D56" s="42"/>
      <c r="E56" s="42"/>
      <c r="F56" s="42"/>
      <c r="G56" s="42"/>
      <c r="H56" s="42"/>
      <c r="I56" s="43"/>
    </row>
    <row r="57" spans="1:9" s="18" customFormat="1" ht="27" customHeight="1">
      <c r="A57" s="17">
        <v>4</v>
      </c>
      <c r="B57" s="28" t="s">
        <v>49</v>
      </c>
      <c r="C57" s="17" t="s">
        <v>10</v>
      </c>
      <c r="D57" s="17">
        <v>1897</v>
      </c>
      <c r="E57" s="17" t="s">
        <v>11</v>
      </c>
      <c r="F57" s="20">
        <f>SUM(G57:H57)</f>
        <v>5050000</v>
      </c>
      <c r="G57" s="20">
        <v>50000</v>
      </c>
      <c r="H57" s="32">
        <v>5000000</v>
      </c>
      <c r="I57" s="17" t="s">
        <v>50</v>
      </c>
    </row>
    <row r="58" spans="1:9" s="6" customFormat="1" ht="29.25" customHeight="1">
      <c r="A58" s="17">
        <v>5</v>
      </c>
      <c r="B58" s="28" t="s">
        <v>51</v>
      </c>
      <c r="C58" s="17" t="s">
        <v>10</v>
      </c>
      <c r="D58" s="17">
        <v>1915</v>
      </c>
      <c r="E58" s="17" t="s">
        <v>11</v>
      </c>
      <c r="F58" s="20">
        <f>SUM(G58:H58)</f>
        <v>5050000</v>
      </c>
      <c r="G58" s="20">
        <v>50000</v>
      </c>
      <c r="H58" s="32">
        <v>5000000</v>
      </c>
      <c r="I58" s="17" t="s">
        <v>50</v>
      </c>
    </row>
    <row r="59" spans="1:9" s="6" customFormat="1" ht="12.75">
      <c r="A59" s="44" t="s">
        <v>74</v>
      </c>
      <c r="B59" s="44"/>
      <c r="C59" s="44"/>
      <c r="D59" s="44"/>
      <c r="E59" s="44"/>
      <c r="F59" s="27">
        <f>SUM(F57:F58)</f>
        <v>10100000</v>
      </c>
      <c r="G59" s="27">
        <f>SUM(G57:G58)</f>
        <v>100000</v>
      </c>
      <c r="H59" s="27">
        <f>SUM(H57:H58)</f>
        <v>10000000</v>
      </c>
      <c r="I59" s="17"/>
    </row>
    <row r="60" spans="1:9" s="6" customFormat="1" ht="18.75" customHeight="1">
      <c r="A60" s="41" t="s">
        <v>70</v>
      </c>
      <c r="B60" s="42"/>
      <c r="C60" s="42"/>
      <c r="D60" s="42"/>
      <c r="E60" s="42"/>
      <c r="F60" s="42"/>
      <c r="G60" s="42"/>
      <c r="H60" s="42"/>
      <c r="I60" s="43"/>
    </row>
    <row r="61" spans="1:9" s="6" customFormat="1" ht="51">
      <c r="A61" s="17">
        <v>6</v>
      </c>
      <c r="B61" s="34" t="s">
        <v>52</v>
      </c>
      <c r="C61" s="35" t="s">
        <v>10</v>
      </c>
      <c r="D61" s="35">
        <v>1882</v>
      </c>
      <c r="E61" s="37" t="s">
        <v>66</v>
      </c>
      <c r="F61" s="15">
        <f aca="true" t="shared" si="2" ref="F61:F67">SUM(G61:H61)</f>
        <v>1212000</v>
      </c>
      <c r="G61" s="15">
        <v>12000</v>
      </c>
      <c r="H61" s="40">
        <v>1200000</v>
      </c>
      <c r="I61" s="35" t="s">
        <v>27</v>
      </c>
    </row>
    <row r="62" spans="1:9" s="6" customFormat="1" ht="52.5" customHeight="1">
      <c r="A62" s="17">
        <v>7</v>
      </c>
      <c r="B62" s="34" t="s">
        <v>53</v>
      </c>
      <c r="C62" s="35" t="s">
        <v>10</v>
      </c>
      <c r="D62" s="35">
        <v>1890</v>
      </c>
      <c r="E62" s="37" t="s">
        <v>66</v>
      </c>
      <c r="F62" s="15">
        <f t="shared" si="2"/>
        <v>1717000</v>
      </c>
      <c r="G62" s="15">
        <v>17000</v>
      </c>
      <c r="H62" s="40">
        <v>1700000</v>
      </c>
      <c r="I62" s="35" t="s">
        <v>27</v>
      </c>
    </row>
    <row r="63" spans="1:9" s="6" customFormat="1" ht="55.5" customHeight="1">
      <c r="A63" s="17">
        <v>8</v>
      </c>
      <c r="B63" s="34" t="s">
        <v>54</v>
      </c>
      <c r="C63" s="35" t="s">
        <v>10</v>
      </c>
      <c r="D63" s="35">
        <v>1917</v>
      </c>
      <c r="E63" s="37" t="s">
        <v>66</v>
      </c>
      <c r="F63" s="15">
        <f t="shared" si="2"/>
        <v>2121000</v>
      </c>
      <c r="G63" s="15">
        <v>21000</v>
      </c>
      <c r="H63" s="40">
        <v>2100000</v>
      </c>
      <c r="I63" s="35" t="s">
        <v>27</v>
      </c>
    </row>
    <row r="64" spans="1:9" s="6" customFormat="1" ht="51">
      <c r="A64" s="17">
        <v>9</v>
      </c>
      <c r="B64" s="34" t="s">
        <v>55</v>
      </c>
      <c r="C64" s="35" t="s">
        <v>10</v>
      </c>
      <c r="D64" s="35">
        <v>1955</v>
      </c>
      <c r="E64" s="37" t="s">
        <v>66</v>
      </c>
      <c r="F64" s="15">
        <f t="shared" si="2"/>
        <v>2222000</v>
      </c>
      <c r="G64" s="15">
        <v>22000</v>
      </c>
      <c r="H64" s="40">
        <v>2200000</v>
      </c>
      <c r="I64" s="35" t="s">
        <v>27</v>
      </c>
    </row>
    <row r="65" spans="1:9" s="6" customFormat="1" ht="51">
      <c r="A65" s="17">
        <v>10</v>
      </c>
      <c r="B65" s="34" t="s">
        <v>56</v>
      </c>
      <c r="C65" s="35" t="s">
        <v>10</v>
      </c>
      <c r="D65" s="35">
        <v>1900</v>
      </c>
      <c r="E65" s="37" t="s">
        <v>66</v>
      </c>
      <c r="F65" s="15">
        <f t="shared" si="2"/>
        <v>2828000</v>
      </c>
      <c r="G65" s="15">
        <v>28000</v>
      </c>
      <c r="H65" s="40">
        <v>2800000</v>
      </c>
      <c r="I65" s="35" t="s">
        <v>27</v>
      </c>
    </row>
    <row r="66" spans="1:9" s="6" customFormat="1" ht="53.25" customHeight="1">
      <c r="A66" s="17">
        <v>11</v>
      </c>
      <c r="B66" s="34" t="s">
        <v>57</v>
      </c>
      <c r="C66" s="35" t="s">
        <v>10</v>
      </c>
      <c r="D66" s="35">
        <v>1892</v>
      </c>
      <c r="E66" s="37" t="s">
        <v>66</v>
      </c>
      <c r="F66" s="15">
        <f t="shared" si="2"/>
        <v>5353000</v>
      </c>
      <c r="G66" s="15">
        <v>53000</v>
      </c>
      <c r="H66" s="40">
        <v>5300000</v>
      </c>
      <c r="I66" s="35" t="s">
        <v>27</v>
      </c>
    </row>
    <row r="67" spans="1:9" s="6" customFormat="1" ht="49.5" customHeight="1">
      <c r="A67" s="17">
        <v>12</v>
      </c>
      <c r="B67" s="34" t="s">
        <v>67</v>
      </c>
      <c r="C67" s="35" t="s">
        <v>10</v>
      </c>
      <c r="D67" s="35">
        <v>1917</v>
      </c>
      <c r="E67" s="37" t="s">
        <v>66</v>
      </c>
      <c r="F67" s="15">
        <f t="shared" si="2"/>
        <v>4545000</v>
      </c>
      <c r="G67" s="15">
        <v>45000</v>
      </c>
      <c r="H67" s="40">
        <v>4500000</v>
      </c>
      <c r="I67" s="35" t="s">
        <v>27</v>
      </c>
    </row>
    <row r="68" spans="1:9" s="6" customFormat="1" ht="12.75">
      <c r="A68" s="47" t="s">
        <v>75</v>
      </c>
      <c r="B68" s="48"/>
      <c r="C68" s="48"/>
      <c r="D68" s="48"/>
      <c r="E68" s="49"/>
      <c r="F68" s="27">
        <f>SUM(F61:F67)</f>
        <v>19998000</v>
      </c>
      <c r="G68" s="27">
        <f>SUM(G61:G67)</f>
        <v>198000</v>
      </c>
      <c r="H68" s="27">
        <f>SUM(H61:H67)</f>
        <v>19800000</v>
      </c>
      <c r="I68" s="33"/>
    </row>
    <row r="69" spans="1:9" s="6" customFormat="1" ht="12.75">
      <c r="A69" s="41" t="s">
        <v>71</v>
      </c>
      <c r="B69" s="42"/>
      <c r="C69" s="42"/>
      <c r="D69" s="42"/>
      <c r="E69" s="42"/>
      <c r="F69" s="42"/>
      <c r="G69" s="42"/>
      <c r="H69" s="42"/>
      <c r="I69" s="43"/>
    </row>
    <row r="70" spans="1:9" s="6" customFormat="1" ht="30.75" customHeight="1">
      <c r="A70" s="17">
        <v>13</v>
      </c>
      <c r="B70" s="28" t="s">
        <v>58</v>
      </c>
      <c r="C70" s="17" t="s">
        <v>10</v>
      </c>
      <c r="D70" s="17">
        <v>1910</v>
      </c>
      <c r="E70" s="17" t="s">
        <v>11</v>
      </c>
      <c r="F70" s="20">
        <f>SUM(G70:H70)</f>
        <v>1717000</v>
      </c>
      <c r="G70" s="20">
        <v>17000</v>
      </c>
      <c r="H70" s="32">
        <v>1700000</v>
      </c>
      <c r="I70" s="17" t="s">
        <v>34</v>
      </c>
    </row>
    <row r="71" spans="1:9" s="6" customFormat="1" ht="25.5">
      <c r="A71" s="17">
        <v>14</v>
      </c>
      <c r="B71" s="28" t="s">
        <v>59</v>
      </c>
      <c r="C71" s="17" t="s">
        <v>10</v>
      </c>
      <c r="D71" s="17">
        <v>1872</v>
      </c>
      <c r="E71" s="17" t="s">
        <v>11</v>
      </c>
      <c r="F71" s="20">
        <f>SUM(G71:H71)</f>
        <v>3030000</v>
      </c>
      <c r="G71" s="20">
        <v>30000</v>
      </c>
      <c r="H71" s="32">
        <v>3000000</v>
      </c>
      <c r="I71" s="17" t="s">
        <v>34</v>
      </c>
    </row>
    <row r="72" spans="1:9" s="6" customFormat="1" ht="12.75">
      <c r="A72" s="44" t="s">
        <v>76</v>
      </c>
      <c r="B72" s="44"/>
      <c r="C72" s="44"/>
      <c r="D72" s="44"/>
      <c r="E72" s="44"/>
      <c r="F72" s="27">
        <f>SUM(G72:H72)</f>
        <v>4747000</v>
      </c>
      <c r="G72" s="27">
        <f>SUM(G70:G71)</f>
        <v>47000</v>
      </c>
      <c r="H72" s="27">
        <f>SUM(H70:H71)</f>
        <v>4700000</v>
      </c>
      <c r="I72" s="17"/>
    </row>
    <row r="73" spans="1:9" s="6" customFormat="1" ht="12.75">
      <c r="A73" s="41" t="s">
        <v>62</v>
      </c>
      <c r="B73" s="42"/>
      <c r="C73" s="42"/>
      <c r="D73" s="42"/>
      <c r="E73" s="43"/>
      <c r="F73" s="29">
        <f>SUM(F68+F72+F59+F55)</f>
        <v>40400000</v>
      </c>
      <c r="G73" s="29">
        <f>SUM(G72+G68+G59+G55)</f>
        <v>400000</v>
      </c>
      <c r="H73" s="29">
        <f>SUM(H72+H68+H59+H55)</f>
        <v>40000000</v>
      </c>
      <c r="I73" s="31"/>
    </row>
    <row r="74" spans="1:9" s="6" customFormat="1" ht="23.25" customHeight="1">
      <c r="A74" s="23">
        <v>40</v>
      </c>
      <c r="B74" s="60" t="s">
        <v>63</v>
      </c>
      <c r="C74" s="60"/>
      <c r="D74" s="60"/>
      <c r="E74" s="61"/>
      <c r="F74" s="16">
        <f>SUM(F73+F49+F19)</f>
        <v>99519402.2321</v>
      </c>
      <c r="G74" s="16">
        <f>SUM(G73+G49+++G19)</f>
        <v>985341.0221</v>
      </c>
      <c r="H74" s="16">
        <f>SUM(H73+H49+H19)</f>
        <v>98534061.21000001</v>
      </c>
      <c r="I74" s="15"/>
    </row>
    <row r="75" spans="2:8" s="6" customFormat="1" ht="29.25" customHeight="1">
      <c r="B75" s="7"/>
      <c r="F75" s="19"/>
      <c r="H75" s="22"/>
    </row>
    <row r="76" s="6" customFormat="1" ht="12.75">
      <c r="B76" s="7"/>
    </row>
    <row r="77" s="6" customFormat="1" ht="18" customHeight="1">
      <c r="B77" s="7"/>
    </row>
    <row r="78" s="6" customFormat="1" ht="14.25" customHeight="1">
      <c r="B78" s="7"/>
    </row>
    <row r="79" s="6" customFormat="1" ht="12.75">
      <c r="B79" s="7"/>
    </row>
    <row r="80" spans="1:9" ht="12.75">
      <c r="A80" s="6"/>
      <c r="B80" s="7"/>
      <c r="C80" s="6"/>
      <c r="D80" s="6"/>
      <c r="E80" s="6"/>
      <c r="F80" s="6"/>
      <c r="G80" s="6"/>
      <c r="H80" s="6"/>
      <c r="I80" s="6"/>
    </row>
    <row r="81" spans="1:9" ht="15.75" customHeight="1">
      <c r="A81" s="6"/>
      <c r="B81" s="7"/>
      <c r="C81" s="6"/>
      <c r="D81" s="6"/>
      <c r="E81" s="6"/>
      <c r="F81" s="6"/>
      <c r="G81" s="6"/>
      <c r="H81" s="6"/>
      <c r="I81" s="6"/>
    </row>
    <row r="82" spans="1:9" ht="12.75">
      <c r="A82" s="6"/>
      <c r="B82" s="7"/>
      <c r="C82" s="6"/>
      <c r="D82" s="6"/>
      <c r="E82" s="6"/>
      <c r="F82" s="6"/>
      <c r="G82" s="6"/>
      <c r="H82" s="6"/>
      <c r="I82" s="6"/>
    </row>
    <row r="83" spans="1:9" ht="12.75">
      <c r="A83" s="6"/>
      <c r="B83" s="7"/>
      <c r="C83" s="6"/>
      <c r="D83" s="6"/>
      <c r="E83" s="6"/>
      <c r="F83" s="6"/>
      <c r="G83" s="6"/>
      <c r="H83" s="6"/>
      <c r="I83" s="6"/>
    </row>
    <row r="84" spans="1:9" ht="18" customHeight="1">
      <c r="A84" s="6"/>
      <c r="B84" s="7"/>
      <c r="C84" s="6"/>
      <c r="D84" s="6"/>
      <c r="E84" s="6"/>
      <c r="F84" s="6"/>
      <c r="G84" s="6"/>
      <c r="H84" s="6"/>
      <c r="I84" s="6"/>
    </row>
    <row r="85" spans="1:9" ht="12.75">
      <c r="A85" s="6"/>
      <c r="B85" s="7"/>
      <c r="C85" s="6"/>
      <c r="D85" s="6"/>
      <c r="E85" s="6"/>
      <c r="F85" s="6"/>
      <c r="G85" s="6"/>
      <c r="H85" s="6"/>
      <c r="I85" s="6"/>
    </row>
    <row r="86" spans="1:9" ht="12.75">
      <c r="A86" s="6"/>
      <c r="B86" s="7"/>
      <c r="C86" s="6"/>
      <c r="D86" s="6"/>
      <c r="E86" s="6"/>
      <c r="F86" s="6"/>
      <c r="G86" s="6"/>
      <c r="H86" s="6"/>
      <c r="I86" s="6"/>
    </row>
    <row r="87" spans="1:9" ht="12.75">
      <c r="A87" s="6"/>
      <c r="B87" s="7"/>
      <c r="C87" s="6"/>
      <c r="D87" s="6"/>
      <c r="E87" s="6"/>
      <c r="F87" s="6"/>
      <c r="G87" s="6"/>
      <c r="H87" s="6"/>
      <c r="I87" s="6"/>
    </row>
    <row r="88" spans="1:9" ht="9" customHeight="1">
      <c r="A88" s="6"/>
      <c r="B88" s="7"/>
      <c r="C88" s="6"/>
      <c r="D88" s="6"/>
      <c r="E88" s="6"/>
      <c r="F88" s="6"/>
      <c r="G88" s="6"/>
      <c r="H88" s="6"/>
      <c r="I88" s="6"/>
    </row>
    <row r="89" spans="1:9" ht="12.75" hidden="1">
      <c r="A89" s="6"/>
      <c r="B89" s="7"/>
      <c r="C89" s="6"/>
      <c r="D89" s="6"/>
      <c r="E89" s="6"/>
      <c r="F89" s="6"/>
      <c r="G89" s="6"/>
      <c r="H89" s="6"/>
      <c r="I89" s="6"/>
    </row>
    <row r="90" spans="1:9" ht="12.75">
      <c r="A90" s="6"/>
      <c r="B90" s="5"/>
      <c r="C90" s="5"/>
      <c r="D90" s="5"/>
      <c r="E90" s="5"/>
      <c r="F90" s="8"/>
      <c r="G90" s="8"/>
      <c r="H90" s="8"/>
      <c r="I90" s="6"/>
    </row>
    <row r="91" spans="1:9" ht="12.75">
      <c r="A91" s="55"/>
      <c r="B91" s="56"/>
      <c r="C91" s="56"/>
      <c r="D91" s="56"/>
      <c r="E91" s="56"/>
      <c r="F91" s="56"/>
      <c r="G91" s="56"/>
      <c r="H91" s="56"/>
      <c r="I91" s="56"/>
    </row>
    <row r="92" spans="1:9" ht="12.75">
      <c r="A92" s="6"/>
      <c r="B92" s="7"/>
      <c r="C92" s="6"/>
      <c r="D92" s="6"/>
      <c r="E92" s="6"/>
      <c r="F92" s="6"/>
      <c r="G92" s="6"/>
      <c r="H92" s="6"/>
      <c r="I92" s="6"/>
    </row>
    <row r="93" spans="1:9" ht="12.75">
      <c r="A93" s="6"/>
      <c r="B93" s="7"/>
      <c r="C93" s="6"/>
      <c r="D93" s="6"/>
      <c r="E93" s="6"/>
      <c r="F93" s="6"/>
      <c r="G93" s="6"/>
      <c r="H93" s="6"/>
      <c r="I93" s="6"/>
    </row>
    <row r="94" spans="1:9" ht="12.75">
      <c r="A94" s="6"/>
      <c r="B94" s="7"/>
      <c r="C94" s="6"/>
      <c r="D94" s="6"/>
      <c r="E94" s="6"/>
      <c r="F94" s="6"/>
      <c r="G94" s="6"/>
      <c r="H94" s="6"/>
      <c r="I94" s="6"/>
    </row>
    <row r="95" spans="1:9" ht="12.75">
      <c r="A95" s="6"/>
      <c r="B95" s="7"/>
      <c r="C95" s="6"/>
      <c r="D95" s="6"/>
      <c r="E95" s="6"/>
      <c r="F95" s="6"/>
      <c r="G95" s="6"/>
      <c r="H95" s="6"/>
      <c r="I95" s="6"/>
    </row>
    <row r="96" spans="1:9" ht="12.75">
      <c r="A96" s="6"/>
      <c r="B96" s="7"/>
      <c r="C96" s="6"/>
      <c r="D96" s="6"/>
      <c r="E96" s="6"/>
      <c r="F96" s="6"/>
      <c r="G96" s="6"/>
      <c r="H96" s="6"/>
      <c r="I96" s="6"/>
    </row>
    <row r="97" spans="1:9" ht="12.75">
      <c r="A97" s="6"/>
      <c r="B97" s="7"/>
      <c r="C97" s="6"/>
      <c r="D97" s="6"/>
      <c r="E97" s="6"/>
      <c r="F97" s="6"/>
      <c r="G97" s="6"/>
      <c r="H97" s="6"/>
      <c r="I97" s="6"/>
    </row>
    <row r="98" spans="1:9" ht="12.75">
      <c r="A98" s="6"/>
      <c r="B98" s="7"/>
      <c r="C98" s="6"/>
      <c r="D98" s="6"/>
      <c r="E98" s="6"/>
      <c r="F98" s="6"/>
      <c r="G98" s="6"/>
      <c r="H98" s="6"/>
      <c r="I98" s="6"/>
    </row>
    <row r="99" spans="1:9" ht="12.75">
      <c r="A99" s="6"/>
      <c r="B99" s="7"/>
      <c r="C99" s="6"/>
      <c r="D99" s="6"/>
      <c r="E99" s="6"/>
      <c r="F99" s="6"/>
      <c r="G99" s="6"/>
      <c r="H99" s="6"/>
      <c r="I99" s="6"/>
    </row>
    <row r="100" spans="1:9" ht="12.75">
      <c r="A100" s="6"/>
      <c r="B100" s="7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7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9"/>
      <c r="C102" s="6"/>
      <c r="D102" s="6"/>
      <c r="E102" s="10"/>
      <c r="F102" s="8"/>
      <c r="G102" s="8"/>
      <c r="H102" s="8"/>
      <c r="I102" s="6"/>
    </row>
    <row r="103" spans="1:9" ht="12.75">
      <c r="A103" s="55"/>
      <c r="B103" s="56"/>
      <c r="C103" s="56"/>
      <c r="D103" s="56"/>
      <c r="E103" s="56"/>
      <c r="F103" s="56"/>
      <c r="G103" s="56"/>
      <c r="H103" s="56"/>
      <c r="I103" s="56"/>
    </row>
    <row r="114" spans="6:8" ht="12.75">
      <c r="F114" s="4">
        <f>SUM(F19:F112)</f>
        <v>371546804.4642</v>
      </c>
      <c r="G114" s="4">
        <f>SUM(G19:G112)</f>
        <v>3678682.0441999994</v>
      </c>
      <c r="H114" s="4">
        <f>SUM(H19:H112)</f>
        <v>367868122.4200001</v>
      </c>
    </row>
  </sheetData>
  <mergeCells count="33">
    <mergeCell ref="A18:E18"/>
    <mergeCell ref="A103:I103"/>
    <mergeCell ref="A7:I7"/>
    <mergeCell ref="A19:E19"/>
    <mergeCell ref="A73:E73"/>
    <mergeCell ref="A10:E10"/>
    <mergeCell ref="A11:I11"/>
    <mergeCell ref="A16:I16"/>
    <mergeCell ref="A15:E15"/>
    <mergeCell ref="A91:I91"/>
    <mergeCell ref="A6:I6"/>
    <mergeCell ref="A55:E55"/>
    <mergeCell ref="A48:E48"/>
    <mergeCell ref="A45:I45"/>
    <mergeCell ref="A36:I36"/>
    <mergeCell ref="A49:E49"/>
    <mergeCell ref="A35:E35"/>
    <mergeCell ref="A44:E44"/>
    <mergeCell ref="B74:E74"/>
    <mergeCell ref="F2:I2"/>
    <mergeCell ref="A3:I4"/>
    <mergeCell ref="A68:E68"/>
    <mergeCell ref="A72:E72"/>
    <mergeCell ref="A69:I69"/>
    <mergeCell ref="A20:I20"/>
    <mergeCell ref="A21:I21"/>
    <mergeCell ref="A50:I50"/>
    <mergeCell ref="A29:E29"/>
    <mergeCell ref="A30:I30"/>
    <mergeCell ref="A51:I51"/>
    <mergeCell ref="A56:I56"/>
    <mergeCell ref="A60:I60"/>
    <mergeCell ref="A59:E59"/>
  </mergeCells>
  <printOptions/>
  <pageMargins left="0.17" right="0.17" top="0.28" bottom="0.18" header="0.22" footer="0.19"/>
  <pageSetup horizontalDpi="600" verticalDpi="600" orientation="landscape" paperSize="9" r:id="rId1"/>
  <rowBreaks count="1" manualBreakCount="1">
    <brk id="2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Малькова</cp:lastModifiedBy>
  <cp:lastPrinted>2012-07-02T10:41:42Z</cp:lastPrinted>
  <dcterms:created xsi:type="dcterms:W3CDTF">2012-02-23T07:26:38Z</dcterms:created>
  <dcterms:modified xsi:type="dcterms:W3CDTF">2013-01-10T09:19:18Z</dcterms:modified>
  <cp:category/>
  <cp:version/>
  <cp:contentType/>
  <cp:contentStatus/>
</cp:coreProperties>
</file>