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0" windowWidth="15480" windowHeight="6390" activeTab="2"/>
  </bookViews>
  <sheets>
    <sheet name="Прил.1" sheetId="1" r:id="rId1"/>
    <sheet name="Приложение 2 " sheetId="2" r:id="rId2"/>
    <sheet name="Приложение 3" sheetId="3" r:id="rId3"/>
    <sheet name="Прил.4" sheetId="4" r:id="rId4"/>
  </sheets>
  <definedNames>
    <definedName name="sub_40" localSheetId="3">'Прил.4'!#REF!</definedName>
    <definedName name="_xlnm.Print_Titles" localSheetId="3">'Прил.4'!$A:$B,'Прил.4'!$14:$14</definedName>
    <definedName name="_xlnm.Print_Area" localSheetId="0">'Прил.1'!$A$1:$I$33</definedName>
    <definedName name="_xlnm.Print_Area" localSheetId="3">'Прил.4'!$A$1:$E$203</definedName>
  </definedNames>
  <calcPr fullCalcOnLoad="1"/>
</workbook>
</file>

<file path=xl/sharedStrings.xml><?xml version="1.0" encoding="utf-8"?>
<sst xmlns="http://schemas.openxmlformats.org/spreadsheetml/2006/main" count="415" uniqueCount="307">
  <si>
    <t>Замена основных фондов и инженерно-технического оборудования противопожарного назначения.
2.Ремонтные работы.</t>
  </si>
  <si>
    <t>Замена основных фондов и инженерно-технического оборудования противопожарного назначения.
1. Работы с оборудованием по противопожарной защите (АПС, СОУЭ)</t>
  </si>
  <si>
    <t>Замена основных фондов и инженерно-технического оборудования противопожарного назначения.
2. Работы по замене (изготовлению) структурных схем технических систем (средств) противопожарной защиты.</t>
  </si>
  <si>
    <t>Замена основных фондов и инженерно-технического оборудования противопожарного назначения.
1. Работы по установке (приобретению, замене) противопожарных дверей.</t>
  </si>
  <si>
    <t xml:space="preserve">Замена основных фондов и инженерно-технического оборудования противопожарного назначения.
2. Огнезащитная обработка деревянных и (или) железных конструкций здания. </t>
  </si>
  <si>
    <t>Замена основных фондов и инженерно-технического оборудования противопожарного назначения.
3. Обеспечение средствами индивидуальной защиты органов дыхания (ГДЗК).</t>
  </si>
  <si>
    <t>Замена основных фондов и инженерно-технического оборудования противопожарного назначения.
4. Установка (приобретение) и ремонт систем пожаротушения.</t>
  </si>
  <si>
    <t>Замена основных фондов и инженерно-технического оборудования противопожарного назначения.
5. Противопожарные работы с вентиляцией.</t>
  </si>
  <si>
    <t>Муниципальное автономное образовательное учреждение дополнительного образования детей, детский оздоровительно-образовательный (профильный) центр «Юниор» г. Томска (ул.Говорова, 34)</t>
  </si>
  <si>
    <t>Муниципальное автономное учреждение "Музей истории Томска"</t>
  </si>
  <si>
    <t>Муниципальное автономное образовательное учреждение дополнительного образования детей "Детско-юношеская спортивная школа "Кедр" Города Томска"</t>
  </si>
  <si>
    <t>Муниципальное автономное бразовательное учреждение  средняя общеобразовательная школа № 41 г.Томска</t>
  </si>
  <si>
    <t>Муниципальное автономное образовательное учреждение  средняя общеобразовательная школа № 51 г.Томска</t>
  </si>
  <si>
    <t>Муниципальное автономное общеобразовательное учреждение средняя общеобразовательная школа №53 г. Томска</t>
  </si>
  <si>
    <t>в т.ч. по казенным учреждениям</t>
  </si>
  <si>
    <t>Доля учреждений социальной сферы муниципального образования "Город Томск", приведенных в пожаробезопасное состояние от общего количества учреждений социальной сферы муниципального образования "Город Томск", требующих приведения в пожаробезопасное состояние</t>
  </si>
  <si>
    <t>Доля учреждений социальной  сферы муниципального образования Город Томск , в которых проведены электромонтажные работы, от  количества учреждений социальной сферы муниципального образования "Город Томск", по которым имеется потребность в проведении электромонтажных работ.</t>
  </si>
  <si>
    <t>Доля учреждений социальной сферы муниципального образования "Город Томск" , на которых проведены ремонтные работы, от количества учреждений социальной сферы муниципального образования "Город Томск" по которым имеется потребность в проведении ремонтных работ.</t>
  </si>
  <si>
    <t>Доля учреждений социальной сферы муниципального образования "Город Томск" , оборудованных пожарной сигнализацией, системой оповещения и управлением эвакуацией,  от  количества учреждений социальной сферы муниципального образования "Город Томск", по которым имеется потребность в установке пожарной сигнализации и СОУЭ.</t>
  </si>
  <si>
    <t>Доля учреждений социальной сферы муниципального образования "Город Томск" , в которых заменены (изготовлены) планы эвакуации, приобретены светографические знаки, указатели, таблички,  установка оповещателей "Выход",  от  количества учреждений социальной сферы муниципального образования "Город Томск", в которых имеется потребность в замене (изготовление) планов эвакуации, приобретение светографических знаков, указателей, табличек, установке оповещателей "Выход".</t>
  </si>
  <si>
    <t>Доля учреждений социальной сферы муниципального образования "Город Томск", на которых установлены противодымные двери, противопожарные двери с уровнем огнестойкости не менее 0,6 часа, от  количества учреждений социальной сферы муниципального образования "Город Томск", по которым имеется потребность в установке противодымных дверей, противопожарных дверей с уровнем огнестойкости не менее 0,6 часа.</t>
  </si>
  <si>
    <t>Доля учреждений социальной сферы муниципального образования "Город Томск", на которых проведена огнезащитная обработка деревянных и (или) железных конструкций здания, от  количества учреждений социальной сферы муниципального образования "Город Томск", по которым имеется потребность в огнезащитной обработке деревянных и (или) железных конструкций здания.</t>
  </si>
  <si>
    <t>Доля учреждений социальной сферы муниципального образования "Город Томск" , обеспеченных средствами индивидуальной защиты органов дыхания,  от  количества учреждений социальной сферы муниципального образования "Город Томск", по которым имеется потребность  в обеспечении средствами индивидуальной защиты органов дыхания.</t>
  </si>
  <si>
    <t>Доля учреждений социальной сферы муниципального образования "Город Томск" , в которых необходимо установить (приобрести) и отремонтировать систему пожаротушения,  от  количества учреждений социальной сферы муниципального образования "Город Томск", в которых имеется потребность в установке (приобретении) и ремонте систем пожаротушения.</t>
  </si>
  <si>
    <t>Доля учреждений социальной сферы муниципального образования "Город Томск", в которых произведены ремонт, монтаж (приобретение)и  замена противодымной вентиляции и приточно-вытяжной вентиляции,  от  количества учреждений социальной сферы муниципального образования "Город Томск" в которых имеется потребность в установке,  ремонте и монтаже противодымной вентиляции,  приточно-вытяжной вентиляции.</t>
  </si>
  <si>
    <t>8. Установка (приобретение) и ремонт систем пожаротушения (Обустройство пожарных кранов противопожарного водопровода в соответствии с требованиями пожарной безопасности. Установка (приобретение) и ремонт систем пожаротушения (пожарного гидранта,  пожарного водовода,  пожарного водотушения,  дренчерной завесы,  пожарных рукавов, приобретение и установка пожарных шкафов, приобретение и заправка огнетушителей).  Ремонт пожарных гидрантов.   Приобретение современных средств пожаротушения, средств спасения людей при пожаре).
9. Противопожарные работы с вентиляцией (Восстановление системы вентиляции).</t>
  </si>
  <si>
    <t>Муниципальное бюджетное образовательное учреждение дополнительного образования детей "Детская школа искусств № 1 имени А.Г.Рубинштейна"</t>
  </si>
  <si>
    <t>Муниципальное автономное учреждение "Муниципальная информационная библиотечная система" Города Томска</t>
  </si>
  <si>
    <t>Муниципальное автономное учреждение «Дворец культуры «Концертно-театральное объединение»</t>
  </si>
  <si>
    <t>ИТОГО по управлению по делам молодежи, физической культуре и спорту администрации Города Томска</t>
  </si>
  <si>
    <t>Муниципальное автономное дошкольное образовательное учреждение детский сад общеразвивающего вида № 5 (ул. Елизаровых 4/1)</t>
  </si>
  <si>
    <t>Муниципальное автономное дошкольное образовательное учреждение детский сад комбинированного вида № 6 (ул. Транспортная, 5)</t>
  </si>
  <si>
    <t>Муниципальное бюджетное дошкольное образовательное учреждение детский сад комбинированного вида № 19 (ул. Лебедева, 135)</t>
  </si>
  <si>
    <t>Муниципальное бюджетное дошкольное образовательное учреждение детский сад № 28 (ул. Герасименко, 1/7)</t>
  </si>
  <si>
    <t>Муниципальное бюджетное дошкольное образовательное учреждение детский сад №42 (ул. Бердская, 11/1)</t>
  </si>
  <si>
    <t>Муниципальное автономное дошкольное образовательное учреждение детский сад комбинированного вида № 53 (ул. Ивановского, 21)</t>
  </si>
  <si>
    <t>Муниципальное бюджетное дошкольное образовательное учреждение детский сад общеразвивающего вида №  57 г. Томска (ул. Смирнова. 34)</t>
  </si>
  <si>
    <t>Муниципальное бюджетное дошкольное образовательное учреждение детский сад общеразвивающего вида № 65 (ул.Говорова, 66)</t>
  </si>
  <si>
    <t>Муниципальное бюджетное дошкольное образовательное учреждение детский сад общеразвивающего вида № 76 (ул. Говорова, 24/1)</t>
  </si>
  <si>
    <t>Муниципальное бюджетное дошкольное образовательное учреждение детский сад комбинированного вида № 125 (ул. Сибирская 105 а)</t>
  </si>
  <si>
    <t>Итого по дошкольным образовательным учреждениям</t>
  </si>
  <si>
    <t>Муниципальное автономное дошкольное образовательное учреждение детский сад компенсирующего вида №1 г. Томска</t>
  </si>
  <si>
    <t>Муниципальное бюджетное  дошкольное образовательное учреждение детский сад общеразвивающего вида № 2 г. Томска</t>
  </si>
  <si>
    <t>Муниципальное бюджетное  дошкольное образовательное учреждение Центр развития ребёнка - детский сад № 3 г. Томска</t>
  </si>
  <si>
    <t>Муниципальное бюджетное  дошкольное образовательное учреждение детский сад № 4 "Монтессори" г. Томска</t>
  </si>
  <si>
    <t>Муниципальное бюджетное дошкольное образовательное учреждение детский сад общеразвивающего вида № 9 г. Томска</t>
  </si>
  <si>
    <t>Муниципальное бюджетное дошкольное образовательное учреждение детский сад № 14 г. Томска</t>
  </si>
  <si>
    <t>Муниципальное бюджетное дошкольное образовательное учреждение детский сад комбинированного вида №17 г. Томска</t>
  </si>
  <si>
    <t>Муниципальное бюджетное дошкольное образовательное учреждение детский сад комбинированного вида № 18 г.Томска</t>
  </si>
  <si>
    <t>Муниципальное бюджетное дошкольное образовательное учреждение Центр развития ребёнка-детский сад № 20 г. Томска</t>
  </si>
  <si>
    <t>Муниципальное бюджетное дошкольное образовательное учреждение Центр развития ребёнка-детский сад № 23 г. Томска</t>
  </si>
  <si>
    <t>Муниципальное бюджетное дошкольное образовательное учреждение детский сад комбинированного вида № 24 г. Томска</t>
  </si>
  <si>
    <t>Муниципальное бюджетное дошкольное образовательное учреждение детский сад № 27 г. Томска</t>
  </si>
  <si>
    <t>Муниципальное бюджетное  дошкольное образовательное учреждение детский сад компенсирующего вида №30 г.Томска</t>
  </si>
  <si>
    <t>Муниципальное бюджетное  дошкольное образовательное учреждение детский сад общеразвивающего вида № 31 г. Томска</t>
  </si>
  <si>
    <t>Муниципальное бюджетное дошкольное образовательное учреждение детский сад общеразвивающего вида № 33 г. Томска</t>
  </si>
  <si>
    <t>Муниципальное бюджетное дошкольное образовательное учреждение детский сад общеразвивающего вида № 34 г. Томска</t>
  </si>
  <si>
    <t>Муниципальное бюджетное дошкольное образовательное учреждение детский сад общеразвивающего вида № 35 г. Томска</t>
  </si>
  <si>
    <t>Муниципальное бюджетное дошкольное образовательное учреждение детский сад общеразвивающего вида № 41 г. Томска</t>
  </si>
  <si>
    <t>Муниципальное автономное дошкольное образовательное учреждение детский сад № 45 г. Томска</t>
  </si>
  <si>
    <t>Муниципальное автономное  дошкольное образовательное учреждение детский сад общеразвивающего вида № 51 г. Томска</t>
  </si>
  <si>
    <t>Муниципальное бюджетное дошкольное образовательное учреждение детский сад общеразвивающего вида  № 52 (ул. Пятой Армии,20)</t>
  </si>
  <si>
    <t>Муниципальное бюджетное  дошкольное образовательное учреждение детский сад № 66 г. Томска</t>
  </si>
  <si>
    <t>Муниципальное бюджетное дошкольное общеобразовательное учреждение детский сад общеразвивающего вида № 72 г. Томска</t>
  </si>
  <si>
    <t>Муниципальное автономное дошкольное образовательное учреждение Центр развития ребенка-детский сад  № 82 (ул. Беринга, 3/3)</t>
  </si>
  <si>
    <t>Муниципальное бюджетное дошкольное общеобразовательное учреждение детский сад общеразвивающего вида № 89 г. Томска</t>
  </si>
  <si>
    <t>Муниципальное автономное дошкольное образовательное учреждение Центр развития ребенка-детский сад  № 94 (ул. 79 Гв. Дивизии, 16/1)</t>
  </si>
  <si>
    <t>Муниципальное бюджетное  дошкольное образовательное учреждение детский сад комбинированного вида № 95 (ул. 79 Гв. Дивизии, 16/1)</t>
  </si>
  <si>
    <t>Муниципальное автономное дошкольное образовательное учреждение детский сад комбинированного вида № 96 г. Томска</t>
  </si>
  <si>
    <t>Муниципальное бюджетное дошкольное образовательное учреждение детский сад общеразвивающего вида № 100 г. Томска</t>
  </si>
  <si>
    <t>Муниципальное автономное дошкольное образовательное учреждение центр развития ребёнка-детский сад № 102 г. Томска</t>
  </si>
  <si>
    <t>Муниципальное бюджетное дошкольное образовательное учреждение детский сад № 104 г. Томска</t>
  </si>
  <si>
    <t>Муниципальное бюджетное дошкольное образовательное учреждение детский сад общеразвивающего вида № 110 г. Томска</t>
  </si>
  <si>
    <t>Муниципальное бюджетное дошкольное образовательное учреждение детский сад общеразвивающего вида № 133 г. Томска</t>
  </si>
  <si>
    <t>Муниципальное автономное дошкольное образовательное учреждение детский сад общеразвивающего вида № 134 г. Томска</t>
  </si>
  <si>
    <t>Муниципальное бюджетное  дошкольное общеобразовательное учреждение детский сад общеразвивающего вида № 135 г. Томска</t>
  </si>
  <si>
    <t>Муниципальное бюджетное образовательное учреждение, общеобразовательная школа-интернат № 1 среднего (полного) общего образования г.Томска</t>
  </si>
  <si>
    <t>Муниципальное автономное общеобразовательное учреждение средняя общеобразовательная школа № 3 г. Томска</t>
  </si>
  <si>
    <t>Муниципальное автономное общеобразовательное учреждение лицей № 7 г.Томска</t>
  </si>
  <si>
    <t>Муниципальное автономное общеобразовательное учреждение средняя общеобразовательная школа №11 г. Томска</t>
  </si>
  <si>
    <t xml:space="preserve">Муниципальное автономное общеобразовательное учреждение средняя общеобразовательная школа №12 г. Томск, пер.Юрточный, 8а         </t>
  </si>
  <si>
    <t xml:space="preserve">Муниципальное автономное образовательное учреждение гимназия № 13 г.Томска                                                                                </t>
  </si>
  <si>
    <t>Муниципальное автономное общеобразовательное учреждение средняя общеобразовательная школа № 15 им.Г.Е. Николаевой г. Томска</t>
  </si>
  <si>
    <t>Муниципальное автономное общеобразовательное учреждение Заозерная средняя общеобразовательная школа с углубленным изучением отдельных предметов № 16 города Томска</t>
  </si>
  <si>
    <t>Муниципальное бюджетное специальное (коррекционное) общеобразовательное учреждение для обучающихся, воспитанников с отклонениями в развитии, специальная (коррекционная) общеобразовательная школа-интернат № 22 VIII вида, г. Томск, ул. Сибирская, 81г</t>
  </si>
  <si>
    <t>Муниципальное автономное общеобразовательное учреждение средняя общеобразовательная школа № 23 г.Томска</t>
  </si>
  <si>
    <t>Муниципальное автономное общеобразовательное учреждение гимназия № 26 г. Томска</t>
  </si>
  <si>
    <t>Муниципальное автономное общеобразовательное учреждение гимназия № 29 г.Томска</t>
  </si>
  <si>
    <t>Муниципальное автономное общеобразовательное учреждение средняя общеобразовательная школа № 30 города Томска</t>
  </si>
  <si>
    <t>Муниципальное автономное общеобразовательное учреждение средняя общеобразовательная школа № 31г. Томска</t>
  </si>
  <si>
    <t>Муниципальное автономное общеобразовательное учреждение средняя общеобразовательная школа № 32 г. Томск, ул. Пирогова, 2</t>
  </si>
  <si>
    <t>Муниципальное бюджетное общеобразовательное учреждение средняя общеобразовательная школа № 33 г.Томска</t>
  </si>
  <si>
    <t>Муниципальное автономное общеобразовательное учреждение средняя общеобразовательная школа № 34 г. Томска</t>
  </si>
  <si>
    <t>Муниципальное автономное общеобразовательное учреждение средняя общеобразовательная школа № 44 г. Томск, ул. Алтайская, 120/1</t>
  </si>
  <si>
    <t>Муниципальное автономное общеобразовательное учреждение средняя общеобразовательная школа № 46 г. Томска</t>
  </si>
  <si>
    <t>Муниципальное автономное общеобразовательное учреждение средняя общеобразовательная школа № 47 г. Томска</t>
  </si>
  <si>
    <t>Муниципальное автономное общеобразовательное учреждение средняя общеобразовательная школа с углубленным изучением предметов художественно-эстетического цикла № 58 г. Томска</t>
  </si>
  <si>
    <t>Муниципальное автономное общеобразовательное учреждение средняя общеобразовательная школа № 64 г. Томска</t>
  </si>
  <si>
    <t>Муниципальное автономное общеобразовательное учреждение средняя общеобразовательная  школа № 67 г. Томска</t>
  </si>
  <si>
    <t>Итого по общеобразовательным учреждениям</t>
  </si>
  <si>
    <t xml:space="preserve">Итого по учреждениям дополнительного образования </t>
  </si>
  <si>
    <t>ИТОГО  по учреждениям департамента образования администрации Города Томска</t>
  </si>
  <si>
    <t>ИТОГО:
департамент образования</t>
  </si>
  <si>
    <t>2. Ремонтные работы (Оборудование направления открывания дверей по направлению выхода из здания. Оборудование холодного тамбура запасного выхода, ремонт выездных ворот, установка дверей выхода не менее 1,9 метра, оборудование лестничных площадок на крыше для спуска пожарных лестниц. Реконструкция лестничных маршей на путях эвакуации. Ремонт дверных блоков путей эвакуации, ремонт путей эвакуации. Обустройство эвакуационных выходов в соответствии с требованиями пожарной безопасности. Замена и установка окон, защита окна негорючими материалами, остекление чердачных окон, ремонт оконных блоков. Установка распашных решеток, демонтаж глухих. Изготовление и монтаж перегородок 1 типа. Демонтаж и замена горючей отделки стен, пола, потолка, перил на путях эвакуации, музыкальном зале, физкультурном (спортивном) зале, здании, демонтаж и замена горючей отделки стен на пищеблоке, сопутствующие электромонтажные работы. Замена конструкций сцены и перегородок из горючих материалов на негорючие. Оборудование светового проема на лестничной клетке в соответствии с требованиями пожарной безопасности. Монтаж, испытание ограждения на кровле. Ремонт кровли здания).
3. Работы с оборудованием по противопожарной защите 
(Замена, установка, ремонт, восстановление, монтаж 
АПС и СОУЭ, ремонт пожарной сигнализации).</t>
  </si>
  <si>
    <t>Замена основных фондов и  инженерно-технического оборудования  противопожарного назначения:
Изготовление ПСД. Осуществление технического надзора. 
1. Электромонтажные работы (Замер сопротивления изоляции. Капитальный ремонт (замена) электропроводки и электрооборудования. Замена электрощитового оборудования. Монтаж АВР. Ремонт щитовой на вводе высоковольтного кабеля, замена щитовой, восстановление освещения стадиона, приобретение электрокабеля для ремонта электросистем, монтаж отопительной системы с электрическим котлом, монтаж заземления здания, ремонт резервного кабеля электроснабжения, ремонт системы энергоснабжения. Обеспечение II категории надежности электроснабжения. Ремонт наружного освещения эвакуационных выходов. Установка аварийного освещения. Замена светильников в соответствии с требованиями пожарной безопасности. Установка голосовой пожарной сигнализации. Прокладка прямой телефонной линии с ближайшей пожарной частью. Демонтаж и замена АПС и СОУЭ. Комплектация светильников колпаками, предусмотренными конструкцией светильника, замена светильников и другие мероприятия в рамках 
Программы).</t>
  </si>
  <si>
    <t>4. Работы по замене (изготовлению) структурных схем технических систем (средств) противопожарной защиты (Замена (изготовление) планов эвакуации, приобретение cветографических знаков, указателей, табличек, установка оповещателей "Выход". Установка автоматической системы тушения на складских помещениях).
5. Работы по установке (приобретению, замене) противопожарных дверей (Демонтаж, приобретение, замена, установка, ремонт, испытание противодымных дверей, противопожарных люков, эвакуационных дверей, эвакуационных выходов, наружных пожарных лестниц, противопожарных дверей с уровнем огнестойкости не менее 0,6 часа, противопожарных дверей Е1-60, пожарных шкафов, пожарных ящиков, лестниц).</t>
  </si>
  <si>
    <t>6. Огнезащитная обработка деревянных и (или) железных конструкций здания (Покраска металлических конструкций и перекрытий огнезащитным составом).
7. Обеспечение средствами индивидуальной защиты органов дыхания.</t>
  </si>
  <si>
    <t>Муниципальное бюджетное специальное (коррекционное) общеобразовательное учреждение для обучающихся, воспитанников с отклонениями в развитии, специальная (коррекционная) общеобразовательная школа-интернат N22VIII вида, г. Томск, ул. Сибирская, 81г</t>
  </si>
  <si>
    <t>Муниципальная бюджетная библиотека "им. С. Я. Маршака"</t>
  </si>
  <si>
    <t>Муниципальная бюджетная библиотека "Центральная"</t>
  </si>
  <si>
    <t>Муниципальная бюджетная библиотека "Северная"</t>
  </si>
  <si>
    <t>Муниципальная бюджетная библиотека "Сказка"</t>
  </si>
  <si>
    <t>Муниципальная бюджетная библиотека "Лада"</t>
  </si>
  <si>
    <t>Муниципальная бюджетная библиотека "Эврика"</t>
  </si>
  <si>
    <t>Муниципальная бюджетная библиотека «Дом семьи»</t>
  </si>
  <si>
    <t>Муниципальная бюджетная библиотека «Южная»</t>
  </si>
  <si>
    <t>Муниципальная бюджетная библиотека «Сибирская»</t>
  </si>
  <si>
    <t>Муниципальная бюджетная библиотека "Русь"</t>
  </si>
  <si>
    <t>т.р.</t>
  </si>
  <si>
    <t>Замена основных фондов и инженерно-технического оборудования противопожарного назначения</t>
  </si>
  <si>
    <t>Муниципальное автономное образовательное учреждение  средняя общеобразовательная школа № 14 г. Томск, ул.К.Ильмера, 11</t>
  </si>
  <si>
    <t>Муниципальное бюджетное образовательное учреждение дополнительного образования детей "Специализированная детско-юношеская спортивная школа олимпийского резерва №16 Города Томска"</t>
  </si>
  <si>
    <t>Муниципальное бюджетное образовательное учреждение дополнительного образования детей "Детско-юношеская спортивная школа "Строитель" Города Томска"</t>
  </si>
  <si>
    <t>Муниципальное бюджетное образовательное учреждение дополнительного образования детей "Детско-юношеская спортивная школа "Светленская" Города Томска"</t>
  </si>
  <si>
    <t>ул. Мокрушина 14</t>
  </si>
  <si>
    <t>ул. Говорова 25, стр. 4</t>
  </si>
  <si>
    <t>Приложение 2</t>
  </si>
  <si>
    <t>ИНДИКАТОРЫ</t>
  </si>
  <si>
    <t>ЦЕЛЕЙ И ЗАДАЧ ГОРОДСКОЙ ДОЛГОСРОЧНОЙ ЦЕЛЕВОЙ ПРОГРАММЫ</t>
  </si>
  <si>
    <t>Управление по делам молодежи, физической культуре и спорту администрации Города Томска</t>
  </si>
  <si>
    <t>Наименование учреждения</t>
  </si>
  <si>
    <t>Количество учреждений социальной сферы муниципального образования "Город Томск", в которых проведены электромонтажные работы.</t>
  </si>
  <si>
    <t>Количество учреждений социальной сферы муниципального образования "Город Томск", в которых проведены ремонтные работы.</t>
  </si>
  <si>
    <t>Количество учреждений социальной сферы муниципального образования "Город Томск", оборудованных пожарной сигнализацией, системами оповещения и управлением эвакуацией.</t>
  </si>
  <si>
    <t>Количество учреждений социальной сферы муниципального образования "Город Томск", в которых установлены противодымные и противопожарные двери.</t>
  </si>
  <si>
    <t>Количество учреждений социальной сферы муниципального образования "Город Томск",  которые обеспечены средствами индивидуальной защиты органов дыхания.</t>
  </si>
  <si>
    <t>Количество учреждений социальной сферы муниципального образования "Город Томск", в которых проведены огнезащитные обработки деревянных и (или) металлических конструкций здания.</t>
  </si>
  <si>
    <t>Количество учреждений социальной сферы муниципального образования "Город Томск", в которых проведены установка (приобретение) и ремонт систем пожаротушения .</t>
  </si>
  <si>
    <t>г. Томск, ул.Сергея Лазо, 30</t>
  </si>
  <si>
    <t>г. Томск,  Иркутский тракт, 134</t>
  </si>
  <si>
    <t>г. Томск, пр. Мира, 5</t>
  </si>
  <si>
    <t>г. Томск, ул. Пушкина, 54/1стр.1</t>
  </si>
  <si>
    <t xml:space="preserve"> г. Томск, ул. Говорова, 36а</t>
  </si>
  <si>
    <t>Муниципальное бюджетное образовательное учреждение дополнительного образования детей "Детско-юношеская спортивная школа № 17 Города Томска"</t>
  </si>
  <si>
    <t>Муниципальное бюджетное образовательное учреждение дополнительного образования детей "Детско-юношеская спортивная школа каратэ Города Томска"</t>
  </si>
  <si>
    <t>Муниципальное бюджетное образовательное учреждение дополнительного образования детей "Детско-юношеская спортивная школа бокса Города Томска"</t>
  </si>
  <si>
    <t>ИТОГО по программе</t>
  </si>
  <si>
    <t xml:space="preserve">             %</t>
  </si>
  <si>
    <t xml:space="preserve"> г. Томска, ул. 5-ой Армии, 15</t>
  </si>
  <si>
    <t xml:space="preserve">Стоимость </t>
  </si>
  <si>
    <t xml:space="preserve">ПЕРЕЧЕНЬ УЧРЕЖДЕНИЙ, </t>
  </si>
  <si>
    <t>ПО ОБЕСПЕЧЕНИЮ ПОЖАРНОЙ БЕЗОПАСНОСТИ</t>
  </si>
  <si>
    <t>В КОТОРЫХ ПЛАНИРУЕТСЯ ПРОВЕДЕНИЕ МЕРОПРИЯТИЙ</t>
  </si>
  <si>
    <t>г. Томск, пер. Комсомольский, 2а</t>
  </si>
  <si>
    <t>Муниципальное бюджетное образовательное учреждение дополнительного образования детей "Детско-юношеская спортивная школа № 4 Города Томска"</t>
  </si>
  <si>
    <t>Индикатор</t>
  </si>
  <si>
    <t>Ед. изм.</t>
  </si>
  <si>
    <t>Прогноз</t>
  </si>
  <si>
    <t>ИТОГО по департаменту капитального строительства</t>
  </si>
  <si>
    <t>Муниципальное автономное образовательное учреждение  средняя общеобразовательная школа № 5 г.Томска</t>
  </si>
  <si>
    <t>Муниципальное автономное общеобразовательное учреждение средняя общеобразовательная школа № 19 г. Томска</t>
  </si>
  <si>
    <t>управление по делам молодежи, физической культуре и спорту</t>
  </si>
  <si>
    <t>управление культуры</t>
  </si>
  <si>
    <t>управление здравоохранения</t>
  </si>
  <si>
    <t>Муниципальное автономное общеобразовательное учреждение, средняя общеобразовательная школа №38 г. Томска</t>
  </si>
  <si>
    <t xml:space="preserve"> лагерь "Лагуна", п. Киреевск, ул. К. Маркса, 1/1</t>
  </si>
  <si>
    <t>Муниципальное бюджетное образовательное учреждение дополнительного образования детей "Детско-юношеская спортивная школа технических видов спорта Города Томска", ул. Пушкина, 48/15</t>
  </si>
  <si>
    <t>1.3</t>
  </si>
  <si>
    <t>1.4</t>
  </si>
  <si>
    <t>1.5</t>
  </si>
  <si>
    <t>3.1</t>
  </si>
  <si>
    <t>3.2</t>
  </si>
  <si>
    <t>6.1</t>
  </si>
  <si>
    <t>6.2</t>
  </si>
  <si>
    <t>7.1</t>
  </si>
  <si>
    <t>7.2</t>
  </si>
  <si>
    <r>
      <t xml:space="preserve">Муниципальное автономное дошкольное образовательное учреждение </t>
    </r>
    <r>
      <rPr>
        <sz val="12"/>
        <rFont val="Arial"/>
        <family val="2"/>
      </rPr>
      <t xml:space="preserve">детский сад общеразвивающего вида </t>
    </r>
    <r>
      <rPr>
        <sz val="12"/>
        <color indexed="8"/>
        <rFont val="Arial"/>
        <family val="2"/>
      </rPr>
      <t>№86 г. Томска</t>
    </r>
  </si>
  <si>
    <t>Муниципальное автономное дошкольное образовательное учреждение детский сад комбинированного вида № 99 г. Томска</t>
  </si>
  <si>
    <t xml:space="preserve"> </t>
  </si>
  <si>
    <t xml:space="preserve">Субсидии автономным учреждениям на реализацию целевых  программ </t>
  </si>
  <si>
    <t>В том числе: субсидии бюджетным учреждениям на реализацию целевых  программ</t>
  </si>
  <si>
    <t>%</t>
  </si>
  <si>
    <t>Количество учреждений социальной сферы муниципального образования "Город Томск", приведенных в пожаробезопасное состояние</t>
  </si>
  <si>
    <t>шт.</t>
  </si>
  <si>
    <t>№ п/п</t>
  </si>
  <si>
    <t>2013 год</t>
  </si>
  <si>
    <t>2014 год</t>
  </si>
  <si>
    <t>2015 год</t>
  </si>
  <si>
    <t>ОСНОВНЫХ МЕРОПРИЯТИЙ ГОРОДСКОЙ ДОЛГОСРОЧНОЙ ЦЕЛЕВОЙ</t>
  </si>
  <si>
    <t>СОЦИАЛЬНОЙ СФЕРЫ МУНИЦИПАЛЬНОГО ОБРАЗОВАНИЯ «ГОРОД ТОМСК»</t>
  </si>
  <si>
    <t>Мероприятия</t>
  </si>
  <si>
    <t>Исполнители</t>
  </si>
  <si>
    <t>Сроки</t>
  </si>
  <si>
    <t>Источники финансирования</t>
  </si>
  <si>
    <t>СФЕРЫ МУНИЦИПАЛЬНОГО ОБРАЗОВАНИЯ «ГОРОД ТОМСК»</t>
  </si>
  <si>
    <t>Приложение 1</t>
  </si>
  <si>
    <t>к городской долгосрочной целевой программе</t>
  </si>
  <si>
    <t>муниципального образования «Город Томск»</t>
  </si>
  <si>
    <t>ПЕРЕЧЕНЬ</t>
  </si>
  <si>
    <t>ИТОГО в 2013 году:</t>
  </si>
  <si>
    <t>ИТОГО в 2014 году:</t>
  </si>
  <si>
    <t>ИТОГО в 2015 году:</t>
  </si>
  <si>
    <t>NN пп</t>
  </si>
  <si>
    <t>Количество учреждений социальной сферы муниципального образования "Город Томск", в которых проведены ремонт, монтаж (приобретение) и замена ( противодымной вентиляции, приточно-вытяжной вентиляции .</t>
  </si>
  <si>
    <t>Количество учреждений социальной сферы муниципального образования "Город Томск", в которых проведена замена (изготовление) планов эвакуации, приобретены светографические знаки, указатели, таблички, установлены оповещатели "Выход".</t>
  </si>
  <si>
    <t>25,6</t>
  </si>
  <si>
    <t>54,6</t>
  </si>
  <si>
    <t>Приоритетность</t>
  </si>
  <si>
    <t>1.1</t>
  </si>
  <si>
    <t>1.2</t>
  </si>
  <si>
    <t>Муниципальное бюджетное лечебно-профилактическое учреждение"Медико-санитарная часть № 2"</t>
  </si>
  <si>
    <t>Муниципальное автономное учреждение здравоохранения «Детский центр восстановительного лечения»</t>
  </si>
  <si>
    <t>Муниципальное бюджетное лечебно-профилактическое учреждение "Больница № 2"</t>
  </si>
  <si>
    <t>Муниципальное автономное учреждение "Дом культуры "Светлый"</t>
  </si>
  <si>
    <t>Муниципальное бюджетное общеобразовательное учреждение для детей дошкольного и младшего школьного возраста прогимназия "Кристина" г. Томск, ул. Косарева, 27, ул. Красноармейская, 116/1</t>
  </si>
  <si>
    <t>Управление культуры администрации Города Томска</t>
  </si>
  <si>
    <t>Муниципальное бюджетное образовательное учреждение дополнительного образования детей "Детская музыкальная школа № 2"</t>
  </si>
  <si>
    <t>Работы по капитальному ремонту - бюджетополучатель департамент капитального строительства администрации Города Томска</t>
  </si>
  <si>
    <t xml:space="preserve">Муниципальные учреждения, в отношении которых функции и полномочия учредителя осуществляет управление по делам молодежи, физкультуре и спорту администрации Города Томска
</t>
  </si>
  <si>
    <t>Приложение 4</t>
  </si>
  <si>
    <t>на 2013 - 2015 годы"</t>
  </si>
  <si>
    <t>сумма в 2013 году</t>
  </si>
  <si>
    <t>сумма в 2014 году</t>
  </si>
  <si>
    <t>сумма в 2015 году</t>
  </si>
  <si>
    <t>на 2013 - 2015 годы»</t>
  </si>
  <si>
    <t>НА 2013 - 2015 ГОДЫ»</t>
  </si>
  <si>
    <t>НА 2013 - 2015 ГОДЫ"</t>
  </si>
  <si>
    <t xml:space="preserve">Управление  здравоохранения администрации Города Томска </t>
  </si>
  <si>
    <t>Департамент образования администрации Города Томска</t>
  </si>
  <si>
    <t>ИТОГО</t>
  </si>
  <si>
    <t>Муниципальное бюджетное общеобразовательное учреждение средняя общеобразовательная школа №36 г. Томска</t>
  </si>
  <si>
    <t>Муниципальное казенное специальное (коррекционное) образовательное учреждение для обучающихся, воспитанников с ограниченными возможностями здоровья. Специальная (коррекционная) школа № 39 VIII вида г.Томска,  г. Томск, ул.Салтыкова-Щедрина, 35</t>
  </si>
  <si>
    <t>Муниципальное бюджетное образовательное учреждение  средняя общеобразовательная школа № 49 г.Томска</t>
  </si>
  <si>
    <t>Муниципальное бюджетное образовательное учреждение дополнительного образования детей Дом детского творчества "Планета" г. Томска</t>
  </si>
  <si>
    <t>Муниципальное бюджетное  образовательное учреждение дополнительного образования детей Дом детского творчества "Искорка"   г. Томска</t>
  </si>
  <si>
    <t>Муниципальное бюджетное  образовательное учреждение дополнительного образования детей Дворец творчества детей и молодёжи г. Томска</t>
  </si>
  <si>
    <t>Муниципальное автономное образовательное учреждение дополнительного образования детей детско-юношеский центр «Республика бодрых» г. Томска</t>
  </si>
  <si>
    <t>Муниципальное автономное образовательное учреждение дополнительного образования детей  Центр творческого развития и гуманитарного образования  «Томский Хобби – центр»</t>
  </si>
  <si>
    <t>Муниципальное бюджетное  образовательное учреждение дополнительного образования детей   дом детства и юношества «Кедр» г. Томска</t>
  </si>
  <si>
    <t>Муниципальное бюджетное  образовательное учреждение дополнительного образования детей Центр детского творчества «Луч» города Томска (ул.Алтайская, 95)</t>
  </si>
  <si>
    <t>Муниципальное автономное образовательное учреждение дополнительного образования детей Детско-юношеский центр «Синяя птица» г. Томска (ул. Мокрушина, 22)</t>
  </si>
  <si>
    <t>Муниципальное бюджетное образовательное учреждение дополнительного образования детей Дом детского творчества «У Белого озера» г. Томска (ул. Кривая, 33)</t>
  </si>
  <si>
    <t>Муниципальное автономное образовательное учреждение дополнительного образования детей детско-юношеский центр «Звездочка» г. Томска (ул. Елизаровых, 2)</t>
  </si>
  <si>
    <t>Муниципальные учреждения, в отношении которых функции и полномочия учредителя осуществляет управление  здравоохранения администрации Города Томска</t>
  </si>
  <si>
    <t>Муниципальные учреждения, в отношении которых функции и полномочия учредителя осуществляет управление культуры администрации Города Томска</t>
  </si>
  <si>
    <t>Муниципальные учреждения, в отношении которых функции и полномочия учредителя осуществляет управление по делам молодежи, физкультуре и спорту администрации Города Томска</t>
  </si>
  <si>
    <t>ИТОГО:</t>
  </si>
  <si>
    <t>г. Томск, ул. Кулагина, 9</t>
  </si>
  <si>
    <t>32,5</t>
  </si>
  <si>
    <t>42,2</t>
  </si>
  <si>
    <t>51,7</t>
  </si>
  <si>
    <t>70,7</t>
  </si>
  <si>
    <t>76,7</t>
  </si>
  <si>
    <t>89,6</t>
  </si>
  <si>
    <t>93,9</t>
  </si>
  <si>
    <t>96,5</t>
  </si>
  <si>
    <r>
      <t xml:space="preserve">Задача 3.             </t>
    </r>
    <r>
      <rPr>
        <sz val="14"/>
        <rFont val="Times New Roman"/>
        <family val="1"/>
      </rPr>
      <t>Увеличение времени безопасного пребывания персонала на объектах учреждений социальной сферы при возникновении пожаров</t>
    </r>
  </si>
  <si>
    <t xml:space="preserve">Объем ассигнований из бюджета муниципального образования  "Город Томск"  </t>
  </si>
  <si>
    <t xml:space="preserve">бюджет  муниципального образования "Город Томск"   </t>
  </si>
  <si>
    <t>областной бюджет</t>
  </si>
  <si>
    <t>примечание</t>
  </si>
  <si>
    <t xml:space="preserve">I   </t>
  </si>
  <si>
    <t xml:space="preserve">-  </t>
  </si>
  <si>
    <t>16,6</t>
  </si>
  <si>
    <t>33,3</t>
  </si>
  <si>
    <t>37,5</t>
  </si>
  <si>
    <t>62,5</t>
  </si>
  <si>
    <r>
      <t xml:space="preserve">Задача 1                      </t>
    </r>
    <r>
      <rPr>
        <sz val="14"/>
        <rFont val="Times New Roman"/>
        <family val="1"/>
      </rPr>
      <t xml:space="preserve"> Обеспечение соответствия объектов учреждений социальной сферы муниципального образования «Город Томск» требованиям пожарной безопасности</t>
    </r>
  </si>
  <si>
    <t>Приложение 3</t>
  </si>
  <si>
    <t>учреждений социальной сферы</t>
  </si>
  <si>
    <t>«Противопожарная безопасность</t>
  </si>
  <si>
    <t>«ПРОТИВОПОЖАРНАЯ БЕЗОПАСНОСТЬ УЧРЕЖДЕНИЙ СОЦИАЛЬНОЙ</t>
  </si>
  <si>
    <t>«Противопожарная  безопасность</t>
  </si>
  <si>
    <t>ПРОГРАММЫ «ПРОТИВОПОЖАРНАЯ БЕЗОПАСНОСТЬ УЧРЕЖДЕНИЙ</t>
  </si>
  <si>
    <t>"Противопожарная безопасность</t>
  </si>
  <si>
    <t>"ПРОТИВОПОЖАРНАЯ БЕЗОПАСНОСТЬ УЧРЕЖДЕНИЙ СОЦИАЛЬНОЙ</t>
  </si>
  <si>
    <t>муниципального образования "Город Томск"</t>
  </si>
  <si>
    <t>БЮДЖЕТНАЯ ЗАЯВКА</t>
  </si>
  <si>
    <t>НА ФИНАНСИРОВАНИЕ ИЗ БЮДЖЕТА МУНИЦИПАЛЬНОГО ОБРАЗОВАНИЯ</t>
  </si>
  <si>
    <t>"ГОРОД ТОМСК" ГОРОДСКОЙ ДОЛГОСРОЧНОЙ ЦЕЛЕВОЙ ПРОГРАММЫ</t>
  </si>
  <si>
    <t>СФЕРЫ МУНИЦИПАЛЬНОГО ОБРАЗОВАНИЯ "ГОРОД ТОМСК"</t>
  </si>
  <si>
    <t>Администрация Города Томска</t>
  </si>
  <si>
    <t>заказчик целевой программы</t>
  </si>
  <si>
    <t xml:space="preserve">Мероприятия Программы          </t>
  </si>
  <si>
    <r>
      <t>Задача 2</t>
    </r>
    <r>
      <rPr>
        <sz val="14"/>
        <rFont val="Times New Roman"/>
        <family val="1"/>
      </rPr>
      <t>.    Обеспечение раннего обнаружения пожара и организованного проведения эвакуации</t>
    </r>
  </si>
  <si>
    <t>год</t>
  </si>
  <si>
    <r>
      <t>Цель:</t>
    </r>
    <r>
      <rPr>
        <sz val="14"/>
        <rFont val="Times New Roman"/>
        <family val="1"/>
      </rPr>
      <t xml:space="preserve">                Повышение уровня пожарной безопасности в учреждениях социальной сферы муниципального образования «Город Томск». </t>
    </r>
  </si>
  <si>
    <t>в т. ч. по бюджетным учреждениям</t>
  </si>
  <si>
    <t>в т. ч. по автономным учреждениям</t>
  </si>
  <si>
    <t>Муниципальное автономное образовательное учреждение дополнительного образования детей "Специализированная детско-юношеская спортивная школа олимпийского резерва № 3 города Томска",                                                      г. Томск, ул. К. Маркса, 50</t>
  </si>
  <si>
    <t>в т. ч. по казенным учреждениям</t>
  </si>
  <si>
    <t>Муниципальное автономное образовательное  учраждение дополнительного образования детей Детско-юношеская спортивная школа "Кедр", г.Томск,ул.Высоцкого,7</t>
  </si>
  <si>
    <t>Муниципальное бюджетное образовательное учреждение дополнительного образования детей Дом детского творчества «Факел» г. Томска (пр. Кирова, 60)</t>
  </si>
  <si>
    <t xml:space="preserve">ИТОГО по учреждениям управления здравоохранения администрации Города Томска </t>
  </si>
  <si>
    <t xml:space="preserve">ИТОГО по учреждениям управления культуры администрации Города Томска </t>
  </si>
  <si>
    <t>ИТОГО по ПРОГРАММЕ</t>
  </si>
  <si>
    <t>Муниципальные учреждения, в отношении которых функции и полномочия учредителя осуществляет департамент образования администрации Города Томска</t>
  </si>
  <si>
    <t xml:space="preserve"> Муниципальное автономное дошкольное образовательное учреждение Центр развития ребенка-детский сад № 40 г. Томска</t>
  </si>
  <si>
    <t>Муниципальное бюджетное дошкольное образовательное учреждение детский сад общеразвивающего вида № 43 г. Томска</t>
  </si>
  <si>
    <t>Муниципальное автономное дошкольное образовательное учреждение детский сад общеразвивающего вида № 44 г. Томска</t>
  </si>
  <si>
    <t>Муниципальное автономное дошкольное образовательное учреждение центр развития ребенка – детский сад №63 г. Томска</t>
  </si>
  <si>
    <t>Муниципальное автономное дошкольное образовательное учреждение детский сад общеразвивающего вида № 77 г. Томска</t>
  </si>
  <si>
    <t>Муниципальное бюджетное  дошкольное образовательное учреждение детский сад общеразвивающего вида №88 г. Томска</t>
  </si>
  <si>
    <t>Муниципальное бюджетное  дошкольное образовательное учреждение детский сад общеразвивающего вида № 93 г. Томска</t>
  </si>
  <si>
    <t>Муниципальное автономное дошкольное образовательное учреждение Центр развития ребёнка-детский сад № 101г. Томска</t>
  </si>
  <si>
    <t>Цели, задачи</t>
  </si>
  <si>
    <t>Замена основных фондов и инженерно-технического оборудования противопожарного назначения.
1. Электромонтажные работы.</t>
  </si>
</sst>
</file>

<file path=xl/styles.xml><?xml version="1.0" encoding="utf-8"?>
<styleSheet xmlns="http://schemas.openxmlformats.org/spreadsheetml/2006/main">
  <numFmts count="1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
    <numFmt numFmtId="165" formatCode="0.0"/>
    <numFmt numFmtId="166" formatCode="#,##0.00_ ;\-#,##0.00\ "/>
    <numFmt numFmtId="167" formatCode="&quot;Да&quot;;&quot;Да&quot;;&quot;Нет&quot;"/>
    <numFmt numFmtId="168" formatCode="&quot;Истина&quot;;&quot;Истина&quot;;&quot;Ложь&quot;"/>
    <numFmt numFmtId="169" formatCode="&quot;Вкл&quot;;&quot;Вкл&quot;;&quot;Выкл&quot;"/>
    <numFmt numFmtId="170" formatCode="[$€-2]\ ###,000_);[Red]\([$€-2]\ ###,000\)"/>
    <numFmt numFmtId="171" formatCode="0.000"/>
    <numFmt numFmtId="172" formatCode="0.0000"/>
    <numFmt numFmtId="173" formatCode="#,##0.0"/>
    <numFmt numFmtId="174" formatCode="0.000000"/>
  </numFmts>
  <fonts count="38">
    <font>
      <sz val="10"/>
      <name val="Arial Cyr"/>
      <family val="0"/>
    </font>
    <font>
      <sz val="8"/>
      <name val="Arial Cyr"/>
      <family val="0"/>
    </font>
    <font>
      <sz val="16"/>
      <name val="Times New Roman"/>
      <family val="1"/>
    </font>
    <font>
      <u val="single"/>
      <sz val="10"/>
      <color indexed="12"/>
      <name val="Arial Cyr"/>
      <family val="0"/>
    </font>
    <font>
      <u val="single"/>
      <sz val="10"/>
      <color indexed="36"/>
      <name val="Arial Cyr"/>
      <family val="0"/>
    </font>
    <font>
      <sz val="12"/>
      <name val="Arial Cyr"/>
      <family val="0"/>
    </font>
    <font>
      <sz val="12"/>
      <name val="Times New Roman"/>
      <family val="1"/>
    </font>
    <font>
      <sz val="10"/>
      <name val="Times New Roman"/>
      <family val="1"/>
    </font>
    <font>
      <b/>
      <sz val="12"/>
      <name val="Times New Roman"/>
      <family val="1"/>
    </font>
    <font>
      <b/>
      <sz val="14"/>
      <name val="Times New Roman"/>
      <family val="1"/>
    </font>
    <font>
      <sz val="16"/>
      <name val="Arial Cyr"/>
      <family val="0"/>
    </font>
    <font>
      <b/>
      <sz val="16"/>
      <name val="Times New Roman"/>
      <family val="1"/>
    </font>
    <font>
      <b/>
      <sz val="16"/>
      <name val="Arial Cyr"/>
      <family val="0"/>
    </font>
    <font>
      <b/>
      <sz val="18"/>
      <name val="Times New Roman"/>
      <family val="1"/>
    </font>
    <font>
      <sz val="14"/>
      <name val="Times New Roman"/>
      <family val="1"/>
    </font>
    <font>
      <sz val="10"/>
      <name val="Arial"/>
      <family val="2"/>
    </font>
    <font>
      <sz val="12"/>
      <name val="Arial"/>
      <family val="2"/>
    </font>
    <font>
      <b/>
      <sz val="12"/>
      <name val="Arial"/>
      <family val="2"/>
    </font>
    <font>
      <sz val="12"/>
      <color indexed="8"/>
      <name val="Arial"/>
      <family val="2"/>
    </font>
    <font>
      <b/>
      <sz val="16"/>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style="medium"/>
      <top>
        <color indexed="63"/>
      </top>
      <bottom style="medium"/>
    </border>
    <border>
      <left style="medium"/>
      <right style="medium"/>
      <top style="medium"/>
      <bottom style="medium"/>
    </border>
    <border>
      <left>
        <color indexed="63"/>
      </left>
      <right style="medium"/>
      <top>
        <color indexed="63"/>
      </top>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color indexed="63"/>
      </bottom>
    </border>
    <border>
      <left style="medium"/>
      <right style="medium"/>
      <top style="medium"/>
      <bottom>
        <color indexed="63"/>
      </bottom>
    </border>
    <border>
      <left style="medium"/>
      <right style="medium"/>
      <top>
        <color indexed="63"/>
      </top>
      <bottom style="medium"/>
    </border>
    <border>
      <left style="thin"/>
      <right style="medium"/>
      <top style="medium"/>
      <bottom style="medium"/>
    </border>
    <border>
      <left style="medium"/>
      <right>
        <color indexed="63"/>
      </right>
      <top>
        <color indexed="63"/>
      </top>
      <bottom style="medium"/>
    </border>
    <border>
      <left>
        <color indexed="63"/>
      </left>
      <right style="medium"/>
      <top style="medium"/>
      <bottom style="medium"/>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medium"/>
      <top style="medium"/>
      <bottom>
        <color indexed="63"/>
      </bottom>
    </border>
    <border>
      <left style="thin"/>
      <right style="medium"/>
      <top style="medium"/>
      <bottom>
        <color indexed="63"/>
      </bottom>
    </border>
    <border>
      <left style="medium"/>
      <right style="medium"/>
      <top>
        <color indexed="63"/>
      </top>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3" fillId="7" borderId="1" applyNumberFormat="0" applyAlignment="0" applyProtection="0"/>
    <xf numFmtId="0" fontId="24" fillId="20" borderId="2" applyNumberFormat="0" applyAlignment="0" applyProtection="0"/>
    <xf numFmtId="0" fontId="25" fillId="20" borderId="1" applyNumberFormat="0" applyAlignment="0" applyProtection="0"/>
    <xf numFmtId="0" fontId="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21" borderId="7" applyNumberFormat="0" applyAlignment="0" applyProtection="0"/>
    <xf numFmtId="0" fontId="31" fillId="0" borderId="0" applyNumberFormat="0" applyFill="0" applyBorder="0" applyAlignment="0" applyProtection="0"/>
    <xf numFmtId="0" fontId="32" fillId="22" borderId="0" applyNumberFormat="0" applyBorder="0" applyAlignment="0" applyProtection="0"/>
    <xf numFmtId="0" fontId="4" fillId="0" borderId="0" applyNumberFormat="0" applyFill="0" applyBorder="0" applyAlignment="0" applyProtection="0"/>
    <xf numFmtId="0" fontId="33" fillId="3" borderId="0" applyNumberFormat="0" applyBorder="0" applyAlignment="0" applyProtection="0"/>
    <xf numFmtId="0" fontId="34"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5" fillId="0" borderId="9" applyNumberFormat="0" applyFill="0" applyAlignment="0" applyProtection="0"/>
    <xf numFmtId="0" fontId="3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7" fillId="4" borderId="0" applyNumberFormat="0" applyBorder="0" applyAlignment="0" applyProtection="0"/>
  </cellStyleXfs>
  <cellXfs count="234">
    <xf numFmtId="0" fontId="0" fillId="0" borderId="0" xfId="0" applyAlignment="1">
      <alignment/>
    </xf>
    <xf numFmtId="0" fontId="2" fillId="0" borderId="0" xfId="0" applyFont="1" applyAlignment="1">
      <alignment horizontal="left" vertical="center" wrapText="1"/>
    </xf>
    <xf numFmtId="164" fontId="2" fillId="0" borderId="0" xfId="0" applyNumberFormat="1" applyFont="1" applyAlignment="1">
      <alignment horizontal="center" vertical="center" wrapText="1"/>
    </xf>
    <xf numFmtId="0" fontId="0" fillId="0" borderId="0" xfId="0" applyBorder="1" applyAlignment="1">
      <alignment/>
    </xf>
    <xf numFmtId="0" fontId="6" fillId="0" borderId="0" xfId="0" applyFont="1" applyAlignment="1">
      <alignment horizontal="right"/>
    </xf>
    <xf numFmtId="0" fontId="6" fillId="0" borderId="0" xfId="0" applyFont="1" applyAlignment="1">
      <alignment/>
    </xf>
    <xf numFmtId="0" fontId="6" fillId="0" borderId="0" xfId="0" applyFont="1" applyAlignment="1">
      <alignment horizontal="center"/>
    </xf>
    <xf numFmtId="0" fontId="2" fillId="0" borderId="0" xfId="0" applyFont="1" applyAlignment="1">
      <alignment horizontal="center"/>
    </xf>
    <xf numFmtId="0" fontId="6" fillId="0" borderId="10" xfId="0" applyFont="1" applyBorder="1" applyAlignment="1">
      <alignment wrapText="1"/>
    </xf>
    <xf numFmtId="0" fontId="6" fillId="0" borderId="11" xfId="0" applyFont="1" applyBorder="1" applyAlignment="1">
      <alignment wrapText="1"/>
    </xf>
    <xf numFmtId="0" fontId="6" fillId="0" borderId="12" xfId="0" applyFont="1" applyBorder="1" applyAlignment="1">
      <alignment wrapText="1"/>
    </xf>
    <xf numFmtId="0" fontId="7" fillId="0" borderId="0" xfId="0" applyFont="1" applyFill="1" applyBorder="1" applyAlignment="1">
      <alignment horizontal="justify" vertical="top" wrapText="1"/>
    </xf>
    <xf numFmtId="0" fontId="0" fillId="0" borderId="0" xfId="0" applyAlignment="1">
      <alignment horizontal="right"/>
    </xf>
    <xf numFmtId="0" fontId="2" fillId="0" borderId="10" xfId="0" applyFont="1" applyBorder="1" applyAlignment="1">
      <alignment wrapText="1"/>
    </xf>
    <xf numFmtId="0" fontId="10" fillId="0" borderId="0" xfId="0" applyFont="1" applyAlignment="1">
      <alignment/>
    </xf>
    <xf numFmtId="0" fontId="2" fillId="0" borderId="0" xfId="0" applyFont="1" applyAlignment="1">
      <alignment horizontal="right"/>
    </xf>
    <xf numFmtId="0" fontId="2" fillId="0" borderId="12" xfId="0" applyFont="1" applyBorder="1" applyAlignment="1">
      <alignment horizontal="center" wrapText="1"/>
    </xf>
    <xf numFmtId="0" fontId="2" fillId="0" borderId="0" xfId="0" applyFont="1" applyBorder="1" applyAlignment="1">
      <alignment horizontal="center" wrapText="1"/>
    </xf>
    <xf numFmtId="0" fontId="10" fillId="0" borderId="13" xfId="0" applyFont="1" applyBorder="1" applyAlignment="1">
      <alignment/>
    </xf>
    <xf numFmtId="0" fontId="2" fillId="0" borderId="14" xfId="0" applyFont="1" applyBorder="1" applyAlignment="1">
      <alignment wrapText="1"/>
    </xf>
    <xf numFmtId="0" fontId="10" fillId="0" borderId="15" xfId="0" applyFont="1" applyBorder="1" applyAlignment="1">
      <alignment/>
    </xf>
    <xf numFmtId="0" fontId="10" fillId="0" borderId="11" xfId="0" applyFont="1" applyBorder="1" applyAlignment="1">
      <alignment/>
    </xf>
    <xf numFmtId="0" fontId="10" fillId="0" borderId="16" xfId="0" applyFont="1" applyBorder="1" applyAlignment="1">
      <alignment/>
    </xf>
    <xf numFmtId="0" fontId="10" fillId="4" borderId="11" xfId="0" applyFont="1" applyFill="1" applyBorder="1" applyAlignment="1">
      <alignment/>
    </xf>
    <xf numFmtId="0" fontId="2" fillId="0" borderId="12" xfId="0" applyFont="1" applyBorder="1" applyAlignment="1">
      <alignment wrapText="1"/>
    </xf>
    <xf numFmtId="0" fontId="2" fillId="0" borderId="0" xfId="0" applyFont="1" applyBorder="1" applyAlignment="1">
      <alignment wrapText="1"/>
    </xf>
    <xf numFmtId="0" fontId="10" fillId="0" borderId="17" xfId="0" applyFont="1" applyBorder="1" applyAlignment="1">
      <alignment/>
    </xf>
    <xf numFmtId="0" fontId="10" fillId="0" borderId="18" xfId="0" applyFont="1" applyBorder="1" applyAlignment="1">
      <alignment/>
    </xf>
    <xf numFmtId="0" fontId="2" fillId="4" borderId="19" xfId="0" applyFont="1" applyFill="1" applyBorder="1" applyAlignment="1">
      <alignment/>
    </xf>
    <xf numFmtId="0" fontId="2" fillId="4" borderId="20" xfId="0" applyFont="1" applyFill="1" applyBorder="1" applyAlignment="1">
      <alignment/>
    </xf>
    <xf numFmtId="0" fontId="10" fillId="0" borderId="21" xfId="0" applyFont="1" applyBorder="1" applyAlignment="1">
      <alignment/>
    </xf>
    <xf numFmtId="0" fontId="10" fillId="0" borderId="14" xfId="0" applyFont="1" applyBorder="1" applyAlignment="1">
      <alignment/>
    </xf>
    <xf numFmtId="0" fontId="2" fillId="0" borderId="15" xfId="0" applyFont="1" applyBorder="1" applyAlignment="1">
      <alignment wrapText="1"/>
    </xf>
    <xf numFmtId="0" fontId="2" fillId="4" borderId="11" xfId="0" applyFont="1" applyFill="1" applyBorder="1" applyAlignment="1">
      <alignment/>
    </xf>
    <xf numFmtId="0" fontId="2" fillId="0" borderId="11" xfId="0" applyFont="1" applyBorder="1" applyAlignment="1">
      <alignment wrapText="1"/>
    </xf>
    <xf numFmtId="0" fontId="2" fillId="0" borderId="10" xfId="0" applyFont="1" applyBorder="1" applyAlignment="1">
      <alignment horizontal="right" wrapText="1"/>
    </xf>
    <xf numFmtId="0" fontId="2" fillId="0" borderId="11" xfId="0" applyFont="1" applyBorder="1" applyAlignment="1">
      <alignment horizontal="right" wrapText="1"/>
    </xf>
    <xf numFmtId="0" fontId="2" fillId="4" borderId="11" xfId="0" applyFont="1" applyFill="1" applyBorder="1" applyAlignment="1">
      <alignment horizontal="right"/>
    </xf>
    <xf numFmtId="0" fontId="11" fillId="0" borderId="22" xfId="0" applyFont="1" applyBorder="1" applyAlignment="1">
      <alignment wrapText="1"/>
    </xf>
    <xf numFmtId="0" fontId="11" fillId="0" borderId="16" xfId="0" applyFont="1" applyBorder="1" applyAlignment="1">
      <alignment wrapText="1"/>
    </xf>
    <xf numFmtId="0" fontId="11" fillId="0" borderId="18" xfId="0" applyFont="1" applyBorder="1" applyAlignment="1">
      <alignment horizontal="right" wrapText="1"/>
    </xf>
    <xf numFmtId="0" fontId="11" fillId="0" borderId="17" xfId="0" applyFont="1" applyBorder="1" applyAlignment="1">
      <alignment horizontal="right" wrapText="1"/>
    </xf>
    <xf numFmtId="0" fontId="12" fillId="0" borderId="18" xfId="0" applyFont="1" applyBorder="1" applyAlignment="1">
      <alignment horizontal="right"/>
    </xf>
    <xf numFmtId="0" fontId="11" fillId="0" borderId="10" xfId="0" applyFont="1" applyBorder="1" applyAlignment="1">
      <alignment wrapText="1"/>
    </xf>
    <xf numFmtId="0" fontId="11" fillId="0" borderId="14" xfId="0" applyFont="1" applyBorder="1" applyAlignment="1">
      <alignment wrapText="1"/>
    </xf>
    <xf numFmtId="0" fontId="6" fillId="0" borderId="18" xfId="0" applyFont="1" applyFill="1" applyBorder="1" applyAlignment="1">
      <alignment horizontal="left" vertical="top" wrapText="1"/>
    </xf>
    <xf numFmtId="0" fontId="12" fillId="0" borderId="13" xfId="0" applyFont="1" applyBorder="1" applyAlignment="1">
      <alignment/>
    </xf>
    <xf numFmtId="0" fontId="12" fillId="0" borderId="17" xfId="0" applyFont="1" applyBorder="1" applyAlignment="1">
      <alignment/>
    </xf>
    <xf numFmtId="0" fontId="6" fillId="0" borderId="18" xfId="0" applyFont="1" applyFill="1" applyBorder="1" applyAlignment="1">
      <alignment vertical="top" wrapText="1"/>
    </xf>
    <xf numFmtId="0" fontId="11" fillId="0" borderId="10" xfId="0" applyFont="1" applyBorder="1" applyAlignment="1">
      <alignment horizontal="center" wrapText="1"/>
    </xf>
    <xf numFmtId="0" fontId="13" fillId="0" borderId="11" xfId="0" applyFont="1" applyBorder="1" applyAlignment="1">
      <alignment horizontal="center" wrapText="1"/>
    </xf>
    <xf numFmtId="0" fontId="2" fillId="0" borderId="11" xfId="0" applyFont="1" applyBorder="1" applyAlignment="1">
      <alignment horizontal="center" wrapText="1"/>
    </xf>
    <xf numFmtId="0" fontId="13" fillId="0" borderId="22" xfId="0" applyFont="1" applyBorder="1" applyAlignment="1">
      <alignment horizontal="center" wrapText="1"/>
    </xf>
    <xf numFmtId="0" fontId="2" fillId="0" borderId="22" xfId="0" applyFont="1" applyBorder="1" applyAlignment="1">
      <alignment horizontal="center" wrapText="1"/>
    </xf>
    <xf numFmtId="0" fontId="10" fillId="0" borderId="19" xfId="0" applyFont="1" applyBorder="1" applyAlignment="1">
      <alignment/>
    </xf>
    <xf numFmtId="0" fontId="11" fillId="0" borderId="22" xfId="0" applyFont="1" applyBorder="1" applyAlignment="1">
      <alignment horizontal="right" wrapText="1"/>
    </xf>
    <xf numFmtId="0" fontId="15" fillId="0" borderId="0" xfId="0" applyFont="1" applyAlignment="1">
      <alignment/>
    </xf>
    <xf numFmtId="0" fontId="16" fillId="0" borderId="0" xfId="0" applyFont="1" applyAlignment="1">
      <alignment/>
    </xf>
    <xf numFmtId="0" fontId="16" fillId="0" borderId="0" xfId="0" applyFont="1" applyFill="1" applyAlignment="1">
      <alignment/>
    </xf>
    <xf numFmtId="0" fontId="16" fillId="24" borderId="0" xfId="0" applyFont="1" applyFill="1" applyAlignment="1">
      <alignment/>
    </xf>
    <xf numFmtId="165" fontId="16" fillId="0" borderId="23" xfId="0" applyNumberFormat="1" applyFont="1" applyFill="1" applyBorder="1" applyAlignment="1">
      <alignment horizontal="center" vertical="center" wrapText="1"/>
    </xf>
    <xf numFmtId="0" fontId="16" fillId="0" borderId="23" xfId="0" applyFont="1" applyFill="1" applyBorder="1" applyAlignment="1">
      <alignment vertical="top" wrapText="1"/>
    </xf>
    <xf numFmtId="0" fontId="16" fillId="0" borderId="23" xfId="0" applyFont="1" applyFill="1" applyBorder="1" applyAlignment="1">
      <alignment/>
    </xf>
    <xf numFmtId="0" fontId="18" fillId="0" borderId="23" xfId="0" applyFont="1" applyFill="1" applyBorder="1" applyAlignment="1">
      <alignment horizontal="left" vertical="top" wrapText="1"/>
    </xf>
    <xf numFmtId="0" fontId="16" fillId="7" borderId="23" xfId="0" applyFont="1" applyFill="1" applyBorder="1" applyAlignment="1">
      <alignment wrapText="1"/>
    </xf>
    <xf numFmtId="0" fontId="17" fillId="0" borderId="23" xfId="0" applyFont="1" applyBorder="1" applyAlignment="1">
      <alignment horizontal="center" wrapText="1"/>
    </xf>
    <xf numFmtId="0" fontId="16" fillId="0" borderId="23" xfId="0" applyFont="1" applyBorder="1" applyAlignment="1">
      <alignment horizontal="center" vertical="top"/>
    </xf>
    <xf numFmtId="0" fontId="16" fillId="0" borderId="23" xfId="0" applyFont="1" applyBorder="1" applyAlignment="1">
      <alignment vertical="top" wrapText="1"/>
    </xf>
    <xf numFmtId="173" fontId="16" fillId="0" borderId="23" xfId="0" applyNumberFormat="1" applyFont="1" applyBorder="1" applyAlignment="1">
      <alignment horizontal="center" vertical="top"/>
    </xf>
    <xf numFmtId="0" fontId="16" fillId="0" borderId="23" xfId="0" applyFont="1" applyBorder="1" applyAlignment="1">
      <alignment horizontal="left" vertical="top" wrapText="1"/>
    </xf>
    <xf numFmtId="165" fontId="16" fillId="0" borderId="23" xfId="0" applyNumberFormat="1" applyFont="1" applyBorder="1" applyAlignment="1">
      <alignment horizontal="center" vertical="top"/>
    </xf>
    <xf numFmtId="0" fontId="16" fillId="0" borderId="23" xfId="0" applyFont="1" applyFill="1" applyBorder="1" applyAlignment="1">
      <alignment horizontal="left" vertical="top" wrapText="1"/>
    </xf>
    <xf numFmtId="0" fontId="16" fillId="0" borderId="23" xfId="0" applyFont="1" applyFill="1" applyBorder="1" applyAlignment="1">
      <alignment horizontal="right" vertical="top"/>
    </xf>
    <xf numFmtId="173" fontId="16" fillId="0" borderId="23" xfId="0" applyNumberFormat="1" applyFont="1" applyFill="1" applyBorder="1" applyAlignment="1">
      <alignment horizontal="center" vertical="top"/>
    </xf>
    <xf numFmtId="0" fontId="16" fillId="7" borderId="23" xfId="0" applyFont="1" applyFill="1" applyBorder="1" applyAlignment="1">
      <alignment horizontal="left" vertical="top" wrapText="1"/>
    </xf>
    <xf numFmtId="0" fontId="16" fillId="0" borderId="23" xfId="0" applyFont="1" applyBorder="1" applyAlignment="1">
      <alignment horizontal="left" vertical="center" wrapText="1"/>
    </xf>
    <xf numFmtId="0" fontId="16" fillId="24" borderId="23" xfId="0" applyFont="1" applyFill="1" applyBorder="1" applyAlignment="1">
      <alignment horizontal="left" vertical="top" wrapText="1"/>
    </xf>
    <xf numFmtId="0" fontId="16" fillId="24" borderId="23" xfId="0" applyFont="1" applyFill="1" applyBorder="1" applyAlignment="1">
      <alignment horizontal="left" vertical="center" wrapText="1"/>
    </xf>
    <xf numFmtId="0" fontId="16" fillId="0" borderId="23" xfId="0" applyFont="1" applyFill="1" applyBorder="1" applyAlignment="1">
      <alignment horizontal="left" vertical="center" wrapText="1"/>
    </xf>
    <xf numFmtId="0" fontId="17" fillId="0" borderId="24" xfId="0" applyFont="1" applyBorder="1" applyAlignment="1">
      <alignment horizontal="center" wrapText="1"/>
    </xf>
    <xf numFmtId="0" fontId="16" fillId="0" borderId="23" xfId="0" applyFont="1" applyFill="1" applyBorder="1" applyAlignment="1">
      <alignment wrapText="1"/>
    </xf>
    <xf numFmtId="0" fontId="15" fillId="0" borderId="0" xfId="0" applyFont="1" applyFill="1" applyAlignment="1">
      <alignment/>
    </xf>
    <xf numFmtId="0" fontId="16" fillId="0" borderId="24" xfId="0" applyFont="1" applyBorder="1" applyAlignment="1">
      <alignment vertical="top" wrapText="1"/>
    </xf>
    <xf numFmtId="0" fontId="16" fillId="0" borderId="24" xfId="0" applyFont="1" applyFill="1" applyBorder="1" applyAlignment="1">
      <alignment wrapText="1"/>
    </xf>
    <xf numFmtId="173" fontId="17" fillId="7" borderId="23" xfId="0" applyNumberFormat="1" applyFont="1" applyFill="1" applyBorder="1" applyAlignment="1">
      <alignment horizontal="center" vertical="top"/>
    </xf>
    <xf numFmtId="0" fontId="16" fillId="0" borderId="24" xfId="0" applyFont="1" applyBorder="1" applyAlignment="1">
      <alignment vertical="center" wrapText="1"/>
    </xf>
    <xf numFmtId="0" fontId="14" fillId="0" borderId="0" xfId="0" applyFont="1" applyAlignment="1">
      <alignment horizontal="right" vertical="center" wrapText="1"/>
    </xf>
    <xf numFmtId="0" fontId="7" fillId="0" borderId="23" xfId="0" applyFont="1" applyBorder="1" applyAlignment="1">
      <alignment horizontal="center" wrapText="1"/>
    </xf>
    <xf numFmtId="0" fontId="6" fillId="0" borderId="23" xfId="0" applyFont="1" applyBorder="1" applyAlignment="1">
      <alignment horizontal="left" vertical="top" wrapText="1"/>
    </xf>
    <xf numFmtId="0" fontId="6" fillId="0" borderId="23" xfId="0" applyFont="1" applyBorder="1" applyAlignment="1">
      <alignment vertical="top" wrapText="1"/>
    </xf>
    <xf numFmtId="173" fontId="6" fillId="0" borderId="23" xfId="0" applyNumberFormat="1" applyFont="1" applyBorder="1" applyAlignment="1">
      <alignment vertical="top" wrapText="1"/>
    </xf>
    <xf numFmtId="0" fontId="2" fillId="0" borderId="23" xfId="0" applyFont="1" applyBorder="1" applyAlignment="1">
      <alignment horizontal="left" vertical="center" wrapText="1"/>
    </xf>
    <xf numFmtId="0" fontId="6" fillId="0" borderId="23" xfId="0" applyFont="1" applyBorder="1" applyAlignment="1">
      <alignment horizontal="left" vertical="center" wrapText="1"/>
    </xf>
    <xf numFmtId="173" fontId="8" fillId="0" borderId="23" xfId="0" applyNumberFormat="1" applyFont="1" applyBorder="1" applyAlignment="1">
      <alignment horizontal="right"/>
    </xf>
    <xf numFmtId="165" fontId="15" fillId="0" borderId="0" xfId="0" applyNumberFormat="1" applyFont="1" applyAlignment="1">
      <alignment/>
    </xf>
    <xf numFmtId="0" fontId="17" fillId="0" borderId="24" xfId="0" applyFont="1" applyFill="1" applyBorder="1" applyAlignment="1">
      <alignment wrapText="1"/>
    </xf>
    <xf numFmtId="0" fontId="20" fillId="0" borderId="0" xfId="0" applyFont="1" applyFill="1" applyAlignment="1">
      <alignment/>
    </xf>
    <xf numFmtId="0" fontId="17" fillId="0" borderId="0" xfId="0" applyFont="1" applyFill="1" applyAlignment="1">
      <alignment/>
    </xf>
    <xf numFmtId="0" fontId="17" fillId="0" borderId="23" xfId="0" applyFont="1" applyFill="1" applyBorder="1" applyAlignment="1">
      <alignment wrapText="1"/>
    </xf>
    <xf numFmtId="165" fontId="17" fillId="0" borderId="23" xfId="0" applyNumberFormat="1" applyFont="1" applyFill="1" applyBorder="1" applyAlignment="1">
      <alignment horizontal="center" vertical="top"/>
    </xf>
    <xf numFmtId="0" fontId="17" fillId="0" borderId="0" xfId="0" applyFont="1" applyAlignment="1">
      <alignment/>
    </xf>
    <xf numFmtId="0" fontId="17" fillId="24" borderId="0" xfId="0" applyFont="1" applyFill="1" applyAlignment="1">
      <alignment/>
    </xf>
    <xf numFmtId="0" fontId="17" fillId="0" borderId="24" xfId="0" applyFont="1" applyFill="1" applyBorder="1" applyAlignment="1">
      <alignment vertical="top" wrapText="1"/>
    </xf>
    <xf numFmtId="165" fontId="16" fillId="0" borderId="23" xfId="0" applyNumberFormat="1" applyFont="1" applyFill="1" applyBorder="1" applyAlignment="1">
      <alignment horizontal="center" vertical="center"/>
    </xf>
    <xf numFmtId="0" fontId="2" fillId="0" borderId="22" xfId="0" applyFont="1" applyFill="1" applyBorder="1" applyAlignment="1">
      <alignment horizontal="center" wrapText="1"/>
    </xf>
    <xf numFmtId="0" fontId="10" fillId="0" borderId="15" xfId="0" applyFont="1" applyFill="1" applyBorder="1" applyAlignment="1">
      <alignment/>
    </xf>
    <xf numFmtId="0" fontId="10" fillId="0" borderId="11" xfId="0" applyFont="1" applyFill="1" applyBorder="1" applyAlignment="1">
      <alignment/>
    </xf>
    <xf numFmtId="0" fontId="10" fillId="0" borderId="16" xfId="0" applyFont="1" applyFill="1" applyBorder="1" applyAlignment="1">
      <alignment/>
    </xf>
    <xf numFmtId="0" fontId="16" fillId="0" borderId="23" xfId="0" applyFont="1" applyFill="1" applyBorder="1" applyAlignment="1">
      <alignment horizontal="right" vertical="top" wrapText="1"/>
    </xf>
    <xf numFmtId="0" fontId="17" fillId="0" borderId="23" xfId="0" applyFont="1" applyFill="1" applyBorder="1" applyAlignment="1">
      <alignment horizontal="left" vertical="top" wrapText="1"/>
    </xf>
    <xf numFmtId="0" fontId="16" fillId="25" borderId="23" xfId="0" applyFont="1" applyFill="1" applyBorder="1" applyAlignment="1">
      <alignment vertical="top" wrapText="1"/>
    </xf>
    <xf numFmtId="0" fontId="0" fillId="0" borderId="0" xfId="0" applyFill="1" applyAlignment="1">
      <alignment/>
    </xf>
    <xf numFmtId="0" fontId="17" fillId="0" borderId="24" xfId="0" applyFont="1" applyFill="1" applyBorder="1" applyAlignment="1">
      <alignment horizontal="right" vertical="top" wrapText="1"/>
    </xf>
    <xf numFmtId="0" fontId="16" fillId="0" borderId="24" xfId="0" applyFont="1" applyFill="1" applyBorder="1" applyAlignment="1">
      <alignment/>
    </xf>
    <xf numFmtId="0" fontId="17" fillId="0" borderId="25" xfId="0" applyFont="1" applyFill="1" applyBorder="1" applyAlignment="1">
      <alignment horizontal="left" wrapText="1"/>
    </xf>
    <xf numFmtId="0" fontId="17" fillId="0" borderId="26" xfId="0" applyFont="1" applyFill="1" applyBorder="1" applyAlignment="1">
      <alignment horizontal="left" wrapText="1"/>
    </xf>
    <xf numFmtId="0" fontId="17" fillId="0" borderId="23" xfId="0" applyFont="1" applyFill="1" applyBorder="1" applyAlignment="1">
      <alignment horizontal="left" wrapText="1"/>
    </xf>
    <xf numFmtId="0" fontId="16" fillId="0" borderId="24" xfId="0" applyFont="1" applyFill="1" applyBorder="1" applyAlignment="1">
      <alignment horizontal="center" wrapText="1"/>
    </xf>
    <xf numFmtId="0" fontId="16" fillId="0" borderId="23" xfId="0" applyFont="1" applyFill="1" applyBorder="1" applyAlignment="1">
      <alignment horizontal="right" vertical="center" wrapText="1"/>
    </xf>
    <xf numFmtId="49" fontId="16" fillId="0" borderId="23" xfId="0" applyNumberFormat="1" applyFont="1" applyFill="1" applyBorder="1" applyAlignment="1">
      <alignment horizontal="right" vertical="center" wrapText="1"/>
    </xf>
    <xf numFmtId="49" fontId="16" fillId="0" borderId="24" xfId="0" applyNumberFormat="1" applyFont="1" applyFill="1" applyBorder="1" applyAlignment="1">
      <alignment horizontal="right" vertical="center" wrapText="1"/>
    </xf>
    <xf numFmtId="0" fontId="16" fillId="4" borderId="23" xfId="0" applyFont="1" applyFill="1" applyBorder="1" applyAlignment="1">
      <alignment horizontal="left" vertical="center" wrapText="1"/>
    </xf>
    <xf numFmtId="0" fontId="17" fillId="0" borderId="23" xfId="0" applyFont="1" applyFill="1" applyBorder="1" applyAlignment="1">
      <alignment vertical="top" wrapText="1"/>
    </xf>
    <xf numFmtId="0" fontId="20" fillId="0" borderId="0" xfId="0" applyFont="1" applyAlignment="1">
      <alignment/>
    </xf>
    <xf numFmtId="0" fontId="16" fillId="0" borderId="24" xfId="0" applyFont="1" applyFill="1" applyBorder="1" applyAlignment="1">
      <alignment horizontal="right" vertical="center" wrapText="1"/>
    </xf>
    <xf numFmtId="0" fontId="16" fillId="0" borderId="24" xfId="0" applyFont="1" applyFill="1" applyBorder="1" applyAlignment="1">
      <alignment horizontal="left" vertical="top" wrapText="1"/>
    </xf>
    <xf numFmtId="0" fontId="16" fillId="0" borderId="23" xfId="0" applyFont="1" applyFill="1" applyBorder="1" applyAlignment="1">
      <alignment horizontal="right" vertical="center"/>
    </xf>
    <xf numFmtId="0" fontId="7" fillId="0" borderId="10" xfId="0" applyFont="1" applyFill="1" applyBorder="1" applyAlignment="1">
      <alignment wrapText="1"/>
    </xf>
    <xf numFmtId="173" fontId="9" fillId="0" borderId="19" xfId="0" applyNumberFormat="1" applyFont="1" applyBorder="1" applyAlignment="1">
      <alignment horizontal="center" vertical="top" wrapText="1"/>
    </xf>
    <xf numFmtId="0" fontId="16" fillId="24" borderId="23" xfId="0" applyFont="1" applyFill="1" applyBorder="1" applyAlignment="1">
      <alignment horizontal="right" vertical="top" wrapText="1"/>
    </xf>
    <xf numFmtId="0" fontId="16" fillId="25" borderId="23" xfId="0" applyFont="1" applyFill="1" applyBorder="1" applyAlignment="1">
      <alignment horizontal="left" vertical="top" wrapText="1"/>
    </xf>
    <xf numFmtId="0" fontId="16" fillId="25" borderId="23" xfId="0" applyFont="1" applyFill="1" applyBorder="1" applyAlignment="1">
      <alignment horizontal="left" vertical="center" wrapText="1"/>
    </xf>
    <xf numFmtId="0" fontId="18" fillId="25" borderId="23" xfId="0" applyFont="1" applyFill="1" applyBorder="1" applyAlignment="1">
      <alignment vertical="top" wrapText="1"/>
    </xf>
    <xf numFmtId="173" fontId="16" fillId="0" borderId="23" xfId="0" applyNumberFormat="1" applyFont="1" applyBorder="1" applyAlignment="1">
      <alignment horizontal="center" vertical="top" wrapText="1"/>
    </xf>
    <xf numFmtId="173" fontId="16" fillId="0" borderId="23" xfId="0" applyNumberFormat="1" applyFont="1" applyFill="1" applyBorder="1" applyAlignment="1">
      <alignment horizontal="center" vertical="top" wrapText="1"/>
    </xf>
    <xf numFmtId="173" fontId="16" fillId="0" borderId="23" xfId="0" applyNumberFormat="1" applyFont="1" applyFill="1" applyBorder="1" applyAlignment="1">
      <alignment horizontal="center" vertical="center"/>
    </xf>
    <xf numFmtId="173" fontId="17" fillId="0" borderId="23" xfId="0" applyNumberFormat="1" applyFont="1" applyFill="1" applyBorder="1" applyAlignment="1">
      <alignment horizontal="center"/>
    </xf>
    <xf numFmtId="173" fontId="17" fillId="0" borderId="23" xfId="0" applyNumberFormat="1" applyFont="1" applyFill="1" applyBorder="1" applyAlignment="1">
      <alignment horizontal="center" vertical="top" wrapText="1"/>
    </xf>
    <xf numFmtId="173" fontId="16" fillId="0" borderId="23" xfId="0" applyNumberFormat="1" applyFont="1" applyFill="1" applyBorder="1" applyAlignment="1">
      <alignment horizontal="center" vertical="center" wrapText="1"/>
    </xf>
    <xf numFmtId="173" fontId="16" fillId="0" borderId="24" xfId="0" applyNumberFormat="1" applyFont="1" applyFill="1" applyBorder="1" applyAlignment="1">
      <alignment horizontal="center" vertical="center" wrapText="1"/>
    </xf>
    <xf numFmtId="173" fontId="16" fillId="0" borderId="24" xfId="0" applyNumberFormat="1" applyFont="1" applyFill="1" applyBorder="1" applyAlignment="1">
      <alignment horizontal="center" vertical="center"/>
    </xf>
    <xf numFmtId="173" fontId="17" fillId="0" borderId="24" xfId="0" applyNumberFormat="1" applyFont="1" applyFill="1" applyBorder="1" applyAlignment="1">
      <alignment horizontal="center" vertical="top" wrapText="1"/>
    </xf>
    <xf numFmtId="173" fontId="17" fillId="7" borderId="24" xfId="0" applyNumberFormat="1" applyFont="1" applyFill="1" applyBorder="1" applyAlignment="1">
      <alignment horizontal="center" vertical="top"/>
    </xf>
    <xf numFmtId="173" fontId="17" fillId="0" borderId="23" xfId="0" applyNumberFormat="1" applyFont="1" applyFill="1" applyBorder="1" applyAlignment="1">
      <alignment horizontal="center" vertical="center" wrapText="1"/>
    </xf>
    <xf numFmtId="173" fontId="7" fillId="0" borderId="10" xfId="0" applyNumberFormat="1" applyFont="1" applyFill="1" applyBorder="1" applyAlignment="1">
      <alignment wrapText="1"/>
    </xf>
    <xf numFmtId="3" fontId="12" fillId="0" borderId="15" xfId="0" applyNumberFormat="1" applyFont="1" applyBorder="1" applyAlignment="1">
      <alignment/>
    </xf>
    <xf numFmtId="0" fontId="13" fillId="0" borderId="27" xfId="0" applyFont="1" applyBorder="1" applyAlignment="1">
      <alignment horizontal="center" wrapText="1"/>
    </xf>
    <xf numFmtId="0" fontId="11" fillId="0" borderId="18" xfId="0" applyFont="1" applyBorder="1" applyAlignment="1">
      <alignment wrapText="1"/>
    </xf>
    <xf numFmtId="3" fontId="12" fillId="0" borderId="17" xfId="0" applyNumberFormat="1" applyFont="1" applyBorder="1" applyAlignment="1">
      <alignment/>
    </xf>
    <xf numFmtId="0" fontId="2" fillId="0" borderId="22" xfId="0" applyFont="1" applyBorder="1" applyAlignment="1">
      <alignment wrapText="1"/>
    </xf>
    <xf numFmtId="0" fontId="2" fillId="0" borderId="16" xfId="0" applyFont="1" applyBorder="1" applyAlignment="1">
      <alignment wrapText="1"/>
    </xf>
    <xf numFmtId="0" fontId="11" fillId="0" borderId="27" xfId="0" applyFont="1" applyBorder="1" applyAlignment="1">
      <alignment horizontal="right" wrapText="1"/>
    </xf>
    <xf numFmtId="0" fontId="11" fillId="0" borderId="27" xfId="0" applyFont="1" applyBorder="1" applyAlignment="1">
      <alignment wrapText="1"/>
    </xf>
    <xf numFmtId="0" fontId="11" fillId="0" borderId="13" xfId="0" applyFont="1" applyBorder="1" applyAlignment="1">
      <alignment wrapText="1"/>
    </xf>
    <xf numFmtId="0" fontId="2" fillId="0" borderId="22" xfId="0" applyFont="1" applyFill="1" applyBorder="1" applyAlignment="1">
      <alignment wrapText="1"/>
    </xf>
    <xf numFmtId="0" fontId="2" fillId="0" borderId="16" xfId="0" applyFont="1" applyFill="1" applyBorder="1" applyAlignment="1">
      <alignment wrapText="1"/>
    </xf>
    <xf numFmtId="0" fontId="11" fillId="0" borderId="18" xfId="0" applyFont="1" applyBorder="1" applyAlignment="1">
      <alignment horizontal="center" wrapText="1"/>
    </xf>
    <xf numFmtId="0" fontId="2" fillId="4" borderId="18" xfId="0" applyFont="1" applyFill="1" applyBorder="1" applyAlignment="1">
      <alignment/>
    </xf>
    <xf numFmtId="0" fontId="2" fillId="0" borderId="15" xfId="0" applyFont="1" applyBorder="1" applyAlignment="1">
      <alignment/>
    </xf>
    <xf numFmtId="0" fontId="2" fillId="0" borderId="11" xfId="0" applyFont="1" applyBorder="1" applyAlignment="1">
      <alignment/>
    </xf>
    <xf numFmtId="0" fontId="2" fillId="0" borderId="16" xfId="0" applyFont="1" applyBorder="1" applyAlignment="1">
      <alignment/>
    </xf>
    <xf numFmtId="0" fontId="11" fillId="0" borderId="13" xfId="0" applyFont="1" applyBorder="1" applyAlignment="1">
      <alignment horizontal="right" wrapText="1"/>
    </xf>
    <xf numFmtId="0" fontId="11" fillId="4" borderId="28" xfId="0" applyFont="1" applyFill="1" applyBorder="1" applyAlignment="1">
      <alignment/>
    </xf>
    <xf numFmtId="0" fontId="2" fillId="4" borderId="28" xfId="0" applyFont="1" applyFill="1" applyBorder="1" applyAlignment="1">
      <alignment/>
    </xf>
    <xf numFmtId="0" fontId="12" fillId="0" borderId="18" xfId="0" applyFont="1" applyBorder="1" applyAlignment="1">
      <alignment/>
    </xf>
    <xf numFmtId="0" fontId="11" fillId="0" borderId="16" xfId="0" applyFont="1" applyBorder="1" applyAlignment="1">
      <alignment horizontal="right" wrapText="1"/>
    </xf>
    <xf numFmtId="0" fontId="11" fillId="4" borderId="28" xfId="0" applyFont="1" applyFill="1" applyBorder="1" applyAlignment="1">
      <alignment horizontal="right"/>
    </xf>
    <xf numFmtId="0" fontId="6" fillId="0" borderId="11" xfId="0" applyFont="1" applyBorder="1" applyAlignment="1">
      <alignment horizontal="center" vertical="top" wrapText="1"/>
    </xf>
    <xf numFmtId="0" fontId="6" fillId="0" borderId="22" xfId="0" applyFont="1" applyBorder="1" applyAlignment="1">
      <alignment horizontal="center" vertical="top" wrapText="1"/>
    </xf>
    <xf numFmtId="0" fontId="7" fillId="0" borderId="19" xfId="0" applyFont="1" applyFill="1" applyBorder="1" applyAlignment="1">
      <alignment wrapText="1"/>
    </xf>
    <xf numFmtId="173" fontId="7" fillId="0" borderId="19" xfId="0" applyNumberFormat="1" applyFont="1" applyFill="1" applyBorder="1" applyAlignment="1">
      <alignment wrapText="1"/>
    </xf>
    <xf numFmtId="173" fontId="6" fillId="0" borderId="11" xfId="0" applyNumberFormat="1" applyFont="1" applyFill="1" applyBorder="1" applyAlignment="1">
      <alignment horizontal="center" vertical="top" wrapText="1"/>
    </xf>
    <xf numFmtId="173" fontId="6" fillId="0" borderId="22" xfId="0" applyNumberFormat="1" applyFont="1" applyFill="1" applyBorder="1" applyAlignment="1">
      <alignment horizontal="center" vertical="top" wrapText="1"/>
    </xf>
    <xf numFmtId="0" fontId="6" fillId="0" borderId="18" xfId="0" applyFont="1" applyBorder="1" applyAlignment="1">
      <alignment vertical="top" wrapText="1"/>
    </xf>
    <xf numFmtId="0" fontId="6" fillId="0" borderId="29" xfId="0" applyFont="1" applyBorder="1" applyAlignment="1">
      <alignment vertical="top" wrapText="1"/>
    </xf>
    <xf numFmtId="0" fontId="6" fillId="0" borderId="19" xfId="0" applyFont="1" applyBorder="1" applyAlignment="1">
      <alignment vertical="top" wrapText="1"/>
    </xf>
    <xf numFmtId="0" fontId="0" fillId="0" borderId="0" xfId="0" applyBorder="1" applyAlignment="1">
      <alignment wrapText="1"/>
    </xf>
    <xf numFmtId="0" fontId="6" fillId="0" borderId="0" xfId="0" applyFont="1" applyBorder="1" applyAlignment="1">
      <alignment vertical="top" wrapText="1"/>
    </xf>
    <xf numFmtId="173" fontId="15" fillId="0" borderId="0" xfId="0" applyNumberFormat="1" applyFont="1" applyAlignment="1">
      <alignment/>
    </xf>
    <xf numFmtId="0" fontId="11" fillId="0" borderId="22" xfId="0" applyFont="1" applyBorder="1" applyAlignment="1">
      <alignment horizontal="center" wrapText="1"/>
    </xf>
    <xf numFmtId="0" fontId="2" fillId="0" borderId="19" xfId="0" applyFont="1" applyBorder="1" applyAlignment="1">
      <alignment wrapText="1"/>
    </xf>
    <xf numFmtId="0" fontId="11" fillId="0" borderId="16" xfId="0" applyFont="1" applyBorder="1" applyAlignment="1">
      <alignment horizontal="center" wrapText="1"/>
    </xf>
    <xf numFmtId="0" fontId="6" fillId="0" borderId="0" xfId="0" applyFont="1" applyAlignment="1">
      <alignment horizontal="center"/>
    </xf>
    <xf numFmtId="0" fontId="6" fillId="0" borderId="23" xfId="0" applyFont="1" applyBorder="1" applyAlignment="1">
      <alignment horizontal="center" wrapText="1"/>
    </xf>
    <xf numFmtId="0" fontId="6" fillId="0" borderId="23" xfId="0" applyFont="1" applyBorder="1" applyAlignment="1">
      <alignment horizontal="left" vertical="center" wrapText="1"/>
    </xf>
    <xf numFmtId="0" fontId="5" fillId="0" borderId="23" xfId="0" applyFont="1" applyBorder="1" applyAlignment="1">
      <alignment horizontal="center" wrapText="1"/>
    </xf>
    <xf numFmtId="0" fontId="6" fillId="0" borderId="24" xfId="0" applyNumberFormat="1" applyFont="1" applyBorder="1" applyAlignment="1">
      <alignment horizontal="left" vertical="center" wrapText="1"/>
    </xf>
    <xf numFmtId="0" fontId="6" fillId="0" borderId="30" xfId="0" applyNumberFormat="1" applyFont="1" applyBorder="1" applyAlignment="1">
      <alignment horizontal="left" vertical="center" wrapText="1"/>
    </xf>
    <xf numFmtId="0" fontId="6" fillId="0" borderId="31" xfId="0" applyNumberFormat="1" applyFont="1" applyBorder="1" applyAlignment="1">
      <alignment horizontal="left" vertical="center" wrapText="1"/>
    </xf>
    <xf numFmtId="0" fontId="11" fillId="4" borderId="18" xfId="0" applyFont="1" applyFill="1" applyBorder="1" applyAlignment="1">
      <alignment horizontal="center" wrapText="1"/>
    </xf>
    <xf numFmtId="0" fontId="11" fillId="4" borderId="29" xfId="0" applyFont="1" applyFill="1" applyBorder="1" applyAlignment="1">
      <alignment horizontal="center" wrapText="1"/>
    </xf>
    <xf numFmtId="0" fontId="2" fillId="0" borderId="18" xfId="0" applyFont="1" applyBorder="1" applyAlignment="1">
      <alignment wrapText="1"/>
    </xf>
    <xf numFmtId="0" fontId="2" fillId="0" borderId="29" xfId="0" applyFont="1" applyBorder="1" applyAlignment="1">
      <alignment wrapText="1"/>
    </xf>
    <xf numFmtId="0" fontId="9" fillId="0" borderId="18" xfId="0" applyFont="1" applyFill="1" applyBorder="1" applyAlignment="1">
      <alignment horizontal="left" vertical="top" wrapText="1"/>
    </xf>
    <xf numFmtId="0" fontId="9" fillId="0" borderId="29" xfId="0" applyFont="1" applyFill="1" applyBorder="1" applyAlignment="1">
      <alignment horizontal="left" vertical="top" wrapText="1"/>
    </xf>
    <xf numFmtId="0" fontId="9" fillId="0" borderId="19" xfId="0" applyFont="1" applyFill="1" applyBorder="1" applyAlignment="1">
      <alignment horizontal="left" vertical="top" wrapText="1"/>
    </xf>
    <xf numFmtId="0" fontId="2" fillId="0" borderId="0" xfId="0" applyFont="1" applyAlignment="1">
      <alignment horizontal="center"/>
    </xf>
    <xf numFmtId="0" fontId="6" fillId="0" borderId="18" xfId="0" applyFont="1" applyFill="1" applyBorder="1" applyAlignment="1">
      <alignment horizontal="left" vertical="top" wrapText="1"/>
    </xf>
    <xf numFmtId="0" fontId="6" fillId="0" borderId="19" xfId="0" applyFont="1" applyFill="1" applyBorder="1" applyAlignment="1">
      <alignment horizontal="left" vertical="top" wrapText="1"/>
    </xf>
    <xf numFmtId="0" fontId="2" fillId="0" borderId="18" xfId="0" applyFont="1" applyBorder="1" applyAlignment="1">
      <alignment horizontal="center" wrapText="1"/>
    </xf>
    <xf numFmtId="0" fontId="2" fillId="0" borderId="29" xfId="0" applyFont="1" applyBorder="1" applyAlignment="1">
      <alignment horizontal="center" wrapText="1"/>
    </xf>
    <xf numFmtId="0" fontId="2" fillId="0" borderId="19" xfId="0" applyFont="1" applyBorder="1" applyAlignment="1">
      <alignment horizontal="center" wrapText="1"/>
    </xf>
    <xf numFmtId="0" fontId="6" fillId="0" borderId="27" xfId="0" applyFont="1" applyFill="1" applyBorder="1" applyAlignment="1">
      <alignment horizontal="left" vertical="top" wrapText="1"/>
    </xf>
    <xf numFmtId="0" fontId="6" fillId="0" borderId="10" xfId="0" applyFont="1" applyFill="1" applyBorder="1" applyAlignment="1">
      <alignment horizontal="left" vertical="top" wrapText="1"/>
    </xf>
    <xf numFmtId="0" fontId="2" fillId="0" borderId="18" xfId="0" applyFont="1" applyBorder="1" applyAlignment="1">
      <alignment horizontal="center" vertical="top" wrapText="1"/>
    </xf>
    <xf numFmtId="0" fontId="2" fillId="0" borderId="19" xfId="0" applyFont="1" applyBorder="1" applyAlignment="1">
      <alignment horizontal="center" vertical="top" wrapText="1"/>
    </xf>
    <xf numFmtId="0" fontId="11" fillId="0" borderId="15" xfId="0" applyFont="1" applyBorder="1" applyAlignment="1">
      <alignment horizontal="center" wrapText="1"/>
    </xf>
    <xf numFmtId="0" fontId="9" fillId="0" borderId="18" xfId="0" applyFont="1" applyBorder="1" applyAlignment="1">
      <alignment horizontal="left" vertical="top" wrapText="1"/>
    </xf>
    <xf numFmtId="0" fontId="14" fillId="0" borderId="19" xfId="0" applyFont="1" applyBorder="1" applyAlignment="1">
      <alignment horizontal="left" vertical="top" wrapText="1"/>
    </xf>
    <xf numFmtId="0" fontId="9" fillId="0" borderId="29" xfId="0" applyFont="1" applyBorder="1" applyAlignment="1">
      <alignment horizontal="left" vertical="top" wrapText="1"/>
    </xf>
    <xf numFmtId="0" fontId="6" fillId="0" borderId="18" xfId="0" applyFont="1" applyBorder="1" applyAlignment="1">
      <alignment horizontal="left" vertical="top" wrapText="1"/>
    </xf>
    <xf numFmtId="0" fontId="6" fillId="0" borderId="19" xfId="0" applyFont="1" applyBorder="1" applyAlignment="1">
      <alignment horizontal="left" vertical="top" wrapText="1"/>
    </xf>
    <xf numFmtId="0" fontId="6" fillId="0" borderId="27" xfId="0" applyFont="1" applyBorder="1" applyAlignment="1">
      <alignment horizontal="left" vertical="top" wrapText="1"/>
    </xf>
    <xf numFmtId="0" fontId="6" fillId="0" borderId="12" xfId="0" applyFont="1" applyBorder="1" applyAlignment="1">
      <alignment horizontal="left" vertical="top" wrapText="1"/>
    </xf>
    <xf numFmtId="0" fontId="9" fillId="0" borderId="19" xfId="0" applyFont="1" applyBorder="1" applyAlignment="1">
      <alignment horizontal="left" vertical="top" wrapText="1"/>
    </xf>
    <xf numFmtId="0" fontId="8" fillId="0" borderId="21" xfId="0" applyFont="1" applyBorder="1" applyAlignment="1">
      <alignment horizontal="left" vertical="top" wrapText="1"/>
    </xf>
    <xf numFmtId="0" fontId="8" fillId="0" borderId="14" xfId="0" applyFont="1" applyBorder="1" applyAlignment="1">
      <alignment horizontal="left" vertical="top" wrapText="1"/>
    </xf>
    <xf numFmtId="0" fontId="8" fillId="0" borderId="10" xfId="0" applyFont="1" applyBorder="1" applyAlignment="1">
      <alignment horizontal="left" vertical="top" wrapText="1"/>
    </xf>
    <xf numFmtId="0" fontId="6" fillId="0" borderId="18" xfId="0" applyFont="1" applyBorder="1" applyAlignment="1">
      <alignment horizontal="center" vertical="top" wrapText="1"/>
    </xf>
    <xf numFmtId="0" fontId="6" fillId="0" borderId="29" xfId="0" applyFont="1" applyBorder="1" applyAlignment="1">
      <alignment horizontal="center" vertical="top" wrapText="1"/>
    </xf>
    <xf numFmtId="0" fontId="6" fillId="0" borderId="13" xfId="0" applyFont="1" applyBorder="1" applyAlignment="1">
      <alignment horizontal="center" vertical="top" wrapText="1"/>
    </xf>
    <xf numFmtId="0" fontId="6" fillId="0" borderId="27" xfId="0" applyFont="1" applyBorder="1" applyAlignment="1">
      <alignment horizontal="center" vertical="top" wrapText="1"/>
    </xf>
    <xf numFmtId="0" fontId="6" fillId="0" borderId="19" xfId="0" applyFont="1" applyBorder="1" applyAlignment="1">
      <alignment horizontal="center" vertical="top" wrapText="1"/>
    </xf>
    <xf numFmtId="0" fontId="6" fillId="0" borderId="0" xfId="0" applyFont="1" applyFill="1" applyAlignment="1">
      <alignment horizontal="center"/>
    </xf>
    <xf numFmtId="0" fontId="6" fillId="0" borderId="0" xfId="0" applyFont="1" applyAlignment="1">
      <alignment horizontal="right"/>
    </xf>
    <xf numFmtId="0" fontId="17" fillId="26" borderId="32" xfId="0" applyFont="1" applyFill="1" applyBorder="1" applyAlignment="1">
      <alignment horizontal="left" vertical="top" wrapText="1"/>
    </xf>
    <xf numFmtId="0" fontId="17" fillId="26" borderId="25" xfId="0" applyFont="1" applyFill="1" applyBorder="1" applyAlignment="1">
      <alignment horizontal="left" vertical="top" wrapText="1"/>
    </xf>
    <xf numFmtId="0" fontId="17" fillId="26" borderId="26" xfId="0" applyFont="1" applyFill="1" applyBorder="1" applyAlignment="1">
      <alignment horizontal="left" vertical="top" wrapText="1"/>
    </xf>
    <xf numFmtId="0" fontId="17" fillId="26" borderId="32" xfId="0" applyFont="1" applyFill="1" applyBorder="1" applyAlignment="1">
      <alignment horizontal="left" wrapText="1"/>
    </xf>
    <xf numFmtId="0" fontId="17" fillId="26" borderId="25" xfId="0" applyFont="1" applyFill="1" applyBorder="1" applyAlignment="1">
      <alignment horizontal="left" wrapText="1"/>
    </xf>
    <xf numFmtId="0" fontId="17" fillId="26" borderId="26" xfId="0" applyFont="1" applyFill="1" applyBorder="1" applyAlignment="1">
      <alignment horizontal="left" wrapText="1"/>
    </xf>
    <xf numFmtId="0" fontId="19" fillId="4" borderId="32" xfId="0" applyFont="1" applyFill="1" applyBorder="1" applyAlignment="1">
      <alignment horizontal="left" wrapText="1"/>
    </xf>
    <xf numFmtId="0" fontId="19" fillId="4" borderId="25" xfId="0" applyFont="1" applyFill="1" applyBorder="1" applyAlignment="1">
      <alignment horizontal="left" wrapText="1"/>
    </xf>
    <xf numFmtId="0" fontId="19" fillId="4" borderId="26" xfId="0" applyFont="1" applyFill="1" applyBorder="1" applyAlignment="1">
      <alignment horizontal="lef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39"/>
  <sheetViews>
    <sheetView view="pageBreakPreview" zoomScale="85" zoomScaleNormal="85" zoomScaleSheetLayoutView="85" zoomScalePageLayoutView="0" workbookViewId="0" topLeftCell="A1">
      <selection activeCell="F21" sqref="F21:G21"/>
    </sheetView>
  </sheetViews>
  <sheetFormatPr defaultColWidth="9.00390625" defaultRowHeight="12.75"/>
  <cols>
    <col min="1" max="1" width="5.75390625" style="1" customWidth="1"/>
    <col min="2" max="2" width="83.125" style="1" customWidth="1"/>
    <col min="3" max="3" width="9.75390625" style="1" customWidth="1"/>
    <col min="4" max="4" width="24.875" style="2" customWidth="1"/>
    <col min="5" max="5" width="9.75390625" style="1" customWidth="1"/>
    <col min="6" max="6" width="18.125" style="1" customWidth="1"/>
    <col min="7" max="7" width="18.00390625" style="1" customWidth="1"/>
    <col min="8" max="9" width="11.75390625" style="1" customWidth="1"/>
    <col min="10" max="11" width="9.125" style="1" customWidth="1"/>
    <col min="12" max="12" width="18.00390625" style="1" bestFit="1" customWidth="1"/>
    <col min="13" max="16384" width="9.125" style="1" customWidth="1"/>
  </cols>
  <sheetData>
    <row r="1" ht="20.25">
      <c r="D1" s="1"/>
    </row>
    <row r="2" spans="4:9" ht="20.25">
      <c r="D2" s="1"/>
      <c r="I2" s="4" t="s">
        <v>195</v>
      </c>
    </row>
    <row r="3" spans="4:9" ht="18.75" customHeight="1">
      <c r="D3" s="1"/>
      <c r="I3" s="4" t="s">
        <v>196</v>
      </c>
    </row>
    <row r="4" spans="4:9" ht="20.25">
      <c r="D4" s="1"/>
      <c r="I4" s="4" t="s">
        <v>272</v>
      </c>
    </row>
    <row r="5" spans="4:9" ht="20.25">
      <c r="D5" s="1"/>
      <c r="I5" s="4" t="s">
        <v>269</v>
      </c>
    </row>
    <row r="6" spans="4:9" ht="20.25">
      <c r="D6" s="1"/>
      <c r="I6" s="4" t="s">
        <v>197</v>
      </c>
    </row>
    <row r="7" spans="4:9" ht="20.25">
      <c r="D7" s="1"/>
      <c r="I7" s="4" t="s">
        <v>224</v>
      </c>
    </row>
    <row r="8" spans="3:4" ht="20.25">
      <c r="C8" s="5"/>
      <c r="D8" s="1"/>
    </row>
    <row r="9" spans="1:9" ht="20.25">
      <c r="A9" s="182" t="s">
        <v>198</v>
      </c>
      <c r="B9" s="182"/>
      <c r="C9" s="182"/>
      <c r="D9" s="182"/>
      <c r="E9" s="182"/>
      <c r="F9" s="182"/>
      <c r="G9" s="182"/>
      <c r="H9" s="182"/>
      <c r="I9" s="182"/>
    </row>
    <row r="10" spans="1:9" ht="20.25">
      <c r="A10" s="182" t="s">
        <v>188</v>
      </c>
      <c r="B10" s="182"/>
      <c r="C10" s="182"/>
      <c r="D10" s="182"/>
      <c r="E10" s="182"/>
      <c r="F10" s="182"/>
      <c r="G10" s="182"/>
      <c r="H10" s="182"/>
      <c r="I10" s="182"/>
    </row>
    <row r="11" spans="1:9" ht="20.25">
      <c r="A11" s="182" t="s">
        <v>273</v>
      </c>
      <c r="B11" s="182"/>
      <c r="C11" s="182"/>
      <c r="D11" s="182"/>
      <c r="E11" s="182"/>
      <c r="F11" s="182"/>
      <c r="G11" s="182"/>
      <c r="H11" s="182"/>
      <c r="I11" s="182"/>
    </row>
    <row r="12" spans="1:9" ht="20.25" customHeight="1">
      <c r="A12" s="182" t="s">
        <v>189</v>
      </c>
      <c r="B12" s="182"/>
      <c r="C12" s="182"/>
      <c r="D12" s="182"/>
      <c r="E12" s="182"/>
      <c r="F12" s="182"/>
      <c r="G12" s="182"/>
      <c r="H12" s="182"/>
      <c r="I12" s="182"/>
    </row>
    <row r="13" spans="1:9" ht="16.5" customHeight="1">
      <c r="A13" s="182" t="s">
        <v>225</v>
      </c>
      <c r="B13" s="182"/>
      <c r="C13" s="182"/>
      <c r="D13" s="182"/>
      <c r="E13" s="182"/>
      <c r="F13" s="182"/>
      <c r="G13" s="182"/>
      <c r="H13" s="182"/>
      <c r="I13" s="182"/>
    </row>
    <row r="14" spans="4:9" ht="20.25">
      <c r="D14" s="1"/>
      <c r="I14" s="86" t="s">
        <v>118</v>
      </c>
    </row>
    <row r="15" spans="1:9" ht="25.5" customHeight="1">
      <c r="A15" s="185" t="s">
        <v>184</v>
      </c>
      <c r="B15" s="183" t="s">
        <v>190</v>
      </c>
      <c r="C15" s="183" t="s">
        <v>207</v>
      </c>
      <c r="D15" s="183" t="s">
        <v>191</v>
      </c>
      <c r="E15" s="183" t="s">
        <v>192</v>
      </c>
      <c r="F15" s="183" t="s">
        <v>149</v>
      </c>
      <c r="G15" s="183" t="s">
        <v>193</v>
      </c>
      <c r="H15" s="183"/>
      <c r="I15" s="183"/>
    </row>
    <row r="16" spans="1:9" ht="51">
      <c r="A16" s="185"/>
      <c r="B16" s="183"/>
      <c r="C16" s="183"/>
      <c r="D16" s="183"/>
      <c r="E16" s="183"/>
      <c r="F16" s="183"/>
      <c r="G16" s="87" t="s">
        <v>258</v>
      </c>
      <c r="H16" s="87" t="s">
        <v>259</v>
      </c>
      <c r="I16" s="87" t="s">
        <v>260</v>
      </c>
    </row>
    <row r="17" spans="1:9" ht="63">
      <c r="A17" s="184">
        <v>1</v>
      </c>
      <c r="B17" s="186" t="s">
        <v>119</v>
      </c>
      <c r="C17" s="88" t="s">
        <v>261</v>
      </c>
      <c r="D17" s="89" t="s">
        <v>227</v>
      </c>
      <c r="E17" s="89" t="s">
        <v>185</v>
      </c>
      <c r="F17" s="90">
        <f>'Прил.4'!C19</f>
        <v>6500</v>
      </c>
      <c r="G17" s="90">
        <f>F17</f>
        <v>6500</v>
      </c>
      <c r="H17" s="89" t="s">
        <v>262</v>
      </c>
      <c r="I17" s="89"/>
    </row>
    <row r="18" spans="1:9" ht="47.25">
      <c r="A18" s="184"/>
      <c r="B18" s="187"/>
      <c r="C18" s="89" t="s">
        <v>261</v>
      </c>
      <c r="D18" s="89" t="s">
        <v>215</v>
      </c>
      <c r="E18" s="89" t="s">
        <v>185</v>
      </c>
      <c r="F18" s="90">
        <f>'Прил.4'!C39</f>
        <v>725</v>
      </c>
      <c r="G18" s="90">
        <f>F18</f>
        <v>725</v>
      </c>
      <c r="H18" s="89" t="s">
        <v>262</v>
      </c>
      <c r="I18" s="89"/>
    </row>
    <row r="19" spans="1:9" ht="78.75">
      <c r="A19" s="184"/>
      <c r="B19" s="187"/>
      <c r="C19" s="89" t="s">
        <v>261</v>
      </c>
      <c r="D19" s="89" t="s">
        <v>129</v>
      </c>
      <c r="E19" s="89" t="s">
        <v>185</v>
      </c>
      <c r="F19" s="90">
        <f>'Прил.4'!C64</f>
        <v>895</v>
      </c>
      <c r="G19" s="90">
        <f>F19</f>
        <v>895</v>
      </c>
      <c r="H19" s="89" t="s">
        <v>262</v>
      </c>
      <c r="I19" s="89"/>
    </row>
    <row r="20" spans="1:9" ht="63">
      <c r="A20" s="184"/>
      <c r="B20" s="188"/>
      <c r="C20" s="89" t="s">
        <v>261</v>
      </c>
      <c r="D20" s="89" t="s">
        <v>228</v>
      </c>
      <c r="E20" s="89" t="s">
        <v>185</v>
      </c>
      <c r="F20" s="90">
        <f>'Прил.4'!C179</f>
        <v>16880</v>
      </c>
      <c r="G20" s="90">
        <f>F20</f>
        <v>16880</v>
      </c>
      <c r="H20" s="89" t="s">
        <v>262</v>
      </c>
      <c r="I20" s="89"/>
    </row>
    <row r="21" spans="1:9" ht="20.25">
      <c r="A21" s="91"/>
      <c r="B21" s="91" t="s">
        <v>199</v>
      </c>
      <c r="C21" s="91"/>
      <c r="D21" s="91"/>
      <c r="E21" s="91"/>
      <c r="F21" s="93">
        <f>F17+F18+F19+F20</f>
        <v>25000</v>
      </c>
      <c r="G21" s="93">
        <f>SUM(G17:G20)</f>
        <v>25000</v>
      </c>
      <c r="H21" s="91"/>
      <c r="I21" s="91"/>
    </row>
    <row r="22" spans="1:9" ht="33" customHeight="1">
      <c r="A22" s="91"/>
      <c r="B22" s="91"/>
      <c r="C22" s="91"/>
      <c r="D22" s="91"/>
      <c r="E22" s="91"/>
      <c r="F22" s="92"/>
      <c r="G22" s="92"/>
      <c r="H22" s="91"/>
      <c r="I22" s="91"/>
    </row>
    <row r="23" spans="1:9" ht="63" customHeight="1">
      <c r="A23" s="184">
        <v>2</v>
      </c>
      <c r="B23" s="186" t="s">
        <v>119</v>
      </c>
      <c r="C23" s="88" t="s">
        <v>261</v>
      </c>
      <c r="D23" s="89" t="s">
        <v>227</v>
      </c>
      <c r="E23" s="89" t="s">
        <v>186</v>
      </c>
      <c r="F23" s="90">
        <f>'Прил.4'!D19</f>
        <v>0</v>
      </c>
      <c r="G23" s="90">
        <f>F23</f>
        <v>0</v>
      </c>
      <c r="H23" s="89" t="s">
        <v>262</v>
      </c>
      <c r="I23" s="89"/>
    </row>
    <row r="24" spans="1:9" ht="47.25">
      <c r="A24" s="184"/>
      <c r="B24" s="187"/>
      <c r="C24" s="89" t="s">
        <v>261</v>
      </c>
      <c r="D24" s="89" t="s">
        <v>215</v>
      </c>
      <c r="E24" s="89" t="s">
        <v>186</v>
      </c>
      <c r="F24" s="90">
        <f>'Прил.4'!D39</f>
        <v>2667</v>
      </c>
      <c r="G24" s="90">
        <f>F24</f>
        <v>2667</v>
      </c>
      <c r="H24" s="89" t="s">
        <v>262</v>
      </c>
      <c r="I24" s="89"/>
    </row>
    <row r="25" spans="1:9" ht="78.75">
      <c r="A25" s="184"/>
      <c r="B25" s="187"/>
      <c r="C25" s="89" t="s">
        <v>261</v>
      </c>
      <c r="D25" s="89" t="s">
        <v>129</v>
      </c>
      <c r="E25" s="89" t="s">
        <v>186</v>
      </c>
      <c r="F25" s="90">
        <f>'Прил.4'!D64</f>
        <v>1162</v>
      </c>
      <c r="G25" s="90">
        <f>F25</f>
        <v>1162</v>
      </c>
      <c r="H25" s="89" t="s">
        <v>262</v>
      </c>
      <c r="I25" s="89"/>
    </row>
    <row r="26" spans="1:9" ht="78.75" customHeight="1">
      <c r="A26" s="184"/>
      <c r="B26" s="188"/>
      <c r="C26" s="89" t="s">
        <v>261</v>
      </c>
      <c r="D26" s="89" t="s">
        <v>228</v>
      </c>
      <c r="E26" s="89" t="s">
        <v>186</v>
      </c>
      <c r="F26" s="90">
        <f>'Прил.4'!D179</f>
        <v>36466</v>
      </c>
      <c r="G26" s="90">
        <f>F26</f>
        <v>36466</v>
      </c>
      <c r="H26" s="89" t="s">
        <v>262</v>
      </c>
      <c r="I26" s="89"/>
    </row>
    <row r="27" spans="1:9" ht="20.25">
      <c r="A27" s="91"/>
      <c r="B27" s="91" t="s">
        <v>200</v>
      </c>
      <c r="C27" s="91"/>
      <c r="D27" s="91"/>
      <c r="E27" s="91"/>
      <c r="F27" s="93">
        <f>SUM(F23:F26)</f>
        <v>40295</v>
      </c>
      <c r="G27" s="93">
        <f>SUM(G23:G26)</f>
        <v>40295</v>
      </c>
      <c r="H27" s="91"/>
      <c r="I27" s="91"/>
    </row>
    <row r="28" spans="1:9" ht="20.25">
      <c r="A28" s="91"/>
      <c r="B28" s="91"/>
      <c r="C28" s="91"/>
      <c r="D28" s="91"/>
      <c r="E28" s="91"/>
      <c r="F28" s="92"/>
      <c r="G28" s="92"/>
      <c r="H28" s="91"/>
      <c r="I28" s="91"/>
    </row>
    <row r="29" spans="1:9" ht="63" customHeight="1">
      <c r="A29" s="184">
        <v>3</v>
      </c>
      <c r="B29" s="186" t="s">
        <v>119</v>
      </c>
      <c r="C29" s="88" t="s">
        <v>261</v>
      </c>
      <c r="D29" s="89" t="s">
        <v>227</v>
      </c>
      <c r="E29" s="89" t="s">
        <v>187</v>
      </c>
      <c r="F29" s="90">
        <f>'Прил.4'!E19</f>
        <v>0</v>
      </c>
      <c r="G29" s="90">
        <f>F29</f>
        <v>0</v>
      </c>
      <c r="H29" s="89" t="s">
        <v>262</v>
      </c>
      <c r="I29" s="89"/>
    </row>
    <row r="30" spans="1:9" ht="47.25">
      <c r="A30" s="184"/>
      <c r="B30" s="187"/>
      <c r="C30" s="89" t="s">
        <v>261</v>
      </c>
      <c r="D30" s="89" t="s">
        <v>215</v>
      </c>
      <c r="E30" s="89" t="s">
        <v>187</v>
      </c>
      <c r="F30" s="90">
        <f>'Прил.4'!E39</f>
        <v>2646</v>
      </c>
      <c r="G30" s="90">
        <f>F30</f>
        <v>2646</v>
      </c>
      <c r="H30" s="89" t="s">
        <v>262</v>
      </c>
      <c r="I30" s="89"/>
    </row>
    <row r="31" spans="1:9" ht="78.75">
      <c r="A31" s="184"/>
      <c r="B31" s="187"/>
      <c r="C31" s="89" t="s">
        <v>261</v>
      </c>
      <c r="D31" s="89" t="s">
        <v>129</v>
      </c>
      <c r="E31" s="89" t="s">
        <v>187</v>
      </c>
      <c r="F31" s="90">
        <f>'Прил.4'!E64</f>
        <v>269</v>
      </c>
      <c r="G31" s="90">
        <f>F31</f>
        <v>269</v>
      </c>
      <c r="H31" s="89" t="s">
        <v>262</v>
      </c>
      <c r="I31" s="89"/>
    </row>
    <row r="32" spans="1:9" ht="73.5" customHeight="1">
      <c r="A32" s="184"/>
      <c r="B32" s="188"/>
      <c r="C32" s="89" t="s">
        <v>261</v>
      </c>
      <c r="D32" s="89" t="s">
        <v>228</v>
      </c>
      <c r="E32" s="89" t="s">
        <v>187</v>
      </c>
      <c r="F32" s="90">
        <f>'Прил.4'!E179</f>
        <v>27389</v>
      </c>
      <c r="G32" s="90">
        <f>F32</f>
        <v>27389</v>
      </c>
      <c r="H32" s="89" t="s">
        <v>262</v>
      </c>
      <c r="I32" s="89"/>
    </row>
    <row r="33" spans="1:9" ht="20.25">
      <c r="A33" s="91"/>
      <c r="B33" s="91" t="s">
        <v>201</v>
      </c>
      <c r="C33" s="91"/>
      <c r="D33" s="91"/>
      <c r="E33" s="91"/>
      <c r="F33" s="93">
        <f>SUM(F29:F32)</f>
        <v>30304</v>
      </c>
      <c r="G33" s="93">
        <f>SUM(G29:G32)</f>
        <v>30304</v>
      </c>
      <c r="H33" s="91"/>
      <c r="I33" s="91"/>
    </row>
    <row r="34" ht="20.25">
      <c r="B34" s="2"/>
    </row>
    <row r="35" ht="20.25">
      <c r="B35" s="2"/>
    </row>
    <row r="36" ht="20.25">
      <c r="B36" s="2"/>
    </row>
    <row r="37" ht="20.25">
      <c r="B37" s="3"/>
    </row>
    <row r="38" ht="20.25">
      <c r="B38" s="3"/>
    </row>
    <row r="39" ht="20.25">
      <c r="B39" s="11"/>
    </row>
  </sheetData>
  <sheetProtection/>
  <mergeCells count="18">
    <mergeCell ref="A23:A26"/>
    <mergeCell ref="A29:A32"/>
    <mergeCell ref="B15:B16"/>
    <mergeCell ref="A15:A16"/>
    <mergeCell ref="A17:A20"/>
    <mergeCell ref="B17:B20"/>
    <mergeCell ref="B23:B26"/>
    <mergeCell ref="B29:B32"/>
    <mergeCell ref="C15:C16"/>
    <mergeCell ref="G15:I15"/>
    <mergeCell ref="F15:F16"/>
    <mergeCell ref="E15:E16"/>
    <mergeCell ref="D15:D16"/>
    <mergeCell ref="A13:I13"/>
    <mergeCell ref="A9:I9"/>
    <mergeCell ref="A10:I10"/>
    <mergeCell ref="A11:I11"/>
    <mergeCell ref="A12:I12"/>
  </mergeCells>
  <printOptions/>
  <pageMargins left="0.6" right="0.17" top="0.17" bottom="0.17" header="0.17" footer="0.17"/>
  <pageSetup horizontalDpi="600" verticalDpi="600" orientation="landscape" paperSize="9" scale="43" r:id="rId1"/>
</worksheet>
</file>

<file path=xl/worksheets/sheet2.xml><?xml version="1.0" encoding="utf-8"?>
<worksheet xmlns="http://schemas.openxmlformats.org/spreadsheetml/2006/main" xmlns:r="http://schemas.openxmlformats.org/officeDocument/2006/relationships">
  <dimension ref="A2:L38"/>
  <sheetViews>
    <sheetView zoomScale="75" zoomScaleNormal="75" zoomScalePageLayoutView="0" workbookViewId="0" topLeftCell="A34">
      <selection activeCell="D44" sqref="D44"/>
    </sheetView>
  </sheetViews>
  <sheetFormatPr defaultColWidth="9.00390625" defaultRowHeight="12.75"/>
  <cols>
    <col min="2" max="2" width="22.125" style="0" customWidth="1"/>
    <col min="3" max="3" width="36.00390625" style="0" customWidth="1"/>
    <col min="4" max="4" width="39.625" style="0" customWidth="1"/>
    <col min="5" max="5" width="6.125" style="0" customWidth="1"/>
    <col min="6" max="6" width="8.625" style="0" hidden="1" customWidth="1"/>
    <col min="7" max="7" width="0" style="0" hidden="1" customWidth="1"/>
    <col min="8" max="8" width="7.875" style="0" hidden="1" customWidth="1"/>
    <col min="9" max="9" width="8.75390625" style="0" customWidth="1"/>
    <col min="10" max="10" width="9.875" style="0" customWidth="1"/>
    <col min="11" max="11" width="8.25390625" style="0" customWidth="1"/>
    <col min="12" max="12" width="13.75390625" style="0" customWidth="1"/>
  </cols>
  <sheetData>
    <row r="1" ht="24" customHeight="1"/>
    <row r="2" spans="2:12" ht="20.25">
      <c r="B2" s="14"/>
      <c r="C2" s="14"/>
      <c r="D2" s="14"/>
      <c r="E2" s="14"/>
      <c r="F2" s="14"/>
      <c r="G2" s="14"/>
      <c r="H2" s="14"/>
      <c r="I2" s="14"/>
      <c r="J2" s="14"/>
      <c r="L2" s="15" t="s">
        <v>126</v>
      </c>
    </row>
    <row r="3" spans="2:12" ht="20.25">
      <c r="B3" s="14"/>
      <c r="C3" s="14"/>
      <c r="D3" s="14"/>
      <c r="E3" s="14"/>
      <c r="F3" s="14"/>
      <c r="G3" s="14"/>
      <c r="H3" s="14"/>
      <c r="I3" s="14"/>
      <c r="J3" s="14"/>
      <c r="L3" s="15" t="s">
        <v>196</v>
      </c>
    </row>
    <row r="4" spans="2:12" ht="20.25">
      <c r="B4" s="14"/>
      <c r="C4" s="14"/>
      <c r="D4" s="14"/>
      <c r="E4" s="14"/>
      <c r="F4" s="14"/>
      <c r="G4" s="14"/>
      <c r="H4" s="14"/>
      <c r="I4" s="14"/>
      <c r="J4" s="14"/>
      <c r="L4" s="15" t="s">
        <v>270</v>
      </c>
    </row>
    <row r="5" spans="2:12" ht="20.25">
      <c r="B5" s="14"/>
      <c r="C5" s="14"/>
      <c r="D5" s="14"/>
      <c r="E5" s="14"/>
      <c r="F5" s="14"/>
      <c r="G5" s="14"/>
      <c r="H5" s="14"/>
      <c r="I5" s="14"/>
      <c r="J5" s="14"/>
      <c r="L5" s="15" t="s">
        <v>269</v>
      </c>
    </row>
    <row r="6" spans="2:12" ht="20.25">
      <c r="B6" s="14"/>
      <c r="C6" s="14"/>
      <c r="D6" s="14"/>
      <c r="E6" s="14"/>
      <c r="F6" s="14"/>
      <c r="G6" s="14"/>
      <c r="H6" s="14"/>
      <c r="I6" s="14"/>
      <c r="J6" s="14"/>
      <c r="L6" s="15" t="s">
        <v>197</v>
      </c>
    </row>
    <row r="7" spans="2:12" ht="20.25">
      <c r="B7" s="14"/>
      <c r="C7" s="14"/>
      <c r="D7" s="14"/>
      <c r="E7" s="14"/>
      <c r="F7" s="14"/>
      <c r="G7" s="14"/>
      <c r="H7" s="14"/>
      <c r="I7" s="14"/>
      <c r="J7" s="14"/>
      <c r="L7" s="15" t="s">
        <v>220</v>
      </c>
    </row>
    <row r="8" spans="2:12" ht="20.25">
      <c r="B8" s="14"/>
      <c r="C8" s="14"/>
      <c r="D8" s="15"/>
      <c r="E8" s="14"/>
      <c r="F8" s="14"/>
      <c r="G8" s="14"/>
      <c r="H8" s="14"/>
      <c r="I8" s="14"/>
      <c r="J8" s="14"/>
      <c r="K8" s="14"/>
      <c r="L8" s="14"/>
    </row>
    <row r="9" spans="1:12" ht="20.25">
      <c r="A9" s="196" t="s">
        <v>127</v>
      </c>
      <c r="B9" s="196"/>
      <c r="C9" s="196"/>
      <c r="D9" s="196"/>
      <c r="E9" s="196"/>
      <c r="F9" s="196"/>
      <c r="G9" s="196"/>
      <c r="H9" s="196"/>
      <c r="I9" s="196"/>
      <c r="J9" s="196"/>
      <c r="K9" s="196"/>
      <c r="L9" s="196"/>
    </row>
    <row r="10" spans="1:12" ht="20.25">
      <c r="A10" s="196" t="s">
        <v>128</v>
      </c>
      <c r="B10" s="196"/>
      <c r="C10" s="196"/>
      <c r="D10" s="196"/>
      <c r="E10" s="196"/>
      <c r="F10" s="196"/>
      <c r="G10" s="196"/>
      <c r="H10" s="196"/>
      <c r="I10" s="196"/>
      <c r="J10" s="196"/>
      <c r="K10" s="196"/>
      <c r="L10" s="196"/>
    </row>
    <row r="11" spans="1:12" ht="20.25">
      <c r="A11" s="196" t="s">
        <v>271</v>
      </c>
      <c r="B11" s="196"/>
      <c r="C11" s="196"/>
      <c r="D11" s="196"/>
      <c r="E11" s="196"/>
      <c r="F11" s="196"/>
      <c r="G11" s="196"/>
      <c r="H11" s="196"/>
      <c r="I11" s="196"/>
      <c r="J11" s="196"/>
      <c r="K11" s="196"/>
      <c r="L11" s="196"/>
    </row>
    <row r="12" spans="1:12" ht="20.25">
      <c r="A12" s="196" t="s">
        <v>194</v>
      </c>
      <c r="B12" s="196"/>
      <c r="C12" s="196"/>
      <c r="D12" s="196"/>
      <c r="E12" s="196"/>
      <c r="F12" s="196"/>
      <c r="G12" s="196"/>
      <c r="H12" s="196"/>
      <c r="I12" s="196"/>
      <c r="J12" s="196"/>
      <c r="K12" s="196"/>
      <c r="L12" s="196"/>
    </row>
    <row r="13" spans="2:12" ht="2.25" customHeight="1">
      <c r="B13" s="14"/>
      <c r="C13" s="14"/>
      <c r="D13" s="7" t="s">
        <v>225</v>
      </c>
      <c r="E13" s="14"/>
      <c r="F13" s="14"/>
      <c r="G13" s="14"/>
      <c r="H13" s="14"/>
      <c r="I13" s="14"/>
      <c r="J13" s="14"/>
      <c r="K13" s="14"/>
      <c r="L13" s="14"/>
    </row>
    <row r="14" spans="2:12" ht="2.25" customHeight="1" thickBot="1">
      <c r="B14" s="14"/>
      <c r="C14" s="14"/>
      <c r="D14" s="14"/>
      <c r="E14" s="14"/>
      <c r="F14" s="14"/>
      <c r="G14" s="14"/>
      <c r="H14" s="14"/>
      <c r="I14" s="14"/>
      <c r="J14" s="14"/>
      <c r="K14" s="14"/>
      <c r="L14" s="14"/>
    </row>
    <row r="15" spans="2:12" ht="21" thickBot="1">
      <c r="B15" s="191" t="s">
        <v>305</v>
      </c>
      <c r="C15" s="199" t="s">
        <v>190</v>
      </c>
      <c r="D15" s="199" t="s">
        <v>155</v>
      </c>
      <c r="E15" s="191" t="s">
        <v>156</v>
      </c>
      <c r="F15" s="206" t="s">
        <v>157</v>
      </c>
      <c r="G15" s="181"/>
      <c r="H15" s="181"/>
      <c r="I15" s="181"/>
      <c r="J15" s="181"/>
      <c r="K15" s="181"/>
      <c r="L15" s="189" t="s">
        <v>146</v>
      </c>
    </row>
    <row r="16" spans="2:12" ht="20.25">
      <c r="B16" s="192"/>
      <c r="C16" s="200"/>
      <c r="D16" s="200"/>
      <c r="E16" s="192"/>
      <c r="F16" s="16">
        <v>2010</v>
      </c>
      <c r="G16" s="16">
        <v>2011</v>
      </c>
      <c r="H16" s="16">
        <v>2012</v>
      </c>
      <c r="I16" s="16">
        <v>2013</v>
      </c>
      <c r="J16" s="16">
        <v>2014</v>
      </c>
      <c r="K16" s="17">
        <v>2015</v>
      </c>
      <c r="L16" s="190"/>
    </row>
    <row r="17" spans="2:12" ht="54.75" customHeight="1" thickBot="1">
      <c r="B17" s="192"/>
      <c r="C17" s="201"/>
      <c r="D17" s="201"/>
      <c r="E17" s="180"/>
      <c r="F17" s="16" t="s">
        <v>285</v>
      </c>
      <c r="G17" s="16" t="s">
        <v>285</v>
      </c>
      <c r="H17" s="16" t="s">
        <v>285</v>
      </c>
      <c r="I17" s="16" t="s">
        <v>285</v>
      </c>
      <c r="J17" s="16" t="s">
        <v>285</v>
      </c>
      <c r="K17" s="17" t="s">
        <v>285</v>
      </c>
      <c r="L17" s="190"/>
    </row>
    <row r="18" spans="2:12" ht="196.5" customHeight="1" thickBot="1">
      <c r="B18" s="207" t="s">
        <v>286</v>
      </c>
      <c r="C18" s="204" t="s">
        <v>119</v>
      </c>
      <c r="D18" s="8" t="s">
        <v>15</v>
      </c>
      <c r="E18" s="49" t="s">
        <v>181</v>
      </c>
      <c r="F18" s="43">
        <v>31.7</v>
      </c>
      <c r="G18" s="43">
        <v>49.6</v>
      </c>
      <c r="H18" s="44">
        <v>59.4</v>
      </c>
      <c r="I18" s="145">
        <f>I19/L19*100</f>
        <v>32.70440251572327</v>
      </c>
      <c r="J18" s="145">
        <f>(I19+J19)/L19*100</f>
        <v>71.0691823899371</v>
      </c>
      <c r="K18" s="145">
        <f>(I19+J19+K19)/L19*100</f>
        <v>100</v>
      </c>
      <c r="L18" s="23"/>
    </row>
    <row r="19" spans="2:12" ht="96" customHeight="1" thickBot="1">
      <c r="B19" s="208"/>
      <c r="C19" s="205"/>
      <c r="D19" s="10" t="s">
        <v>182</v>
      </c>
      <c r="E19" s="16" t="s">
        <v>183</v>
      </c>
      <c r="F19" s="24">
        <v>73</v>
      </c>
      <c r="G19" s="24">
        <v>43</v>
      </c>
      <c r="H19" s="25">
        <v>23</v>
      </c>
      <c r="I19" s="26">
        <v>52</v>
      </c>
      <c r="J19" s="27">
        <v>61</v>
      </c>
      <c r="K19" s="18">
        <v>46</v>
      </c>
      <c r="L19" s="28">
        <f>SUM(I19:K19)</f>
        <v>159</v>
      </c>
    </row>
    <row r="20" spans="2:12" ht="21" customHeight="1" thickBot="1">
      <c r="B20" s="206"/>
      <c r="C20" s="181"/>
      <c r="D20" s="181"/>
      <c r="E20" s="181"/>
      <c r="F20" s="181"/>
      <c r="G20" s="181"/>
      <c r="H20" s="181"/>
      <c r="I20" s="181"/>
      <c r="J20" s="181"/>
      <c r="K20" s="181"/>
      <c r="L20" s="179"/>
    </row>
    <row r="21" spans="2:12" ht="117" customHeight="1" thickBot="1">
      <c r="B21" s="207" t="s">
        <v>267</v>
      </c>
      <c r="C21" s="210" t="s">
        <v>306</v>
      </c>
      <c r="D21" s="48" t="s">
        <v>16</v>
      </c>
      <c r="E21" s="156" t="s">
        <v>147</v>
      </c>
      <c r="F21" s="152">
        <v>71</v>
      </c>
      <c r="G21" s="152">
        <v>76</v>
      </c>
      <c r="H21" s="153">
        <v>86</v>
      </c>
      <c r="I21" s="148">
        <f>I22/L22*100</f>
        <v>47.16981132075472</v>
      </c>
      <c r="J21" s="148">
        <f>(I22+J22)/L22*100</f>
        <v>90.56603773584906</v>
      </c>
      <c r="K21" s="148">
        <f>(I22+J22+K22)/L22*100</f>
        <v>100</v>
      </c>
      <c r="L21" s="157"/>
    </row>
    <row r="22" spans="2:12" ht="64.5" thickBot="1">
      <c r="B22" s="209"/>
      <c r="C22" s="211"/>
      <c r="D22" s="9" t="s">
        <v>131</v>
      </c>
      <c r="E22" s="53" t="s">
        <v>183</v>
      </c>
      <c r="F22" s="149">
        <v>162</v>
      </c>
      <c r="G22" s="149">
        <v>11</v>
      </c>
      <c r="H22" s="150">
        <v>23</v>
      </c>
      <c r="I22" s="158">
        <v>25</v>
      </c>
      <c r="J22" s="159">
        <v>23</v>
      </c>
      <c r="K22" s="160">
        <v>5</v>
      </c>
      <c r="L22" s="33">
        <f>SUM(I22:K22)</f>
        <v>53</v>
      </c>
    </row>
    <row r="23" spans="2:12" ht="142.5" thickBot="1">
      <c r="B23" s="209"/>
      <c r="C23" s="212" t="s">
        <v>0</v>
      </c>
      <c r="D23" s="48" t="s">
        <v>17</v>
      </c>
      <c r="E23" s="50" t="s">
        <v>181</v>
      </c>
      <c r="F23" s="40" t="s">
        <v>205</v>
      </c>
      <c r="G23" s="40" t="s">
        <v>206</v>
      </c>
      <c r="H23" s="41">
        <v>74</v>
      </c>
      <c r="I23" s="145">
        <f>I24/L24*100</f>
        <v>40.310077519379846</v>
      </c>
      <c r="J23" s="145">
        <f>(I24+J24)/L24*100</f>
        <v>79.84496124031007</v>
      </c>
      <c r="K23" s="145">
        <f>(I24+J24+K24)/L24*100</f>
        <v>100</v>
      </c>
      <c r="L23" s="33"/>
    </row>
    <row r="24" spans="2:12" ht="72.75" customHeight="1" thickBot="1">
      <c r="B24" s="209"/>
      <c r="C24" s="213"/>
      <c r="D24" s="9" t="s">
        <v>132</v>
      </c>
      <c r="E24" s="51" t="s">
        <v>183</v>
      </c>
      <c r="F24" s="34">
        <v>53</v>
      </c>
      <c r="G24" s="34">
        <v>60</v>
      </c>
      <c r="H24" s="32">
        <v>40</v>
      </c>
      <c r="I24" s="20">
        <v>52</v>
      </c>
      <c r="J24" s="21">
        <v>51</v>
      </c>
      <c r="K24" s="22">
        <v>26</v>
      </c>
      <c r="L24" s="29">
        <f>SUM(I24:K24)</f>
        <v>129</v>
      </c>
    </row>
    <row r="25" spans="2:12" ht="115.5" customHeight="1" thickBot="1">
      <c r="B25" s="207" t="s">
        <v>284</v>
      </c>
      <c r="C25" s="202" t="s">
        <v>1</v>
      </c>
      <c r="D25" s="48" t="s">
        <v>18</v>
      </c>
      <c r="E25" s="52" t="s">
        <v>181</v>
      </c>
      <c r="F25" s="35" t="s">
        <v>248</v>
      </c>
      <c r="G25" s="35" t="s">
        <v>249</v>
      </c>
      <c r="H25" s="36">
        <v>53</v>
      </c>
      <c r="I25" s="145">
        <f>I26/L26*100</f>
        <v>15.384615384615385</v>
      </c>
      <c r="J25" s="145">
        <f>(I26+J26)/L26*100</f>
        <v>42.30769230769231</v>
      </c>
      <c r="K25" s="145">
        <f>(I26+J26+K26)/L26*100</f>
        <v>100</v>
      </c>
      <c r="L25" s="37"/>
    </row>
    <row r="26" spans="2:12" ht="85.5" customHeight="1" thickBot="1">
      <c r="B26" s="209"/>
      <c r="C26" s="203"/>
      <c r="D26" s="9" t="s">
        <v>133</v>
      </c>
      <c r="E26" s="53" t="s">
        <v>183</v>
      </c>
      <c r="F26" s="13">
        <v>27</v>
      </c>
      <c r="G26" s="13">
        <v>8</v>
      </c>
      <c r="H26" s="34">
        <v>9</v>
      </c>
      <c r="I26" s="20">
        <v>4</v>
      </c>
      <c r="J26" s="21">
        <v>7</v>
      </c>
      <c r="K26" s="22">
        <v>15</v>
      </c>
      <c r="L26" s="33">
        <f>SUM(I26:K26)</f>
        <v>26</v>
      </c>
    </row>
    <row r="27" spans="2:12" ht="207.75" customHeight="1" thickBot="1">
      <c r="B27" s="209"/>
      <c r="C27" s="197" t="s">
        <v>2</v>
      </c>
      <c r="D27" s="48" t="s">
        <v>19</v>
      </c>
      <c r="E27" s="146" t="s">
        <v>181</v>
      </c>
      <c r="F27" s="152"/>
      <c r="G27" s="151" t="s">
        <v>265</v>
      </c>
      <c r="H27" s="161" t="s">
        <v>266</v>
      </c>
      <c r="I27" s="148">
        <f>I28/L28*100</f>
        <v>66.66666666666666</v>
      </c>
      <c r="J27" s="148">
        <f>(I28+J28)/L28*100</f>
        <v>66.66666666666666</v>
      </c>
      <c r="K27" s="148">
        <f>(I28+J28+K28)/L28*100</f>
        <v>100</v>
      </c>
      <c r="L27" s="162"/>
    </row>
    <row r="28" spans="2:12" ht="129" customHeight="1" thickBot="1">
      <c r="B28" s="214"/>
      <c r="C28" s="198"/>
      <c r="D28" s="9" t="s">
        <v>204</v>
      </c>
      <c r="E28" s="53" t="s">
        <v>183</v>
      </c>
      <c r="F28" s="149">
        <v>0</v>
      </c>
      <c r="G28" s="149">
        <v>3</v>
      </c>
      <c r="H28" s="150">
        <v>2</v>
      </c>
      <c r="I28" s="21">
        <v>2</v>
      </c>
      <c r="J28" s="21">
        <v>0</v>
      </c>
      <c r="K28" s="20">
        <v>1</v>
      </c>
      <c r="L28" s="29">
        <f>SUM(I28:K28)</f>
        <v>3</v>
      </c>
    </row>
    <row r="29" spans="2:12" ht="197.25" customHeight="1" thickBot="1">
      <c r="B29" s="193" t="s">
        <v>256</v>
      </c>
      <c r="C29" s="197" t="s">
        <v>3</v>
      </c>
      <c r="D29" s="48" t="s">
        <v>20</v>
      </c>
      <c r="E29" s="146" t="s">
        <v>181</v>
      </c>
      <c r="F29" s="151" t="s">
        <v>250</v>
      </c>
      <c r="G29" s="152" t="s">
        <v>251</v>
      </c>
      <c r="H29" s="153" t="s">
        <v>252</v>
      </c>
      <c r="I29" s="148">
        <f>I30/L30*100</f>
        <v>53.84615384615385</v>
      </c>
      <c r="J29" s="148">
        <f>(I30+J30)/L30*100</f>
        <v>90.38461538461539</v>
      </c>
      <c r="K29" s="148">
        <f>(I30+J30+K30)/L30*100</f>
        <v>100</v>
      </c>
      <c r="L29" s="163"/>
    </row>
    <row r="30" spans="2:12" ht="86.25" customHeight="1" thickBot="1">
      <c r="B30" s="194"/>
      <c r="C30" s="198"/>
      <c r="D30" s="9" t="s">
        <v>134</v>
      </c>
      <c r="E30" s="53" t="s">
        <v>183</v>
      </c>
      <c r="F30" s="149">
        <v>60</v>
      </c>
      <c r="G30" s="149">
        <v>22</v>
      </c>
      <c r="H30" s="150">
        <v>7</v>
      </c>
      <c r="I30" s="20">
        <v>28</v>
      </c>
      <c r="J30" s="21">
        <v>19</v>
      </c>
      <c r="K30" s="22">
        <v>5</v>
      </c>
      <c r="L30" s="29">
        <f>SUM(I30:K30)</f>
        <v>52</v>
      </c>
    </row>
    <row r="31" spans="2:12" ht="155.25" customHeight="1" thickBot="1">
      <c r="B31" s="194"/>
      <c r="C31" s="197" t="s">
        <v>4</v>
      </c>
      <c r="D31" s="45" t="s">
        <v>21</v>
      </c>
      <c r="E31" s="146" t="s">
        <v>181</v>
      </c>
      <c r="F31" s="152" t="s">
        <v>253</v>
      </c>
      <c r="G31" s="152" t="s">
        <v>254</v>
      </c>
      <c r="H31" s="153" t="s">
        <v>255</v>
      </c>
      <c r="I31" s="47">
        <f>I32/L32*100</f>
        <v>100</v>
      </c>
      <c r="J31" s="164">
        <f>(I32+J32)/L32*100</f>
        <v>100</v>
      </c>
      <c r="K31" s="46">
        <f>(I32+J32+K32)/L32*100</f>
        <v>100</v>
      </c>
      <c r="L31" s="162"/>
    </row>
    <row r="32" spans="2:12" ht="114.75" customHeight="1" thickBot="1">
      <c r="B32" s="194"/>
      <c r="C32" s="198"/>
      <c r="D32" s="9" t="s">
        <v>136</v>
      </c>
      <c r="E32" s="104" t="s">
        <v>183</v>
      </c>
      <c r="F32" s="154">
        <v>103</v>
      </c>
      <c r="G32" s="154">
        <v>5</v>
      </c>
      <c r="H32" s="155">
        <v>3</v>
      </c>
      <c r="I32" s="105">
        <v>2</v>
      </c>
      <c r="J32" s="106">
        <v>0</v>
      </c>
      <c r="K32" s="107">
        <v>0</v>
      </c>
      <c r="L32" s="29">
        <f>SUM(I32:K32)</f>
        <v>2</v>
      </c>
    </row>
    <row r="33" spans="2:12" ht="158.25" customHeight="1" thickBot="1">
      <c r="B33" s="194"/>
      <c r="C33" s="197" t="s">
        <v>5</v>
      </c>
      <c r="D33" s="48" t="s">
        <v>22</v>
      </c>
      <c r="E33" s="52" t="s">
        <v>181</v>
      </c>
      <c r="F33" s="38"/>
      <c r="G33" s="55" t="s">
        <v>263</v>
      </c>
      <c r="H33" s="39"/>
      <c r="I33" s="47">
        <f>I34/L34*100</f>
        <v>25</v>
      </c>
      <c r="J33" s="42">
        <f>(I34+J34)/L34*100</f>
        <v>75</v>
      </c>
      <c r="K33" s="46">
        <f>(I34+J34+K34)/L34*100</f>
        <v>100</v>
      </c>
      <c r="L33" s="162"/>
    </row>
    <row r="34" spans="2:12" ht="92.25" customHeight="1" thickBot="1">
      <c r="B34" s="194"/>
      <c r="C34" s="198"/>
      <c r="D34" s="9" t="s">
        <v>135</v>
      </c>
      <c r="E34" s="53" t="s">
        <v>183</v>
      </c>
      <c r="F34" s="13">
        <v>0</v>
      </c>
      <c r="G34" s="13">
        <v>1</v>
      </c>
      <c r="H34" s="19">
        <v>0</v>
      </c>
      <c r="I34" s="20">
        <v>1</v>
      </c>
      <c r="J34" s="21">
        <v>2</v>
      </c>
      <c r="K34" s="22">
        <v>1</v>
      </c>
      <c r="L34" s="33">
        <f>SUM(I34:K34)</f>
        <v>4</v>
      </c>
    </row>
    <row r="35" spans="2:12" ht="187.5" customHeight="1" thickBot="1">
      <c r="B35" s="194"/>
      <c r="C35" s="197" t="s">
        <v>6</v>
      </c>
      <c r="D35" s="48" t="s">
        <v>23</v>
      </c>
      <c r="E35" s="52" t="s">
        <v>181</v>
      </c>
      <c r="F35" s="55">
        <v>29.8</v>
      </c>
      <c r="G35" s="55">
        <v>38.3</v>
      </c>
      <c r="H35" s="165">
        <v>51</v>
      </c>
      <c r="I35" s="145">
        <f>I36/L36*100</f>
        <v>57.14285714285714</v>
      </c>
      <c r="J35" s="145">
        <f>(I36+J36)/L36*100</f>
        <v>78.57142857142857</v>
      </c>
      <c r="K35" s="145">
        <f>(I36+J36+K36)/L36*100</f>
        <v>100</v>
      </c>
      <c r="L35" s="166"/>
    </row>
    <row r="36" spans="2:12" ht="84.75" customHeight="1" thickBot="1">
      <c r="B36" s="194"/>
      <c r="C36" s="198"/>
      <c r="D36" s="9" t="s">
        <v>137</v>
      </c>
      <c r="E36" s="53" t="s">
        <v>183</v>
      </c>
      <c r="F36" s="13">
        <v>14</v>
      </c>
      <c r="G36" s="13">
        <v>4</v>
      </c>
      <c r="H36" s="19">
        <v>6</v>
      </c>
      <c r="I36" s="30">
        <v>8</v>
      </c>
      <c r="J36" s="54">
        <v>3</v>
      </c>
      <c r="K36" s="31">
        <v>3</v>
      </c>
      <c r="L36" s="33">
        <f>SUM(I36:K36)</f>
        <v>14</v>
      </c>
    </row>
    <row r="37" spans="2:12" ht="191.25" customHeight="1" thickBot="1">
      <c r="B37" s="194"/>
      <c r="C37" s="197" t="s">
        <v>7</v>
      </c>
      <c r="D37" s="48" t="s">
        <v>24</v>
      </c>
      <c r="E37" s="146" t="s">
        <v>181</v>
      </c>
      <c r="F37" s="151" t="s">
        <v>264</v>
      </c>
      <c r="G37" s="153"/>
      <c r="H37" s="147"/>
      <c r="I37" s="148">
        <f>I38/L38*100</f>
        <v>100</v>
      </c>
      <c r="J37" s="148">
        <f>(I38+J38)/L38*100</f>
        <v>100</v>
      </c>
      <c r="K37" s="148">
        <f>(I38+J38+K38)/L38*100</f>
        <v>100</v>
      </c>
      <c r="L37" s="162"/>
    </row>
    <row r="38" spans="2:12" ht="124.5" customHeight="1" thickBot="1">
      <c r="B38" s="195"/>
      <c r="C38" s="198"/>
      <c r="D38" s="9" t="s">
        <v>203</v>
      </c>
      <c r="E38" s="53" t="s">
        <v>183</v>
      </c>
      <c r="F38" s="149">
        <v>1</v>
      </c>
      <c r="G38" s="150">
        <v>0</v>
      </c>
      <c r="H38" s="34">
        <v>0</v>
      </c>
      <c r="I38" s="34">
        <v>1</v>
      </c>
      <c r="J38" s="34">
        <v>0</v>
      </c>
      <c r="K38" s="32">
        <v>0</v>
      </c>
      <c r="L38" s="29">
        <f>SUM(I38:K38)</f>
        <v>1</v>
      </c>
    </row>
  </sheetData>
  <sheetProtection/>
  <mergeCells count="25">
    <mergeCell ref="C35:C36"/>
    <mergeCell ref="B21:B24"/>
    <mergeCell ref="C21:C22"/>
    <mergeCell ref="C23:C24"/>
    <mergeCell ref="B25:B28"/>
    <mergeCell ref="D15:D17"/>
    <mergeCell ref="C15:C17"/>
    <mergeCell ref="C29:C30"/>
    <mergeCell ref="C25:C26"/>
    <mergeCell ref="C18:C19"/>
    <mergeCell ref="C27:C28"/>
    <mergeCell ref="B20:L20"/>
    <mergeCell ref="F15:K15"/>
    <mergeCell ref="E15:E17"/>
    <mergeCell ref="B18:B19"/>
    <mergeCell ref="L15:L17"/>
    <mergeCell ref="B15:B17"/>
    <mergeCell ref="B29:B38"/>
    <mergeCell ref="A9:L9"/>
    <mergeCell ref="A10:L10"/>
    <mergeCell ref="A11:L11"/>
    <mergeCell ref="A12:L12"/>
    <mergeCell ref="C37:C38"/>
    <mergeCell ref="C31:C32"/>
    <mergeCell ref="C33:C34"/>
  </mergeCells>
  <printOptions/>
  <pageMargins left="0.75" right="0.75" top="1" bottom="1" header="0.5" footer="0.5"/>
  <pageSetup horizontalDpi="600" verticalDpi="600" orientation="landscape" paperSize="9" scale="75" r:id="rId1"/>
</worksheet>
</file>

<file path=xl/worksheets/sheet3.xml><?xml version="1.0" encoding="utf-8"?>
<worksheet xmlns="http://schemas.openxmlformats.org/spreadsheetml/2006/main" xmlns:r="http://schemas.openxmlformats.org/officeDocument/2006/relationships">
  <dimension ref="A1:H35"/>
  <sheetViews>
    <sheetView tabSelected="1" zoomScalePageLayoutView="0" workbookViewId="0" topLeftCell="A1">
      <selection activeCell="B25" sqref="B25:E25"/>
    </sheetView>
  </sheetViews>
  <sheetFormatPr defaultColWidth="9.00390625" defaultRowHeight="12.75"/>
  <cols>
    <col min="1" max="1" width="3.625" style="0" customWidth="1"/>
    <col min="2" max="2" width="6.125" style="0" customWidth="1"/>
    <col min="3" max="3" width="66.25390625" style="0" customWidth="1"/>
    <col min="4" max="6" width="12.75390625" style="0" customWidth="1"/>
    <col min="8" max="8" width="15.125" style="0" customWidth="1"/>
  </cols>
  <sheetData>
    <row r="1" ht="15.75">
      <c r="F1" s="4" t="s">
        <v>268</v>
      </c>
    </row>
    <row r="2" ht="15.75">
      <c r="F2" s="4" t="s">
        <v>196</v>
      </c>
    </row>
    <row r="3" ht="15.75">
      <c r="F3" s="4" t="s">
        <v>274</v>
      </c>
    </row>
    <row r="4" ht="15.75">
      <c r="F4" s="4" t="s">
        <v>269</v>
      </c>
    </row>
    <row r="5" ht="15.75">
      <c r="F5" s="4" t="s">
        <v>276</v>
      </c>
    </row>
    <row r="6" ht="15.75">
      <c r="F6" s="4" t="s">
        <v>220</v>
      </c>
    </row>
    <row r="7" ht="15.75">
      <c r="F7" s="4"/>
    </row>
    <row r="8" spans="1:6" ht="15.75">
      <c r="A8" s="182" t="s">
        <v>277</v>
      </c>
      <c r="B8" s="182"/>
      <c r="C8" s="182"/>
      <c r="D8" s="182"/>
      <c r="E8" s="182"/>
      <c r="F8" s="182"/>
    </row>
    <row r="9" spans="1:6" ht="15.75">
      <c r="A9" s="182" t="s">
        <v>278</v>
      </c>
      <c r="B9" s="182"/>
      <c r="C9" s="182"/>
      <c r="D9" s="182"/>
      <c r="E9" s="182"/>
      <c r="F9" s="182"/>
    </row>
    <row r="10" spans="1:6" ht="15.75">
      <c r="A10" s="182" t="s">
        <v>279</v>
      </c>
      <c r="B10" s="182"/>
      <c r="C10" s="182"/>
      <c r="D10" s="182"/>
      <c r="E10" s="182"/>
      <c r="F10" s="182"/>
    </row>
    <row r="11" spans="1:6" ht="15.75">
      <c r="A11" s="182" t="s">
        <v>275</v>
      </c>
      <c r="B11" s="182"/>
      <c r="C11" s="182"/>
      <c r="D11" s="182"/>
      <c r="E11" s="182"/>
      <c r="F11" s="182"/>
    </row>
    <row r="12" spans="1:6" ht="15.75">
      <c r="A12" s="182" t="s">
        <v>280</v>
      </c>
      <c r="B12" s="182"/>
      <c r="C12" s="182"/>
      <c r="D12" s="182"/>
      <c r="E12" s="182"/>
      <c r="F12" s="182"/>
    </row>
    <row r="13" spans="1:6" ht="15.75">
      <c r="A13" s="182" t="s">
        <v>226</v>
      </c>
      <c r="B13" s="182"/>
      <c r="C13" s="182"/>
      <c r="D13" s="182"/>
      <c r="E13" s="182"/>
      <c r="F13" s="182"/>
    </row>
    <row r="14" spans="1:6" ht="15.75">
      <c r="A14" s="182" t="s">
        <v>281</v>
      </c>
      <c r="B14" s="182"/>
      <c r="C14" s="182"/>
      <c r="D14" s="182"/>
      <c r="E14" s="182"/>
      <c r="F14" s="182"/>
    </row>
    <row r="15" spans="1:6" ht="15.75">
      <c r="A15" s="182" t="s">
        <v>282</v>
      </c>
      <c r="B15" s="182"/>
      <c r="C15" s="182"/>
      <c r="D15" s="182"/>
      <c r="E15" s="182"/>
      <c r="F15" s="182"/>
    </row>
    <row r="16" spans="3:6" ht="15.75">
      <c r="C16" s="6"/>
      <c r="D16" s="6"/>
      <c r="E16" s="6"/>
      <c r="F16" s="6"/>
    </row>
    <row r="17" ht="13.5" thickBot="1">
      <c r="F17" s="12" t="s">
        <v>118</v>
      </c>
    </row>
    <row r="18" spans="2:6" ht="34.5" customHeight="1" thickBot="1">
      <c r="B18" s="218" t="s">
        <v>202</v>
      </c>
      <c r="C18" s="218" t="s">
        <v>283</v>
      </c>
      <c r="D18" s="220" t="s">
        <v>257</v>
      </c>
      <c r="E18" s="220"/>
      <c r="F18" s="221"/>
    </row>
    <row r="19" spans="2:6" ht="16.5" thickBot="1">
      <c r="B19" s="219"/>
      <c r="C19" s="219"/>
      <c r="D19" s="167" t="s">
        <v>185</v>
      </c>
      <c r="E19" s="168" t="s">
        <v>186</v>
      </c>
      <c r="F19" s="168" t="s">
        <v>187</v>
      </c>
    </row>
    <row r="20" spans="2:8" ht="332.25" customHeight="1" thickBot="1">
      <c r="B20" s="218">
        <v>1</v>
      </c>
      <c r="C20" s="173" t="s">
        <v>104</v>
      </c>
      <c r="D20" s="171">
        <f>'Прил.4'!C203</f>
        <v>25000</v>
      </c>
      <c r="E20" s="171">
        <f>'Прил.4'!D203</f>
        <v>40295</v>
      </c>
      <c r="F20" s="172">
        <f>'Прил.4'!E203</f>
        <v>30304</v>
      </c>
      <c r="H20" s="176"/>
    </row>
    <row r="21" spans="2:8" ht="351.75" customHeight="1" thickBot="1">
      <c r="B21" s="219"/>
      <c r="C21" s="174" t="s">
        <v>103</v>
      </c>
      <c r="D21" s="169" t="s">
        <v>180</v>
      </c>
      <c r="E21" s="169" t="s">
        <v>180</v>
      </c>
      <c r="F21" s="127" t="s">
        <v>180</v>
      </c>
      <c r="H21" s="3"/>
    </row>
    <row r="22" spans="2:8" ht="221.25" thickBot="1">
      <c r="B22" s="219"/>
      <c r="C22" s="174" t="s">
        <v>105</v>
      </c>
      <c r="D22" s="170">
        <f>'Прил.4'!C20+'Прил.4'!C40+'Прил.4'!C65+'Прил.4'!C180</f>
        <v>9516</v>
      </c>
      <c r="E22" s="170">
        <f>'Прил.4'!D20+'Прил.4'!D40+'Прил.4'!D65+'Прил.4'!D180</f>
        <v>19811</v>
      </c>
      <c r="F22" s="144">
        <f>'Прил.4'!E20+'Прил.4'!E40+'Прил.4'!E65+'Прил.4'!E180</f>
        <v>9840</v>
      </c>
      <c r="H22" s="3"/>
    </row>
    <row r="23" spans="2:8" ht="90.75" customHeight="1" thickBot="1">
      <c r="B23" s="219"/>
      <c r="C23" s="174" t="s">
        <v>106</v>
      </c>
      <c r="D23" s="169" t="s">
        <v>179</v>
      </c>
      <c r="E23" s="169" t="s">
        <v>179</v>
      </c>
      <c r="F23" s="127" t="s">
        <v>179</v>
      </c>
      <c r="H23" s="3"/>
    </row>
    <row r="24" spans="2:8" ht="189.75" thickBot="1">
      <c r="B24" s="222"/>
      <c r="C24" s="175" t="s">
        <v>25</v>
      </c>
      <c r="D24" s="170">
        <f>'Прил.4'!C21+'Прил.4'!C41+'Прил.4'!C66+'Прил.4'!C181</f>
        <v>15484</v>
      </c>
      <c r="E24" s="170">
        <f>'Прил.4'!D21+'Прил.4'!D41+'Прил.4'!D66+'Прил.4'!D181</f>
        <v>20424</v>
      </c>
      <c r="F24" s="144">
        <f>'Прил.4'!E21+'Прил.4'!E41+'Прил.4'!E66+'Прил.4'!E181</f>
        <v>20464</v>
      </c>
      <c r="H24" s="3"/>
    </row>
    <row r="25" spans="2:8" ht="27" customHeight="1" thickBot="1">
      <c r="B25" s="215" t="s">
        <v>246</v>
      </c>
      <c r="C25" s="216"/>
      <c r="D25" s="216"/>
      <c r="E25" s="217"/>
      <c r="F25" s="128">
        <f>D20+E20+F20</f>
        <v>95599</v>
      </c>
      <c r="H25" s="12"/>
    </row>
    <row r="26" ht="12.75">
      <c r="H26" s="12"/>
    </row>
    <row r="32" ht="15.75">
      <c r="C32" s="177"/>
    </row>
    <row r="33" ht="15.75">
      <c r="C33" s="177"/>
    </row>
    <row r="34" ht="15.75">
      <c r="C34" s="177"/>
    </row>
    <row r="35" ht="15.75">
      <c r="C35" s="177"/>
    </row>
  </sheetData>
  <sheetProtection/>
  <mergeCells count="13">
    <mergeCell ref="B25:E25"/>
    <mergeCell ref="C18:C19"/>
    <mergeCell ref="B18:B19"/>
    <mergeCell ref="D18:F18"/>
    <mergeCell ref="B20:B24"/>
    <mergeCell ref="A8:F8"/>
    <mergeCell ref="A9:F9"/>
    <mergeCell ref="A10:F10"/>
    <mergeCell ref="A11:F11"/>
    <mergeCell ref="A12:F12"/>
    <mergeCell ref="A13:F13"/>
    <mergeCell ref="A14:F14"/>
    <mergeCell ref="A15:F15"/>
  </mergeCells>
  <printOptions/>
  <pageMargins left="0.35" right="0.16" top="0.19" bottom="0.17" header="0.22" footer="0.17"/>
  <pageSetup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dimension ref="A1:AI318"/>
  <sheetViews>
    <sheetView zoomScale="85" zoomScaleNormal="85" zoomScaleSheetLayoutView="70" zoomScalePageLayoutView="0" workbookViewId="0" topLeftCell="A163">
      <selection activeCell="C209" sqref="C209"/>
    </sheetView>
  </sheetViews>
  <sheetFormatPr defaultColWidth="9.00390625" defaultRowHeight="12.75"/>
  <cols>
    <col min="1" max="1" width="6.00390625" style="81" customWidth="1"/>
    <col min="2" max="2" width="128.375" style="56" customWidth="1"/>
    <col min="3" max="3" width="16.00390625" style="56" customWidth="1"/>
    <col min="4" max="4" width="14.75390625" style="56" customWidth="1"/>
    <col min="5" max="5" width="15.125" style="56" customWidth="1"/>
    <col min="6" max="16384" width="9.125" style="56" customWidth="1"/>
  </cols>
  <sheetData>
    <row r="1" ht="15.75">
      <c r="E1" s="4" t="s">
        <v>219</v>
      </c>
    </row>
    <row r="2" ht="15.75">
      <c r="E2" s="4" t="s">
        <v>196</v>
      </c>
    </row>
    <row r="3" spans="3:5" ht="15.75">
      <c r="C3" s="224" t="s">
        <v>274</v>
      </c>
      <c r="D3" s="224"/>
      <c r="E3" s="224"/>
    </row>
    <row r="4" spans="3:5" ht="15.75">
      <c r="C4" s="224" t="s">
        <v>269</v>
      </c>
      <c r="D4" s="224"/>
      <c r="E4" s="224"/>
    </row>
    <row r="5" ht="15.75">
      <c r="E5" s="4" t="s">
        <v>276</v>
      </c>
    </row>
    <row r="6" ht="15.75">
      <c r="E6" s="4" t="s">
        <v>220</v>
      </c>
    </row>
    <row r="8" spans="1:9" ht="15.75">
      <c r="A8" s="111"/>
      <c r="I8" s="4"/>
    </row>
    <row r="9" spans="1:9" ht="15.75">
      <c r="A9" s="223" t="s">
        <v>150</v>
      </c>
      <c r="B9" s="223"/>
      <c r="C9" s="223"/>
      <c r="D9" s="223"/>
      <c r="E9" s="223"/>
      <c r="I9" s="4"/>
    </row>
    <row r="10" spans="1:9" ht="15.75">
      <c r="A10" s="223" t="s">
        <v>152</v>
      </c>
      <c r="B10" s="223"/>
      <c r="C10" s="223"/>
      <c r="D10" s="223"/>
      <c r="E10" s="223"/>
      <c r="I10" s="4"/>
    </row>
    <row r="11" spans="1:9" ht="15.75" customHeight="1">
      <c r="A11" s="223" t="s">
        <v>151</v>
      </c>
      <c r="B11" s="223"/>
      <c r="C11" s="223"/>
      <c r="D11" s="223"/>
      <c r="E11" s="223"/>
      <c r="I11" s="4"/>
    </row>
    <row r="12" spans="1:9" ht="15.75">
      <c r="A12" s="111"/>
      <c r="I12" s="4"/>
    </row>
    <row r="13" spans="1:9" ht="15.75">
      <c r="A13" s="111"/>
      <c r="E13" s="4" t="s">
        <v>118</v>
      </c>
      <c r="I13" s="4"/>
    </row>
    <row r="14" spans="1:5" s="57" customFormat="1" ht="52.5" customHeight="1">
      <c r="A14" s="117" t="s">
        <v>184</v>
      </c>
      <c r="B14" s="79" t="s">
        <v>130</v>
      </c>
      <c r="C14" s="65" t="s">
        <v>221</v>
      </c>
      <c r="D14" s="65" t="s">
        <v>222</v>
      </c>
      <c r="E14" s="65" t="s">
        <v>223</v>
      </c>
    </row>
    <row r="15" spans="1:5" s="57" customFormat="1" ht="30" customHeight="1">
      <c r="A15" s="117"/>
      <c r="B15" s="228" t="s">
        <v>243</v>
      </c>
      <c r="C15" s="229"/>
      <c r="D15" s="229"/>
      <c r="E15" s="230"/>
    </row>
    <row r="16" spans="1:5" s="57" customFormat="1" ht="15">
      <c r="A16" s="72">
        <v>1</v>
      </c>
      <c r="B16" s="71" t="s">
        <v>212</v>
      </c>
      <c r="C16" s="68">
        <v>860</v>
      </c>
      <c r="D16" s="68"/>
      <c r="E16" s="68"/>
    </row>
    <row r="17" spans="1:5" s="58" customFormat="1" ht="15">
      <c r="A17" s="72">
        <v>2</v>
      </c>
      <c r="B17" s="63" t="s">
        <v>210</v>
      </c>
      <c r="C17" s="73">
        <v>3385</v>
      </c>
      <c r="D17" s="73"/>
      <c r="E17" s="73"/>
    </row>
    <row r="18" spans="1:5" s="57" customFormat="1" ht="15">
      <c r="A18" s="72">
        <v>3</v>
      </c>
      <c r="B18" s="130" t="s">
        <v>211</v>
      </c>
      <c r="C18" s="68">
        <v>2255</v>
      </c>
      <c r="D18" s="68"/>
      <c r="E18" s="68"/>
    </row>
    <row r="19" spans="1:5" s="58" customFormat="1" ht="15.75">
      <c r="A19" s="80"/>
      <c r="B19" s="74" t="s">
        <v>293</v>
      </c>
      <c r="C19" s="84">
        <f>SUM(C16:C18)</f>
        <v>6500</v>
      </c>
      <c r="D19" s="84">
        <f>SUM(D16:D18)</f>
        <v>0</v>
      </c>
      <c r="E19" s="84">
        <f>SUM(E16:E18)</f>
        <v>0</v>
      </c>
    </row>
    <row r="20" spans="1:5" s="58" customFormat="1" ht="15.75">
      <c r="A20" s="80"/>
      <c r="B20" s="74" t="s">
        <v>287</v>
      </c>
      <c r="C20" s="84">
        <f>C19-C21</f>
        <v>4245</v>
      </c>
      <c r="D20" s="84">
        <f>D19-D21</f>
        <v>0</v>
      </c>
      <c r="E20" s="84">
        <f>E19-E21</f>
        <v>0</v>
      </c>
    </row>
    <row r="21" spans="1:5" s="58" customFormat="1" ht="15.75">
      <c r="A21" s="80"/>
      <c r="B21" s="74" t="s">
        <v>288</v>
      </c>
      <c r="C21" s="84">
        <f>C18</f>
        <v>2255</v>
      </c>
      <c r="D21" s="84">
        <f>D18</f>
        <v>0</v>
      </c>
      <c r="E21" s="84">
        <f>E18</f>
        <v>0</v>
      </c>
    </row>
    <row r="22" spans="1:5" s="58" customFormat="1" ht="31.5" customHeight="1">
      <c r="A22" s="80"/>
      <c r="B22" s="228" t="s">
        <v>244</v>
      </c>
      <c r="C22" s="229"/>
      <c r="D22" s="229"/>
      <c r="E22" s="230"/>
    </row>
    <row r="23" spans="1:5" s="57" customFormat="1" ht="30">
      <c r="A23" s="72">
        <v>1</v>
      </c>
      <c r="B23" s="78" t="s">
        <v>26</v>
      </c>
      <c r="C23" s="68"/>
      <c r="D23" s="73">
        <v>200</v>
      </c>
      <c r="E23" s="73">
        <v>450</v>
      </c>
    </row>
    <row r="24" spans="1:31" s="59" customFormat="1" ht="15">
      <c r="A24" s="72">
        <v>2</v>
      </c>
      <c r="B24" s="130" t="s">
        <v>213</v>
      </c>
      <c r="C24" s="68"/>
      <c r="D24" s="73">
        <v>600</v>
      </c>
      <c r="E24" s="73">
        <v>800</v>
      </c>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row>
    <row r="25" spans="1:31" s="59" customFormat="1" ht="15">
      <c r="A25" s="72">
        <v>3</v>
      </c>
      <c r="B25" s="76" t="s">
        <v>108</v>
      </c>
      <c r="C25" s="68"/>
      <c r="D25" s="73"/>
      <c r="E25" s="73">
        <v>80</v>
      </c>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row>
    <row r="26" spans="1:31" s="59" customFormat="1" ht="15">
      <c r="A26" s="72">
        <v>4</v>
      </c>
      <c r="B26" s="76" t="s">
        <v>109</v>
      </c>
      <c r="C26" s="68"/>
      <c r="D26" s="73"/>
      <c r="E26" s="73">
        <v>28</v>
      </c>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row>
    <row r="27" spans="1:31" s="59" customFormat="1" ht="15">
      <c r="A27" s="72">
        <v>5</v>
      </c>
      <c r="B27" s="77" t="s">
        <v>110</v>
      </c>
      <c r="C27" s="68"/>
      <c r="D27" s="73"/>
      <c r="E27" s="73">
        <v>195</v>
      </c>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row>
    <row r="28" spans="1:31" s="59" customFormat="1" ht="15">
      <c r="A28" s="72">
        <v>6</v>
      </c>
      <c r="B28" s="77" t="s">
        <v>111</v>
      </c>
      <c r="C28" s="68"/>
      <c r="D28" s="58"/>
      <c r="E28" s="73">
        <v>105</v>
      </c>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row>
    <row r="29" spans="1:31" s="59" customFormat="1" ht="15">
      <c r="A29" s="72">
        <v>7</v>
      </c>
      <c r="B29" s="77" t="s">
        <v>112</v>
      </c>
      <c r="C29" s="68"/>
      <c r="D29" s="73">
        <v>150</v>
      </c>
      <c r="E29" s="73">
        <v>195</v>
      </c>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row>
    <row r="30" spans="1:5" s="57" customFormat="1" ht="15">
      <c r="A30" s="72">
        <v>8</v>
      </c>
      <c r="B30" s="78" t="s">
        <v>113</v>
      </c>
      <c r="C30" s="68"/>
      <c r="D30" s="73">
        <v>427</v>
      </c>
      <c r="E30" s="73">
        <v>420</v>
      </c>
    </row>
    <row r="31" spans="1:31" s="58" customFormat="1" ht="15">
      <c r="A31" s="72">
        <v>9</v>
      </c>
      <c r="B31" s="130" t="s">
        <v>9</v>
      </c>
      <c r="C31" s="73">
        <v>125</v>
      </c>
      <c r="D31" s="73"/>
      <c r="E31" s="73"/>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row>
    <row r="32" spans="1:5" s="57" customFormat="1" ht="15">
      <c r="A32" s="72">
        <v>10</v>
      </c>
      <c r="B32" s="131" t="s">
        <v>27</v>
      </c>
      <c r="C32" s="73">
        <v>250</v>
      </c>
      <c r="D32" s="68"/>
      <c r="E32" s="68"/>
    </row>
    <row r="33" spans="1:5" s="57" customFormat="1" ht="30">
      <c r="A33" s="72">
        <v>11</v>
      </c>
      <c r="B33" s="71" t="s">
        <v>216</v>
      </c>
      <c r="C33" s="73">
        <v>100</v>
      </c>
      <c r="D33" s="68">
        <v>950</v>
      </c>
      <c r="E33" s="68"/>
    </row>
    <row r="34" spans="1:5" s="57" customFormat="1" ht="15">
      <c r="A34" s="72">
        <v>12</v>
      </c>
      <c r="B34" s="67" t="s">
        <v>114</v>
      </c>
      <c r="C34" s="73"/>
      <c r="D34" s="68">
        <v>135</v>
      </c>
      <c r="E34" s="68"/>
    </row>
    <row r="35" spans="1:35" s="59" customFormat="1" ht="15">
      <c r="A35" s="72">
        <v>13</v>
      </c>
      <c r="B35" s="76" t="s">
        <v>115</v>
      </c>
      <c r="C35" s="73"/>
      <c r="D35" s="68">
        <v>100</v>
      </c>
      <c r="E35" s="68">
        <v>300</v>
      </c>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row>
    <row r="36" spans="1:35" s="59" customFormat="1" ht="15">
      <c r="A36" s="72">
        <v>14</v>
      </c>
      <c r="B36" s="76" t="s">
        <v>116</v>
      </c>
      <c r="C36" s="73"/>
      <c r="E36" s="68">
        <v>73</v>
      </c>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row>
    <row r="37" spans="1:35" s="59" customFormat="1" ht="15">
      <c r="A37" s="72">
        <v>15</v>
      </c>
      <c r="B37" s="76" t="s">
        <v>117</v>
      </c>
      <c r="C37" s="73"/>
      <c r="D37" s="68">
        <v>105</v>
      </c>
      <c r="E37" s="68"/>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row>
    <row r="38" spans="1:35" s="59" customFormat="1" ht="15">
      <c r="A38" s="72">
        <v>16</v>
      </c>
      <c r="B38" s="130" t="s">
        <v>28</v>
      </c>
      <c r="C38" s="73">
        <v>250</v>
      </c>
      <c r="D38" s="68"/>
      <c r="E38" s="68"/>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row>
    <row r="39" spans="1:35" s="58" customFormat="1" ht="15.75">
      <c r="A39" s="80"/>
      <c r="B39" s="64" t="s">
        <v>294</v>
      </c>
      <c r="C39" s="84">
        <f>SUM(C23:C38)</f>
        <v>725</v>
      </c>
      <c r="D39" s="84">
        <f>SUM(D23:D38)</f>
        <v>2667</v>
      </c>
      <c r="E39" s="84">
        <f>SUM(E23:E38)</f>
        <v>2646</v>
      </c>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row>
    <row r="40" spans="1:5" s="58" customFormat="1" ht="15.75">
      <c r="A40" s="80"/>
      <c r="B40" s="74" t="s">
        <v>287</v>
      </c>
      <c r="C40" s="84">
        <f>C39-C41</f>
        <v>100</v>
      </c>
      <c r="D40" s="84">
        <f>D39-D41</f>
        <v>2067</v>
      </c>
      <c r="E40" s="84">
        <f>E39-E41</f>
        <v>1846</v>
      </c>
    </row>
    <row r="41" spans="1:5" s="58" customFormat="1" ht="15.75">
      <c r="A41" s="80"/>
      <c r="B41" s="74" t="s">
        <v>288</v>
      </c>
      <c r="C41" s="84">
        <f>C24+C31+C32+C38</f>
        <v>625</v>
      </c>
      <c r="D41" s="84">
        <f>D24+D31+D32+D38</f>
        <v>600</v>
      </c>
      <c r="E41" s="84">
        <f>E24+E31+E32+E38</f>
        <v>800</v>
      </c>
    </row>
    <row r="42" spans="1:35" s="58" customFormat="1" ht="33.75" customHeight="1">
      <c r="A42" s="80"/>
      <c r="B42" s="228" t="s">
        <v>245</v>
      </c>
      <c r="C42" s="229"/>
      <c r="D42" s="229"/>
      <c r="E42" s="230"/>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7"/>
    </row>
    <row r="43" spans="1:5" s="57" customFormat="1" ht="30">
      <c r="A43" s="118">
        <v>1</v>
      </c>
      <c r="B43" s="67" t="s">
        <v>154</v>
      </c>
      <c r="C43" s="68"/>
      <c r="D43" s="68"/>
      <c r="E43" s="68"/>
    </row>
    <row r="44" spans="1:5" s="57" customFormat="1" ht="15">
      <c r="A44" s="119" t="s">
        <v>208</v>
      </c>
      <c r="B44" s="75" t="s">
        <v>138</v>
      </c>
      <c r="C44" s="68"/>
      <c r="D44" s="68"/>
      <c r="E44" s="68"/>
    </row>
    <row r="45" spans="1:5" s="57" customFormat="1" ht="15">
      <c r="A45" s="119" t="s">
        <v>209</v>
      </c>
      <c r="B45" s="85" t="s">
        <v>139</v>
      </c>
      <c r="C45" s="133"/>
      <c r="D45" s="68"/>
      <c r="E45" s="68"/>
    </row>
    <row r="46" spans="1:5" s="57" customFormat="1" ht="15">
      <c r="A46" s="119" t="s">
        <v>167</v>
      </c>
      <c r="B46" s="75" t="s">
        <v>140</v>
      </c>
      <c r="C46" s="68"/>
      <c r="D46" s="68"/>
      <c r="E46" s="68"/>
    </row>
    <row r="47" spans="1:5" s="57" customFormat="1" ht="15">
      <c r="A47" s="119" t="s">
        <v>168</v>
      </c>
      <c r="B47" s="75" t="s">
        <v>141</v>
      </c>
      <c r="C47" s="68"/>
      <c r="D47" s="134">
        <v>150</v>
      </c>
      <c r="E47" s="68"/>
    </row>
    <row r="48" spans="1:5" s="57" customFormat="1" ht="15">
      <c r="A48" s="120" t="s">
        <v>169</v>
      </c>
      <c r="B48" s="82" t="s">
        <v>142</v>
      </c>
      <c r="C48" s="133">
        <v>50</v>
      </c>
      <c r="D48" s="68"/>
      <c r="E48" s="68"/>
    </row>
    <row r="49" spans="1:5" s="57" customFormat="1" ht="34.5" customHeight="1">
      <c r="A49" s="126">
        <v>2</v>
      </c>
      <c r="B49" s="82" t="s">
        <v>121</v>
      </c>
      <c r="C49" s="133">
        <v>100</v>
      </c>
      <c r="D49" s="134">
        <v>250</v>
      </c>
      <c r="E49" s="68"/>
    </row>
    <row r="50" spans="1:5" s="57" customFormat="1" ht="30">
      <c r="A50" s="118">
        <v>3</v>
      </c>
      <c r="B50" s="69" t="s">
        <v>143</v>
      </c>
      <c r="C50" s="68"/>
      <c r="D50" s="68"/>
      <c r="E50" s="68"/>
    </row>
    <row r="51" spans="1:5" s="57" customFormat="1" ht="15">
      <c r="A51" s="119" t="s">
        <v>170</v>
      </c>
      <c r="B51" s="82" t="s">
        <v>148</v>
      </c>
      <c r="C51" s="133"/>
      <c r="D51" s="134">
        <v>280</v>
      </c>
      <c r="E51" s="68"/>
    </row>
    <row r="52" spans="1:5" s="57" customFormat="1" ht="15">
      <c r="A52" s="120" t="s">
        <v>171</v>
      </c>
      <c r="B52" s="82" t="s">
        <v>247</v>
      </c>
      <c r="C52" s="133"/>
      <c r="D52" s="68"/>
      <c r="E52" s="68"/>
    </row>
    <row r="53" spans="1:5" s="57" customFormat="1" ht="33" customHeight="1">
      <c r="A53" s="118">
        <v>4</v>
      </c>
      <c r="B53" s="69" t="s">
        <v>122</v>
      </c>
      <c r="C53" s="68"/>
      <c r="D53" s="134">
        <v>272</v>
      </c>
      <c r="E53" s="68"/>
    </row>
    <row r="54" spans="1:5" s="57" customFormat="1" ht="29.25" customHeight="1">
      <c r="A54" s="118">
        <v>5</v>
      </c>
      <c r="B54" s="85" t="s">
        <v>123</v>
      </c>
      <c r="C54" s="133">
        <v>60</v>
      </c>
      <c r="D54" s="68"/>
      <c r="E54" s="68">
        <v>3</v>
      </c>
    </row>
    <row r="55" spans="1:5" s="57" customFormat="1" ht="30">
      <c r="A55" s="118">
        <v>6</v>
      </c>
      <c r="B55" s="69" t="s">
        <v>144</v>
      </c>
      <c r="C55" s="68"/>
      <c r="D55" s="68"/>
      <c r="E55" s="68"/>
    </row>
    <row r="56" spans="1:5" s="57" customFormat="1" ht="15">
      <c r="A56" s="119" t="s">
        <v>172</v>
      </c>
      <c r="B56" s="69" t="s">
        <v>165</v>
      </c>
      <c r="C56" s="68"/>
      <c r="D56" s="68"/>
      <c r="E56" s="68"/>
    </row>
    <row r="57" spans="1:5" s="57" customFormat="1" ht="15">
      <c r="A57" s="119" t="s">
        <v>173</v>
      </c>
      <c r="B57" s="69" t="s">
        <v>153</v>
      </c>
      <c r="C57" s="133">
        <v>35</v>
      </c>
      <c r="D57" s="68"/>
      <c r="E57" s="68"/>
    </row>
    <row r="58" spans="1:5" s="57" customFormat="1" ht="30">
      <c r="A58" s="118">
        <v>7</v>
      </c>
      <c r="B58" s="69" t="s">
        <v>145</v>
      </c>
      <c r="C58" s="133"/>
      <c r="D58" s="68"/>
      <c r="E58" s="68"/>
    </row>
    <row r="59" spans="1:5" s="57" customFormat="1" ht="15">
      <c r="A59" s="119" t="s">
        <v>174</v>
      </c>
      <c r="B59" s="69" t="s">
        <v>124</v>
      </c>
      <c r="C59" s="133"/>
      <c r="D59" s="134">
        <v>130</v>
      </c>
      <c r="E59" s="134">
        <v>123</v>
      </c>
    </row>
    <row r="60" spans="1:5" s="57" customFormat="1" ht="15">
      <c r="A60" s="119" t="s">
        <v>175</v>
      </c>
      <c r="B60" s="69" t="s">
        <v>125</v>
      </c>
      <c r="C60" s="133"/>
      <c r="D60" s="134">
        <v>45</v>
      </c>
      <c r="E60" s="134">
        <v>68</v>
      </c>
    </row>
    <row r="61" spans="1:5" s="57" customFormat="1" ht="35.25" customHeight="1">
      <c r="A61" s="118">
        <v>8</v>
      </c>
      <c r="B61" s="130" t="s">
        <v>10</v>
      </c>
      <c r="C61" s="68">
        <v>300</v>
      </c>
      <c r="D61" s="134"/>
      <c r="E61" s="134"/>
    </row>
    <row r="62" spans="1:5" s="57" customFormat="1" ht="40.5" customHeight="1">
      <c r="A62" s="124">
        <v>9</v>
      </c>
      <c r="B62" s="125" t="s">
        <v>166</v>
      </c>
      <c r="C62" s="133">
        <v>200</v>
      </c>
      <c r="D62" s="134"/>
      <c r="E62" s="68">
        <v>50</v>
      </c>
    </row>
    <row r="63" spans="1:5" s="57" customFormat="1" ht="47.25" customHeight="1">
      <c r="A63" s="118">
        <v>10</v>
      </c>
      <c r="B63" s="130" t="s">
        <v>289</v>
      </c>
      <c r="C63" s="133">
        <v>150</v>
      </c>
      <c r="D63" s="134">
        <v>35</v>
      </c>
      <c r="E63" s="134">
        <v>25</v>
      </c>
    </row>
    <row r="64" spans="1:35" s="58" customFormat="1" ht="15.75">
      <c r="A64" s="80"/>
      <c r="B64" s="64" t="s">
        <v>29</v>
      </c>
      <c r="C64" s="84">
        <f>SUM(C43:C63)</f>
        <v>895</v>
      </c>
      <c r="D64" s="84">
        <f>SUM(D43:D63)</f>
        <v>1162</v>
      </c>
      <c r="E64" s="84">
        <f>SUM(E43:E63)</f>
        <v>269</v>
      </c>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row>
    <row r="65" spans="1:5" s="58" customFormat="1" ht="15.75">
      <c r="A65" s="80"/>
      <c r="B65" s="74" t="s">
        <v>287</v>
      </c>
      <c r="C65" s="84">
        <f>C64-C66</f>
        <v>445</v>
      </c>
      <c r="D65" s="84">
        <f>D64-D66</f>
        <v>1127</v>
      </c>
      <c r="E65" s="84">
        <f>E64-E66</f>
        <v>244</v>
      </c>
    </row>
    <row r="66" spans="1:5" s="58" customFormat="1" ht="15.75">
      <c r="A66" s="80"/>
      <c r="B66" s="74" t="s">
        <v>288</v>
      </c>
      <c r="C66" s="84">
        <f>C61+C63</f>
        <v>450</v>
      </c>
      <c r="D66" s="84">
        <f>D61+D63</f>
        <v>35</v>
      </c>
      <c r="E66" s="84">
        <f>E61+E63</f>
        <v>25</v>
      </c>
    </row>
    <row r="67" spans="1:5" s="57" customFormat="1" ht="33.75" customHeight="1">
      <c r="A67" s="62"/>
      <c r="B67" s="228" t="s">
        <v>296</v>
      </c>
      <c r="C67" s="229"/>
      <c r="D67" s="229"/>
      <c r="E67" s="230"/>
    </row>
    <row r="68" spans="1:5" s="58" customFormat="1" ht="30">
      <c r="A68" s="108">
        <v>1</v>
      </c>
      <c r="B68" s="130" t="s">
        <v>41</v>
      </c>
      <c r="C68" s="135">
        <v>350</v>
      </c>
      <c r="D68" s="135"/>
      <c r="E68" s="135"/>
    </row>
    <row r="69" spans="1:35" s="59" customFormat="1" ht="30">
      <c r="A69" s="129">
        <v>2</v>
      </c>
      <c r="B69" s="71" t="s">
        <v>42</v>
      </c>
      <c r="C69" s="135"/>
      <c r="D69" s="135">
        <v>900</v>
      </c>
      <c r="E69" s="135"/>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row>
    <row r="70" spans="1:35" s="59" customFormat="1" ht="30">
      <c r="A70" s="108">
        <v>3</v>
      </c>
      <c r="B70" s="71" t="s">
        <v>43</v>
      </c>
      <c r="C70" s="135"/>
      <c r="D70" s="135">
        <v>900</v>
      </c>
      <c r="E70" s="135"/>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row>
    <row r="71" spans="1:5" s="58" customFormat="1" ht="15">
      <c r="A71" s="129">
        <v>4</v>
      </c>
      <c r="B71" s="78" t="s">
        <v>44</v>
      </c>
      <c r="C71" s="135">
        <v>200</v>
      </c>
      <c r="D71" s="135"/>
      <c r="E71" s="135"/>
    </row>
    <row r="72" spans="1:5" s="58" customFormat="1" ht="30">
      <c r="A72" s="108">
        <v>5</v>
      </c>
      <c r="B72" s="110" t="s">
        <v>30</v>
      </c>
      <c r="C72" s="135">
        <v>200</v>
      </c>
      <c r="D72" s="135"/>
      <c r="E72" s="135"/>
    </row>
    <row r="73" spans="1:35" s="59" customFormat="1" ht="30">
      <c r="A73" s="129">
        <v>6</v>
      </c>
      <c r="B73" s="110" t="s">
        <v>31</v>
      </c>
      <c r="C73" s="135"/>
      <c r="D73" s="135">
        <v>150</v>
      </c>
      <c r="E73" s="135"/>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7"/>
      <c r="AI73" s="57"/>
    </row>
    <row r="74" spans="1:35" s="59" customFormat="1" ht="30">
      <c r="A74" s="108">
        <v>7</v>
      </c>
      <c r="B74" s="78" t="s">
        <v>45</v>
      </c>
      <c r="C74" s="135"/>
      <c r="D74" s="135">
        <v>700</v>
      </c>
      <c r="E74" s="135"/>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7"/>
      <c r="AI74" s="57"/>
    </row>
    <row r="75" spans="1:35" s="59" customFormat="1" ht="15">
      <c r="A75" s="129">
        <v>8</v>
      </c>
      <c r="B75" s="78" t="s">
        <v>46</v>
      </c>
      <c r="C75" s="135"/>
      <c r="D75" s="135">
        <v>700</v>
      </c>
      <c r="E75" s="135"/>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7"/>
      <c r="AI75" s="57"/>
    </row>
    <row r="76" spans="1:35" s="59" customFormat="1" ht="30">
      <c r="A76" s="108">
        <v>9</v>
      </c>
      <c r="B76" s="71" t="s">
        <v>47</v>
      </c>
      <c r="C76" s="135"/>
      <c r="D76" s="135"/>
      <c r="E76" s="135">
        <v>500</v>
      </c>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7"/>
      <c r="AI76" s="57"/>
    </row>
    <row r="77" spans="1:5" s="58" customFormat="1" ht="30">
      <c r="A77" s="129">
        <v>10</v>
      </c>
      <c r="B77" s="71" t="s">
        <v>48</v>
      </c>
      <c r="C77" s="135">
        <v>250</v>
      </c>
      <c r="D77" s="135"/>
      <c r="E77" s="135"/>
    </row>
    <row r="78" spans="1:35" s="59" customFormat="1" ht="30">
      <c r="A78" s="108">
        <v>11</v>
      </c>
      <c r="B78" s="61" t="s">
        <v>32</v>
      </c>
      <c r="C78" s="135"/>
      <c r="D78" s="135">
        <v>400</v>
      </c>
      <c r="E78" s="135"/>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7"/>
      <c r="AI78" s="57"/>
    </row>
    <row r="79" spans="1:35" s="59" customFormat="1" ht="30">
      <c r="A79" s="129">
        <v>12</v>
      </c>
      <c r="B79" s="78" t="s">
        <v>49</v>
      </c>
      <c r="C79" s="135"/>
      <c r="D79" s="135">
        <v>800</v>
      </c>
      <c r="E79" s="135"/>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row>
    <row r="80" spans="1:35" s="59" customFormat="1" ht="30">
      <c r="A80" s="108">
        <v>13</v>
      </c>
      <c r="B80" s="78" t="s">
        <v>50</v>
      </c>
      <c r="C80" s="135"/>
      <c r="D80" s="135">
        <v>700</v>
      </c>
      <c r="E80" s="135"/>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row>
    <row r="81" spans="1:35" s="59" customFormat="1" ht="30">
      <c r="A81" s="129">
        <v>14</v>
      </c>
      <c r="B81" s="71" t="s">
        <v>51</v>
      </c>
      <c r="C81" s="135"/>
      <c r="D81" s="135">
        <v>700</v>
      </c>
      <c r="E81" s="135"/>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row>
    <row r="82" spans="1:35" s="59" customFormat="1" ht="15">
      <c r="A82" s="108">
        <v>15</v>
      </c>
      <c r="B82" s="71" t="s">
        <v>52</v>
      </c>
      <c r="C82" s="135"/>
      <c r="D82" s="135">
        <v>300</v>
      </c>
      <c r="E82" s="135"/>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7"/>
      <c r="AI82" s="57"/>
    </row>
    <row r="83" spans="1:35" s="59" customFormat="1" ht="15">
      <c r="A83" s="129">
        <v>16</v>
      </c>
      <c r="B83" s="61" t="s">
        <v>33</v>
      </c>
      <c r="C83" s="135"/>
      <c r="D83" s="135"/>
      <c r="E83" s="135">
        <v>50</v>
      </c>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7"/>
      <c r="AI83" s="57"/>
    </row>
    <row r="84" spans="1:5" s="58" customFormat="1" ht="30">
      <c r="A84" s="108">
        <v>17</v>
      </c>
      <c r="B84" s="71" t="s">
        <v>53</v>
      </c>
      <c r="C84" s="135">
        <v>250</v>
      </c>
      <c r="D84" s="135"/>
      <c r="E84" s="135"/>
    </row>
    <row r="85" spans="1:35" s="59" customFormat="1" ht="30">
      <c r="A85" s="129">
        <v>18</v>
      </c>
      <c r="B85" s="71" t="s">
        <v>54</v>
      </c>
      <c r="C85" s="135"/>
      <c r="D85" s="135">
        <v>400</v>
      </c>
      <c r="E85" s="135"/>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7"/>
      <c r="AI85" s="57"/>
    </row>
    <row r="86" spans="1:35" s="59" customFormat="1" ht="30">
      <c r="A86" s="108">
        <v>19</v>
      </c>
      <c r="B86" s="78" t="s">
        <v>55</v>
      </c>
      <c r="C86" s="135"/>
      <c r="D86" s="135">
        <v>1100</v>
      </c>
      <c r="E86" s="135"/>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7"/>
      <c r="AI86" s="57"/>
    </row>
    <row r="87" spans="1:5" s="58" customFormat="1" ht="30">
      <c r="A87" s="129">
        <v>20</v>
      </c>
      <c r="B87" s="78" t="s">
        <v>56</v>
      </c>
      <c r="C87" s="135">
        <v>400</v>
      </c>
      <c r="D87" s="135"/>
      <c r="E87" s="135"/>
    </row>
    <row r="88" spans="1:5" s="58" customFormat="1" ht="30">
      <c r="A88" s="108">
        <v>21</v>
      </c>
      <c r="B88" s="78" t="s">
        <v>57</v>
      </c>
      <c r="C88" s="135">
        <v>400</v>
      </c>
      <c r="D88" s="135"/>
      <c r="E88" s="135"/>
    </row>
    <row r="89" spans="1:5" s="58" customFormat="1" ht="30">
      <c r="A89" s="129">
        <v>22</v>
      </c>
      <c r="B89" s="110" t="s">
        <v>297</v>
      </c>
      <c r="C89" s="135">
        <f>400</f>
        <v>400</v>
      </c>
      <c r="D89" s="135"/>
      <c r="E89" s="135"/>
    </row>
    <row r="90" spans="1:35" s="59" customFormat="1" ht="30">
      <c r="A90" s="108">
        <v>23</v>
      </c>
      <c r="B90" s="71" t="s">
        <v>58</v>
      </c>
      <c r="C90" s="135"/>
      <c r="D90" s="135">
        <v>900</v>
      </c>
      <c r="E90" s="135"/>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7"/>
      <c r="AI90" s="57"/>
    </row>
    <row r="91" spans="1:35" s="59" customFormat="1" ht="15">
      <c r="A91" s="129">
        <v>24</v>
      </c>
      <c r="B91" s="61" t="s">
        <v>34</v>
      </c>
      <c r="C91" s="135"/>
      <c r="D91" s="135">
        <v>900</v>
      </c>
      <c r="E91" s="135"/>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7"/>
      <c r="AI91" s="57"/>
    </row>
    <row r="92" spans="1:5" s="58" customFormat="1" ht="30">
      <c r="A92" s="108">
        <v>25</v>
      </c>
      <c r="B92" s="61" t="s">
        <v>298</v>
      </c>
      <c r="C92" s="135">
        <v>300</v>
      </c>
      <c r="D92" s="135"/>
      <c r="E92" s="135"/>
    </row>
    <row r="93" spans="1:5" s="58" customFormat="1" ht="30">
      <c r="A93" s="129">
        <v>26</v>
      </c>
      <c r="B93" s="130" t="s">
        <v>299</v>
      </c>
      <c r="C93" s="135">
        <v>400</v>
      </c>
      <c r="D93" s="135"/>
      <c r="E93" s="135"/>
    </row>
    <row r="94" spans="1:35" s="59" customFormat="1" ht="15">
      <c r="A94" s="108">
        <v>27</v>
      </c>
      <c r="B94" s="130" t="s">
        <v>59</v>
      </c>
      <c r="C94" s="135"/>
      <c r="D94" s="135">
        <v>900</v>
      </c>
      <c r="E94" s="135"/>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7"/>
      <c r="AI94" s="57"/>
    </row>
    <row r="95" spans="1:5" s="58" customFormat="1" ht="30">
      <c r="A95" s="129">
        <v>28</v>
      </c>
      <c r="B95" s="130" t="s">
        <v>60</v>
      </c>
      <c r="C95" s="135">
        <v>350</v>
      </c>
      <c r="D95" s="135"/>
      <c r="E95" s="135"/>
    </row>
    <row r="96" spans="1:35" s="59" customFormat="1" ht="30">
      <c r="A96" s="108">
        <v>29</v>
      </c>
      <c r="B96" s="61" t="s">
        <v>61</v>
      </c>
      <c r="C96" s="135"/>
      <c r="D96" s="135">
        <v>300</v>
      </c>
      <c r="E96" s="135"/>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7"/>
      <c r="AI96" s="57"/>
    </row>
    <row r="97" spans="1:35" s="59" customFormat="1" ht="30">
      <c r="A97" s="129">
        <v>30</v>
      </c>
      <c r="B97" s="110" t="s">
        <v>35</v>
      </c>
      <c r="C97" s="135"/>
      <c r="D97" s="135">
        <v>1400</v>
      </c>
      <c r="E97" s="135"/>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7"/>
      <c r="AI97" s="57"/>
    </row>
    <row r="98" spans="1:5" s="58" customFormat="1" ht="30">
      <c r="A98" s="108">
        <v>31</v>
      </c>
      <c r="B98" s="61" t="s">
        <v>36</v>
      </c>
      <c r="C98" s="135">
        <v>350</v>
      </c>
      <c r="D98" s="135"/>
      <c r="E98" s="135"/>
    </row>
    <row r="99" spans="1:5" s="58" customFormat="1" ht="30">
      <c r="A99" s="129">
        <v>32</v>
      </c>
      <c r="B99" s="110" t="s">
        <v>300</v>
      </c>
      <c r="C99" s="135">
        <v>300</v>
      </c>
      <c r="D99" s="135"/>
      <c r="E99" s="135"/>
    </row>
    <row r="100" spans="1:35" s="59" customFormat="1" ht="30">
      <c r="A100" s="108">
        <v>33</v>
      </c>
      <c r="B100" s="61" t="s">
        <v>37</v>
      </c>
      <c r="C100" s="135"/>
      <c r="D100" s="135">
        <v>800</v>
      </c>
      <c r="E100" s="135"/>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7"/>
      <c r="AI100" s="57"/>
    </row>
    <row r="101" spans="1:35" s="59" customFormat="1" ht="15">
      <c r="A101" s="129">
        <v>34</v>
      </c>
      <c r="B101" s="78" t="s">
        <v>62</v>
      </c>
      <c r="C101" s="135"/>
      <c r="D101" s="135">
        <v>800</v>
      </c>
      <c r="E101" s="135"/>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7"/>
      <c r="AI101" s="57"/>
    </row>
    <row r="102" spans="1:5" s="58" customFormat="1" ht="30">
      <c r="A102" s="108">
        <v>35</v>
      </c>
      <c r="B102" s="71" t="s">
        <v>63</v>
      </c>
      <c r="C102" s="135">
        <v>300</v>
      </c>
      <c r="D102" s="135"/>
      <c r="E102" s="135"/>
    </row>
    <row r="103" spans="1:5" s="58" customFormat="1" ht="30">
      <c r="A103" s="129">
        <v>36</v>
      </c>
      <c r="B103" s="61" t="s">
        <v>38</v>
      </c>
      <c r="C103" s="135">
        <v>200</v>
      </c>
      <c r="D103" s="135"/>
      <c r="E103" s="135"/>
    </row>
    <row r="104" spans="1:5" s="58" customFormat="1" ht="30">
      <c r="A104" s="108">
        <v>37</v>
      </c>
      <c r="B104" s="130" t="s">
        <v>301</v>
      </c>
      <c r="C104" s="135">
        <v>300</v>
      </c>
      <c r="D104" s="135"/>
      <c r="E104" s="135"/>
    </row>
    <row r="105" spans="1:35" s="59" customFormat="1" ht="30">
      <c r="A105" s="129">
        <v>38</v>
      </c>
      <c r="B105" s="110" t="s">
        <v>64</v>
      </c>
      <c r="C105" s="135"/>
      <c r="D105" s="135">
        <v>1900</v>
      </c>
      <c r="E105" s="135"/>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7"/>
      <c r="AI105" s="57"/>
    </row>
    <row r="106" spans="1:35" s="59" customFormat="1" ht="30">
      <c r="A106" s="108">
        <v>39</v>
      </c>
      <c r="B106" s="132" t="s">
        <v>176</v>
      </c>
      <c r="C106" s="135"/>
      <c r="D106" s="135">
        <v>700</v>
      </c>
      <c r="E106" s="135"/>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7"/>
      <c r="AI106" s="57"/>
    </row>
    <row r="107" spans="1:5" s="58" customFormat="1" ht="30">
      <c r="A107" s="129">
        <v>40</v>
      </c>
      <c r="B107" s="71" t="s">
        <v>302</v>
      </c>
      <c r="C107" s="135">
        <v>300</v>
      </c>
      <c r="D107" s="135"/>
      <c r="E107" s="135"/>
    </row>
    <row r="108" spans="1:35" s="59" customFormat="1" ht="30">
      <c r="A108" s="108">
        <v>41</v>
      </c>
      <c r="B108" s="71" t="s">
        <v>65</v>
      </c>
      <c r="C108" s="135"/>
      <c r="D108" s="135">
        <v>700</v>
      </c>
      <c r="E108" s="135"/>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7"/>
      <c r="AI108" s="57"/>
    </row>
    <row r="109" spans="1:5" s="58" customFormat="1" ht="30">
      <c r="A109" s="129">
        <v>42</v>
      </c>
      <c r="B109" s="61" t="s">
        <v>303</v>
      </c>
      <c r="C109" s="135">
        <v>300</v>
      </c>
      <c r="D109" s="135"/>
      <c r="E109" s="135"/>
    </row>
    <row r="110" spans="1:35" s="59" customFormat="1" ht="30">
      <c r="A110" s="108">
        <v>43</v>
      </c>
      <c r="B110" s="110" t="s">
        <v>66</v>
      </c>
      <c r="C110" s="135"/>
      <c r="D110" s="135">
        <v>700</v>
      </c>
      <c r="E110" s="135"/>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7"/>
      <c r="AI110" s="57"/>
    </row>
    <row r="111" spans="1:35" s="59" customFormat="1" ht="30">
      <c r="A111" s="129">
        <v>44</v>
      </c>
      <c r="B111" s="61" t="s">
        <v>67</v>
      </c>
      <c r="C111" s="135"/>
      <c r="D111" s="135"/>
      <c r="E111" s="135">
        <v>800</v>
      </c>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7"/>
      <c r="AI111" s="57"/>
    </row>
    <row r="112" spans="1:35" s="59" customFormat="1" ht="30">
      <c r="A112" s="108">
        <v>45</v>
      </c>
      <c r="B112" s="130" t="s">
        <v>68</v>
      </c>
      <c r="C112" s="135"/>
      <c r="D112" s="135">
        <v>700</v>
      </c>
      <c r="E112" s="135"/>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7"/>
      <c r="AI112" s="57"/>
    </row>
    <row r="113" spans="1:35" s="59" customFormat="1" ht="30">
      <c r="A113" s="129">
        <v>46</v>
      </c>
      <c r="B113" s="110" t="s">
        <v>177</v>
      </c>
      <c r="C113" s="135"/>
      <c r="D113" s="135"/>
      <c r="E113" s="135">
        <v>2619</v>
      </c>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7"/>
      <c r="AI113" s="57"/>
    </row>
    <row r="114" spans="1:35" s="59" customFormat="1" ht="30">
      <c r="A114" s="108">
        <v>47</v>
      </c>
      <c r="B114" s="71" t="s">
        <v>69</v>
      </c>
      <c r="C114" s="135"/>
      <c r="D114" s="135">
        <v>1605</v>
      </c>
      <c r="E114" s="135"/>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7"/>
      <c r="AI114" s="57"/>
    </row>
    <row r="115" spans="1:5" s="58" customFormat="1" ht="30">
      <c r="A115" s="129">
        <v>48</v>
      </c>
      <c r="B115" s="110" t="s">
        <v>304</v>
      </c>
      <c r="C115" s="135">
        <v>350</v>
      </c>
      <c r="D115" s="135"/>
      <c r="E115" s="135"/>
    </row>
    <row r="116" spans="1:35" s="59" customFormat="1" ht="30">
      <c r="A116" s="108">
        <v>49</v>
      </c>
      <c r="B116" s="131" t="s">
        <v>70</v>
      </c>
      <c r="C116" s="135"/>
      <c r="D116" s="135">
        <v>300</v>
      </c>
      <c r="E116" s="135"/>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7"/>
      <c r="AI116" s="57"/>
    </row>
    <row r="117" spans="1:35" s="59" customFormat="1" ht="15">
      <c r="A117" s="129">
        <v>50</v>
      </c>
      <c r="B117" s="71" t="s">
        <v>71</v>
      </c>
      <c r="C117" s="135"/>
      <c r="D117" s="135">
        <v>400</v>
      </c>
      <c r="E117" s="135"/>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7"/>
      <c r="AI117" s="57"/>
    </row>
    <row r="118" spans="1:35" s="59" customFormat="1" ht="30">
      <c r="A118" s="108">
        <v>51</v>
      </c>
      <c r="B118" s="71" t="s">
        <v>72</v>
      </c>
      <c r="C118" s="135"/>
      <c r="D118" s="135"/>
      <c r="E118" s="135">
        <v>1400</v>
      </c>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7"/>
      <c r="AI118" s="57"/>
    </row>
    <row r="119" spans="1:5" s="58" customFormat="1" ht="30">
      <c r="A119" s="129">
        <v>52</v>
      </c>
      <c r="B119" s="61" t="s">
        <v>39</v>
      </c>
      <c r="C119" s="135">
        <v>346</v>
      </c>
      <c r="D119" s="135"/>
      <c r="E119" s="135"/>
    </row>
    <row r="120" spans="1:5" s="58" customFormat="1" ht="30">
      <c r="A120" s="108">
        <v>53</v>
      </c>
      <c r="B120" s="71" t="s">
        <v>73</v>
      </c>
      <c r="C120" s="135">
        <v>200</v>
      </c>
      <c r="D120" s="135"/>
      <c r="E120" s="135"/>
    </row>
    <row r="121" spans="1:35" s="59" customFormat="1" ht="30">
      <c r="A121" s="129">
        <v>54</v>
      </c>
      <c r="B121" s="130" t="s">
        <v>74</v>
      </c>
      <c r="C121" s="135"/>
      <c r="D121" s="135"/>
      <c r="E121" s="135">
        <v>600</v>
      </c>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7"/>
      <c r="AI121" s="57"/>
    </row>
    <row r="122" spans="1:35" s="59" customFormat="1" ht="30">
      <c r="A122" s="108">
        <v>55</v>
      </c>
      <c r="B122" s="71" t="s">
        <v>75</v>
      </c>
      <c r="C122" s="135"/>
      <c r="D122" s="135">
        <v>300</v>
      </c>
      <c r="E122" s="135"/>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7"/>
      <c r="AI122" s="57"/>
    </row>
    <row r="123" spans="1:5" s="97" customFormat="1" ht="15.75">
      <c r="A123" s="108"/>
      <c r="B123" s="109" t="s">
        <v>40</v>
      </c>
      <c r="C123" s="136">
        <f>SUM(C68:C122)</f>
        <v>6446</v>
      </c>
      <c r="D123" s="136">
        <f>SUM(D68:D122)</f>
        <v>21055</v>
      </c>
      <c r="E123" s="136">
        <f>SUM(E68:E122)</f>
        <v>5969</v>
      </c>
    </row>
    <row r="124" spans="1:5" s="58" customFormat="1" ht="15.75">
      <c r="A124" s="80"/>
      <c r="B124" s="74" t="s">
        <v>287</v>
      </c>
      <c r="C124" s="84">
        <f>C123-C125</f>
        <v>3796</v>
      </c>
      <c r="D124" s="84">
        <f>D123-D125</f>
        <v>14305</v>
      </c>
      <c r="E124" s="84">
        <f>E123-E125</f>
        <v>2750</v>
      </c>
    </row>
    <row r="125" spans="1:5" s="58" customFormat="1" ht="15.75">
      <c r="A125" s="80"/>
      <c r="B125" s="74" t="s">
        <v>288</v>
      </c>
      <c r="C125" s="84">
        <f>C68+C72+C73+C89+C93+C94+C95+C97+C99+C104+C105+C106+C110+C112+C113+C115+C116+C121</f>
        <v>2650</v>
      </c>
      <c r="D125" s="84">
        <f>D68+D72+D73+D89+D93+D94+D95+D97+D99+D104+D105+D106+D110+D112+D113+D115+D116+D121</f>
        <v>6750</v>
      </c>
      <c r="E125" s="84">
        <f>E68+E72+E73+E89+E93+E94+E95+E97+E99+E104+E105+E106+E110+E112+E113+E115+E116+E121</f>
        <v>3219</v>
      </c>
    </row>
    <row r="126" spans="1:5" s="58" customFormat="1" ht="30">
      <c r="A126" s="108">
        <v>56</v>
      </c>
      <c r="B126" s="71" t="s">
        <v>76</v>
      </c>
      <c r="C126" s="135">
        <v>500</v>
      </c>
      <c r="D126" s="135"/>
      <c r="E126" s="135">
        <v>900</v>
      </c>
    </row>
    <row r="127" spans="1:5" s="58" customFormat="1" ht="15">
      <c r="A127" s="108">
        <v>57</v>
      </c>
      <c r="B127" s="131" t="s">
        <v>77</v>
      </c>
      <c r="C127" s="135">
        <v>400</v>
      </c>
      <c r="D127" s="135"/>
      <c r="E127" s="135"/>
    </row>
    <row r="128" spans="1:5" s="58" customFormat="1" ht="15">
      <c r="A128" s="108">
        <v>58</v>
      </c>
      <c r="B128" s="132" t="s">
        <v>159</v>
      </c>
      <c r="C128" s="135">
        <v>1000</v>
      </c>
      <c r="D128" s="135"/>
      <c r="E128" s="135"/>
    </row>
    <row r="129" spans="1:5" s="58" customFormat="1" ht="15">
      <c r="A129" s="108">
        <v>59</v>
      </c>
      <c r="B129" s="130" t="s">
        <v>78</v>
      </c>
      <c r="C129" s="135"/>
      <c r="D129" s="135">
        <v>300</v>
      </c>
      <c r="E129" s="135"/>
    </row>
    <row r="130" spans="1:5" s="58" customFormat="1" ht="15">
      <c r="A130" s="108">
        <v>60</v>
      </c>
      <c r="B130" s="131" t="s">
        <v>79</v>
      </c>
      <c r="C130" s="135">
        <v>650</v>
      </c>
      <c r="D130" s="135"/>
      <c r="E130" s="135">
        <v>2000</v>
      </c>
    </row>
    <row r="131" spans="1:5" s="58" customFormat="1" ht="30">
      <c r="A131" s="108">
        <v>61</v>
      </c>
      <c r="B131" s="110" t="s">
        <v>80</v>
      </c>
      <c r="C131" s="135"/>
      <c r="D131" s="135">
        <v>800</v>
      </c>
      <c r="E131" s="135">
        <v>300</v>
      </c>
    </row>
    <row r="132" spans="1:5" s="58" customFormat="1" ht="15">
      <c r="A132" s="108">
        <v>62</v>
      </c>
      <c r="B132" s="110" t="s">
        <v>81</v>
      </c>
      <c r="C132" s="135">
        <v>790</v>
      </c>
      <c r="D132" s="135"/>
      <c r="E132" s="135"/>
    </row>
    <row r="133" spans="1:5" s="58" customFormat="1" ht="30">
      <c r="A133" s="108">
        <v>63</v>
      </c>
      <c r="B133" s="110" t="s">
        <v>120</v>
      </c>
      <c r="C133" s="135"/>
      <c r="D133" s="135">
        <v>1200</v>
      </c>
      <c r="E133" s="135">
        <v>1600</v>
      </c>
    </row>
    <row r="134" spans="1:5" s="58" customFormat="1" ht="30">
      <c r="A134" s="108">
        <v>64</v>
      </c>
      <c r="B134" s="130" t="s">
        <v>82</v>
      </c>
      <c r="C134" s="135">
        <v>970</v>
      </c>
      <c r="D134" s="135"/>
      <c r="E134" s="135"/>
    </row>
    <row r="135" spans="1:5" s="58" customFormat="1" ht="30">
      <c r="A135" s="108">
        <v>65</v>
      </c>
      <c r="B135" s="131" t="s">
        <v>83</v>
      </c>
      <c r="C135" s="135"/>
      <c r="D135" s="135"/>
      <c r="E135" s="135">
        <v>1000</v>
      </c>
    </row>
    <row r="136" spans="1:5" s="58" customFormat="1" ht="30">
      <c r="A136" s="108">
        <v>66</v>
      </c>
      <c r="B136" s="130" t="s">
        <v>160</v>
      </c>
      <c r="C136" s="135">
        <v>600</v>
      </c>
      <c r="D136" s="135"/>
      <c r="E136" s="135"/>
    </row>
    <row r="137" spans="1:5" s="58" customFormat="1" ht="45">
      <c r="A137" s="108">
        <v>67</v>
      </c>
      <c r="B137" s="61" t="s">
        <v>84</v>
      </c>
      <c r="C137" s="135"/>
      <c r="D137" s="135"/>
      <c r="E137" s="135">
        <v>600</v>
      </c>
    </row>
    <row r="138" spans="1:5" s="58" customFormat="1" ht="15">
      <c r="A138" s="108">
        <v>68</v>
      </c>
      <c r="B138" s="130" t="s">
        <v>85</v>
      </c>
      <c r="C138" s="135">
        <v>700</v>
      </c>
      <c r="D138" s="135"/>
      <c r="E138" s="135"/>
    </row>
    <row r="139" spans="1:5" s="58" customFormat="1" ht="15">
      <c r="A139" s="108">
        <v>69</v>
      </c>
      <c r="B139" s="131" t="s">
        <v>86</v>
      </c>
      <c r="C139" s="135"/>
      <c r="D139" s="135"/>
      <c r="E139" s="135">
        <v>310</v>
      </c>
    </row>
    <row r="140" spans="1:5" s="58" customFormat="1" ht="15">
      <c r="A140" s="108">
        <v>70</v>
      </c>
      <c r="B140" s="130" t="s">
        <v>87</v>
      </c>
      <c r="C140" s="135"/>
      <c r="D140" s="135"/>
      <c r="E140" s="135">
        <v>1500</v>
      </c>
    </row>
    <row r="141" spans="1:5" s="58" customFormat="1" ht="30">
      <c r="A141" s="108">
        <v>71</v>
      </c>
      <c r="B141" s="130" t="s">
        <v>88</v>
      </c>
      <c r="C141" s="135">
        <v>474</v>
      </c>
      <c r="D141" s="135">
        <v>2000</v>
      </c>
      <c r="E141" s="135"/>
    </row>
    <row r="142" spans="1:5" s="58" customFormat="1" ht="15">
      <c r="A142" s="108">
        <v>72</v>
      </c>
      <c r="B142" s="131" t="s">
        <v>89</v>
      </c>
      <c r="C142" s="135"/>
      <c r="D142" s="135"/>
      <c r="E142" s="135">
        <v>3500</v>
      </c>
    </row>
    <row r="143" spans="1:5" s="58" customFormat="1" ht="30">
      <c r="A143" s="108">
        <v>73</v>
      </c>
      <c r="B143" s="110" t="s">
        <v>90</v>
      </c>
      <c r="C143" s="135"/>
      <c r="D143" s="135">
        <v>3000</v>
      </c>
      <c r="E143" s="135"/>
    </row>
    <row r="144" spans="1:5" s="58" customFormat="1" ht="15">
      <c r="A144" s="108">
        <v>74</v>
      </c>
      <c r="B144" s="71" t="s">
        <v>91</v>
      </c>
      <c r="C144" s="135"/>
      <c r="D144" s="135">
        <v>600</v>
      </c>
      <c r="E144" s="135">
        <v>500</v>
      </c>
    </row>
    <row r="145" spans="1:5" s="58" customFormat="1" ht="30">
      <c r="A145" s="108">
        <v>75</v>
      </c>
      <c r="B145" s="130" t="s">
        <v>92</v>
      </c>
      <c r="C145" s="135">
        <v>1850</v>
      </c>
      <c r="D145" s="135"/>
      <c r="E145" s="135"/>
    </row>
    <row r="146" spans="1:5" s="58" customFormat="1" ht="15" hidden="1">
      <c r="A146" s="108">
        <v>76</v>
      </c>
      <c r="B146" s="121" t="s">
        <v>230</v>
      </c>
      <c r="C146" s="135"/>
      <c r="D146" s="135"/>
      <c r="E146" s="135"/>
    </row>
    <row r="147" spans="1:5" s="58" customFormat="1" ht="30">
      <c r="A147" s="108">
        <v>77</v>
      </c>
      <c r="B147" s="130" t="s">
        <v>164</v>
      </c>
      <c r="C147" s="135">
        <v>600</v>
      </c>
      <c r="D147" s="135">
        <v>1000</v>
      </c>
      <c r="E147" s="135"/>
    </row>
    <row r="148" spans="1:5" s="58" customFormat="1" ht="45">
      <c r="A148" s="108">
        <v>78</v>
      </c>
      <c r="B148" s="61" t="s">
        <v>231</v>
      </c>
      <c r="C148" s="135"/>
      <c r="D148" s="135">
        <v>60</v>
      </c>
      <c r="E148" s="135"/>
    </row>
    <row r="149" spans="1:5" s="58" customFormat="1" ht="15">
      <c r="A149" s="108">
        <v>79</v>
      </c>
      <c r="B149" s="130" t="s">
        <v>11</v>
      </c>
      <c r="C149" s="135"/>
      <c r="E149" s="135">
        <v>300</v>
      </c>
    </row>
    <row r="150" spans="1:5" s="58" customFormat="1" ht="30">
      <c r="A150" s="108">
        <v>80</v>
      </c>
      <c r="B150" s="110" t="s">
        <v>93</v>
      </c>
      <c r="C150" s="135"/>
      <c r="D150" s="135"/>
      <c r="E150" s="135">
        <v>800</v>
      </c>
    </row>
    <row r="151" spans="1:5" s="58" customFormat="1" ht="30">
      <c r="A151" s="108">
        <v>81</v>
      </c>
      <c r="B151" s="130" t="s">
        <v>94</v>
      </c>
      <c r="C151" s="135">
        <v>300</v>
      </c>
      <c r="D151" s="135">
        <v>600</v>
      </c>
      <c r="E151" s="135"/>
    </row>
    <row r="152" spans="1:5" s="58" customFormat="1" ht="30">
      <c r="A152" s="108">
        <v>82</v>
      </c>
      <c r="B152" s="130" t="s">
        <v>95</v>
      </c>
      <c r="C152" s="135"/>
      <c r="D152" s="135"/>
      <c r="E152" s="135">
        <v>500</v>
      </c>
    </row>
    <row r="153" spans="1:5" s="58" customFormat="1" ht="15">
      <c r="A153" s="108">
        <v>83</v>
      </c>
      <c r="B153" s="61" t="s">
        <v>232</v>
      </c>
      <c r="C153" s="135"/>
      <c r="D153" s="135"/>
      <c r="E153" s="135">
        <v>900</v>
      </c>
    </row>
    <row r="154" spans="1:5" s="58" customFormat="1" ht="15">
      <c r="A154" s="108">
        <v>84</v>
      </c>
      <c r="B154" s="110" t="s">
        <v>12</v>
      </c>
      <c r="C154" s="135"/>
      <c r="D154" s="135">
        <v>500</v>
      </c>
      <c r="E154" s="135"/>
    </row>
    <row r="155" spans="1:5" s="58" customFormat="1" ht="15">
      <c r="A155" s="108">
        <v>85</v>
      </c>
      <c r="B155" s="130" t="s">
        <v>13</v>
      </c>
      <c r="C155" s="135"/>
      <c r="D155" s="135">
        <v>1539</v>
      </c>
      <c r="E155" s="135">
        <v>1600</v>
      </c>
    </row>
    <row r="156" spans="1:5" s="58" customFormat="1" ht="30">
      <c r="A156" s="108">
        <v>86</v>
      </c>
      <c r="B156" s="130" t="s">
        <v>96</v>
      </c>
      <c r="C156" s="135">
        <v>600</v>
      </c>
      <c r="D156" s="135">
        <v>800</v>
      </c>
      <c r="E156" s="135">
        <v>1000</v>
      </c>
    </row>
    <row r="157" spans="1:5" s="58" customFormat="1" ht="30">
      <c r="A157" s="108">
        <v>87</v>
      </c>
      <c r="B157" s="130" t="s">
        <v>97</v>
      </c>
      <c r="C157" s="135"/>
      <c r="D157" s="135">
        <v>1000</v>
      </c>
      <c r="E157" s="135"/>
    </row>
    <row r="158" spans="1:5" s="58" customFormat="1" ht="30">
      <c r="A158" s="108">
        <v>88</v>
      </c>
      <c r="B158" s="130" t="s">
        <v>98</v>
      </c>
      <c r="C158" s="135"/>
      <c r="D158" s="135"/>
      <c r="E158" s="135">
        <v>680</v>
      </c>
    </row>
    <row r="159" spans="1:5" s="58" customFormat="1" ht="30">
      <c r="A159" s="108">
        <v>89</v>
      </c>
      <c r="B159" s="61" t="s">
        <v>214</v>
      </c>
      <c r="C159" s="135"/>
      <c r="D159" s="135">
        <v>500</v>
      </c>
      <c r="E159" s="135"/>
    </row>
    <row r="160" spans="1:35" s="101" customFormat="1" ht="15.75">
      <c r="A160" s="108"/>
      <c r="B160" s="122" t="s">
        <v>99</v>
      </c>
      <c r="C160" s="137">
        <f>SUM(C126:C159)</f>
        <v>9434</v>
      </c>
      <c r="D160" s="137">
        <f>SUM(D126:D159)</f>
        <v>13899</v>
      </c>
      <c r="E160" s="137">
        <f>SUM(E126:E159)</f>
        <v>17990</v>
      </c>
      <c r="F160" s="100"/>
      <c r="G160" s="100"/>
      <c r="H160" s="100"/>
      <c r="I160" s="100"/>
      <c r="J160" s="100"/>
      <c r="K160" s="100"/>
      <c r="L160" s="100"/>
      <c r="M160" s="100"/>
      <c r="N160" s="100"/>
      <c r="O160" s="100"/>
      <c r="P160" s="100"/>
      <c r="Q160" s="100"/>
      <c r="R160" s="100"/>
      <c r="S160" s="100"/>
      <c r="T160" s="100"/>
      <c r="U160" s="100"/>
      <c r="V160" s="100"/>
      <c r="W160" s="100"/>
      <c r="X160" s="100"/>
      <c r="Y160" s="100"/>
      <c r="Z160" s="100"/>
      <c r="AA160" s="100"/>
      <c r="AB160" s="100"/>
      <c r="AC160" s="100"/>
      <c r="AD160" s="100"/>
      <c r="AE160" s="100"/>
      <c r="AF160" s="100"/>
      <c r="AG160" s="100"/>
      <c r="AH160" s="100"/>
      <c r="AI160" s="100"/>
    </row>
    <row r="161" spans="1:5" s="58" customFormat="1" ht="15.75">
      <c r="A161" s="80"/>
      <c r="B161" s="74" t="s">
        <v>287</v>
      </c>
      <c r="C161" s="84">
        <f>C160-C162-C163</f>
        <v>500</v>
      </c>
      <c r="D161" s="84">
        <f>D160-D162-D163</f>
        <v>1100</v>
      </c>
      <c r="E161" s="84">
        <f>E160-E162-E163</f>
        <v>2900</v>
      </c>
    </row>
    <row r="162" spans="1:5" s="58" customFormat="1" ht="15.75">
      <c r="A162" s="80"/>
      <c r="B162" s="74" t="s">
        <v>288</v>
      </c>
      <c r="C162" s="84">
        <f>SUM(C127:C136,C138:C143,C145:C147,C149:C152,C154:C158)</f>
        <v>8934</v>
      </c>
      <c r="D162" s="84">
        <f>SUM(D127:D136,D138:D143,D145:D147,D149:D152,D154:D158)</f>
        <v>12739</v>
      </c>
      <c r="E162" s="84">
        <f>SUM(E127:E136,E138:E143,E145:E147,E149:E152,E154:E158)</f>
        <v>15090</v>
      </c>
    </row>
    <row r="163" spans="1:5" s="58" customFormat="1" ht="15.75">
      <c r="A163" s="80"/>
      <c r="B163" s="74" t="s">
        <v>290</v>
      </c>
      <c r="C163" s="84">
        <f>C148</f>
        <v>0</v>
      </c>
      <c r="D163" s="84">
        <f>D148</f>
        <v>60</v>
      </c>
      <c r="E163" s="84">
        <f>E148</f>
        <v>0</v>
      </c>
    </row>
    <row r="164" spans="1:35" s="59" customFormat="1" ht="30">
      <c r="A164" s="108">
        <v>90</v>
      </c>
      <c r="B164" s="71" t="s">
        <v>233</v>
      </c>
      <c r="C164" s="135">
        <v>180</v>
      </c>
      <c r="D164" s="135"/>
      <c r="E164" s="135">
        <v>500</v>
      </c>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7"/>
      <c r="AI164" s="57"/>
    </row>
    <row r="165" spans="1:35" s="59" customFormat="1" ht="30">
      <c r="A165" s="108">
        <v>91</v>
      </c>
      <c r="B165" s="71" t="s">
        <v>234</v>
      </c>
      <c r="C165" s="138"/>
      <c r="D165" s="135">
        <v>500</v>
      </c>
      <c r="E165" s="135"/>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7"/>
      <c r="AI165" s="57"/>
    </row>
    <row r="166" spans="1:35" s="59" customFormat="1" ht="30">
      <c r="A166" s="108">
        <v>92</v>
      </c>
      <c r="B166" s="71" t="s">
        <v>235</v>
      </c>
      <c r="C166" s="135"/>
      <c r="D166" s="135"/>
      <c r="E166" s="135">
        <v>1000</v>
      </c>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7"/>
      <c r="AI166" s="57"/>
    </row>
    <row r="167" spans="1:35" s="59" customFormat="1" ht="30">
      <c r="A167" s="108">
        <v>93</v>
      </c>
      <c r="B167" s="130" t="s">
        <v>236</v>
      </c>
      <c r="C167" s="138"/>
      <c r="D167" s="135"/>
      <c r="E167" s="138">
        <v>200</v>
      </c>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7"/>
      <c r="AI167" s="57"/>
    </row>
    <row r="168" spans="1:35" s="59" customFormat="1" ht="30">
      <c r="A168" s="108">
        <v>94</v>
      </c>
      <c r="B168" s="110" t="s">
        <v>237</v>
      </c>
      <c r="C168" s="138">
        <v>100</v>
      </c>
      <c r="D168" s="135"/>
      <c r="E168" s="135">
        <v>80</v>
      </c>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7"/>
      <c r="AI168" s="57"/>
    </row>
    <row r="169" spans="1:35" s="59" customFormat="1" ht="30">
      <c r="A169" s="108">
        <v>95</v>
      </c>
      <c r="B169" s="61" t="s">
        <v>238</v>
      </c>
      <c r="C169" s="138"/>
      <c r="D169" s="138">
        <v>300</v>
      </c>
      <c r="E169" s="135"/>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7"/>
      <c r="AI169" s="57"/>
    </row>
    <row r="170" spans="1:35" s="59" customFormat="1" ht="30">
      <c r="A170" s="108">
        <v>96</v>
      </c>
      <c r="B170" s="61" t="s">
        <v>239</v>
      </c>
      <c r="C170" s="138"/>
      <c r="D170" s="138">
        <v>412</v>
      </c>
      <c r="E170" s="135"/>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7"/>
      <c r="AI170" s="57"/>
    </row>
    <row r="171" spans="1:35" s="59" customFormat="1" ht="30">
      <c r="A171" s="108">
        <v>97</v>
      </c>
      <c r="B171" s="110" t="s">
        <v>8</v>
      </c>
      <c r="C171" s="138">
        <v>470</v>
      </c>
      <c r="D171" s="138"/>
      <c r="E171" s="135">
        <v>500</v>
      </c>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7"/>
      <c r="AI171" s="57"/>
    </row>
    <row r="172" spans="1:35" s="59" customFormat="1" ht="30">
      <c r="A172" s="108">
        <v>98</v>
      </c>
      <c r="B172" s="110" t="s">
        <v>240</v>
      </c>
      <c r="C172" s="138"/>
      <c r="D172" s="138"/>
      <c r="E172" s="135">
        <v>300</v>
      </c>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7"/>
      <c r="AI172" s="57"/>
    </row>
    <row r="173" spans="1:35" s="59" customFormat="1" ht="31.5" customHeight="1">
      <c r="A173" s="108">
        <v>99</v>
      </c>
      <c r="B173" s="61" t="s">
        <v>241</v>
      </c>
      <c r="C173" s="138">
        <v>250</v>
      </c>
      <c r="D173" s="138"/>
      <c r="E173" s="135"/>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7"/>
      <c r="AI173" s="57"/>
    </row>
    <row r="174" spans="1:35" s="59" customFormat="1" ht="30">
      <c r="A174" s="108">
        <v>100</v>
      </c>
      <c r="B174" s="110" t="s">
        <v>242</v>
      </c>
      <c r="C174" s="138"/>
      <c r="D174" s="138">
        <v>300</v>
      </c>
      <c r="E174" s="135">
        <v>250</v>
      </c>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7"/>
      <c r="AI174" s="57"/>
    </row>
    <row r="175" spans="1:35" s="59" customFormat="1" ht="30">
      <c r="A175" s="108">
        <v>101</v>
      </c>
      <c r="B175" s="61" t="s">
        <v>292</v>
      </c>
      <c r="C175" s="139"/>
      <c r="D175" s="139" t="s">
        <v>178</v>
      </c>
      <c r="E175" s="140">
        <v>600</v>
      </c>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7"/>
      <c r="AI175" s="57"/>
    </row>
    <row r="176" spans="1:35" s="101" customFormat="1" ht="15.75">
      <c r="A176" s="112"/>
      <c r="B176" s="102" t="s">
        <v>100</v>
      </c>
      <c r="C176" s="141">
        <f>SUM(C164:C175)</f>
        <v>1000</v>
      </c>
      <c r="D176" s="141">
        <f>SUM(D164:D175)</f>
        <v>1512</v>
      </c>
      <c r="E176" s="141">
        <f>SUM(E164:E175)</f>
        <v>3430</v>
      </c>
      <c r="F176" s="100"/>
      <c r="G176" s="100"/>
      <c r="H176" s="100"/>
      <c r="I176" s="100"/>
      <c r="J176" s="100"/>
      <c r="K176" s="100"/>
      <c r="L176" s="100"/>
      <c r="M176" s="100"/>
      <c r="N176" s="100"/>
      <c r="O176" s="100"/>
      <c r="P176" s="100"/>
      <c r="Q176" s="100"/>
      <c r="R176" s="100"/>
      <c r="S176" s="100"/>
      <c r="T176" s="100"/>
      <c r="U176" s="100"/>
      <c r="V176" s="100"/>
      <c r="W176" s="100"/>
      <c r="X176" s="100"/>
      <c r="Y176" s="100"/>
      <c r="Z176" s="100"/>
      <c r="AA176" s="100"/>
      <c r="AB176" s="100"/>
      <c r="AC176" s="100"/>
      <c r="AD176" s="100"/>
      <c r="AE176" s="100"/>
      <c r="AF176" s="100"/>
      <c r="AG176" s="100"/>
      <c r="AH176" s="100"/>
      <c r="AI176" s="100"/>
    </row>
    <row r="177" spans="1:5" s="58" customFormat="1" ht="15.75">
      <c r="A177" s="80"/>
      <c r="B177" s="74" t="s">
        <v>287</v>
      </c>
      <c r="C177" s="84">
        <f>C176-C178</f>
        <v>430</v>
      </c>
      <c r="D177" s="84">
        <f>D176-D178</f>
        <v>1212</v>
      </c>
      <c r="E177" s="84">
        <f>E176-E178</f>
        <v>2100</v>
      </c>
    </row>
    <row r="178" spans="1:5" s="58" customFormat="1" ht="15.75">
      <c r="A178" s="80"/>
      <c r="B178" s="74" t="s">
        <v>288</v>
      </c>
      <c r="C178" s="84">
        <f>C167+C168+C171+C172+C174</f>
        <v>570</v>
      </c>
      <c r="D178" s="84">
        <f>D167+D168+D171+D172+D174</f>
        <v>300</v>
      </c>
      <c r="E178" s="84">
        <f>E167+E168+E171+E172+E174</f>
        <v>1330</v>
      </c>
    </row>
    <row r="179" spans="1:35" s="81" customFormat="1" ht="15.75">
      <c r="A179" s="83"/>
      <c r="B179" s="64" t="s">
        <v>101</v>
      </c>
      <c r="C179" s="142">
        <f>C176+C160+C123</f>
        <v>16880</v>
      </c>
      <c r="D179" s="142">
        <f>D176+D160+D123</f>
        <v>36466</v>
      </c>
      <c r="E179" s="142">
        <f>E176+E160+E123</f>
        <v>27389</v>
      </c>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7"/>
      <c r="AI179" s="57"/>
    </row>
    <row r="180" spans="1:5" s="58" customFormat="1" ht="15.75">
      <c r="A180" s="80"/>
      <c r="B180" s="74" t="s">
        <v>287</v>
      </c>
      <c r="C180" s="84">
        <f aca="true" t="shared" si="0" ref="C180:E181">C124+C161+C177</f>
        <v>4726</v>
      </c>
      <c r="D180" s="84">
        <f t="shared" si="0"/>
        <v>16617</v>
      </c>
      <c r="E180" s="84">
        <f t="shared" si="0"/>
        <v>7750</v>
      </c>
    </row>
    <row r="181" spans="1:5" s="58" customFormat="1" ht="15.75">
      <c r="A181" s="80"/>
      <c r="B181" s="74" t="s">
        <v>288</v>
      </c>
      <c r="C181" s="84">
        <f t="shared" si="0"/>
        <v>12154</v>
      </c>
      <c r="D181" s="84">
        <f t="shared" si="0"/>
        <v>19789</v>
      </c>
      <c r="E181" s="84">
        <f t="shared" si="0"/>
        <v>19639</v>
      </c>
    </row>
    <row r="182" spans="1:5" s="58" customFormat="1" ht="15.75">
      <c r="A182" s="83"/>
      <c r="B182" s="74" t="s">
        <v>14</v>
      </c>
      <c r="C182" s="84">
        <f>C163</f>
        <v>0</v>
      </c>
      <c r="D182" s="84">
        <f>D163</f>
        <v>60</v>
      </c>
      <c r="E182" s="84">
        <f>E163</f>
        <v>0</v>
      </c>
    </row>
    <row r="183" spans="1:35" s="96" customFormat="1" ht="20.25" customHeight="1" hidden="1">
      <c r="A183" s="95"/>
      <c r="B183" s="98" t="s">
        <v>229</v>
      </c>
      <c r="C183" s="99">
        <f aca="true" t="shared" si="1" ref="C183:E184">C179+C64+C39+C19</f>
        <v>25000</v>
      </c>
      <c r="D183" s="99">
        <f t="shared" si="1"/>
        <v>40295</v>
      </c>
      <c r="E183" s="99">
        <f t="shared" si="1"/>
        <v>30304</v>
      </c>
      <c r="F183" s="97"/>
      <c r="G183" s="97"/>
      <c r="H183" s="97"/>
      <c r="I183" s="97"/>
      <c r="J183" s="97"/>
      <c r="K183" s="97"/>
      <c r="L183" s="97"/>
      <c r="M183" s="97"/>
      <c r="N183" s="97"/>
      <c r="O183" s="97"/>
      <c r="P183" s="97"/>
      <c r="Q183" s="97"/>
      <c r="R183" s="97"/>
      <c r="S183" s="97"/>
      <c r="T183" s="97"/>
      <c r="U183" s="97"/>
      <c r="V183" s="97"/>
      <c r="W183" s="97"/>
      <c r="X183" s="97"/>
      <c r="Y183" s="97"/>
      <c r="Z183" s="97"/>
      <c r="AA183" s="97"/>
      <c r="AB183" s="97"/>
      <c r="AC183" s="97"/>
      <c r="AD183" s="97"/>
      <c r="AE183" s="97"/>
      <c r="AF183" s="97"/>
      <c r="AG183" s="97"/>
      <c r="AH183" s="97"/>
      <c r="AI183" s="97"/>
    </row>
    <row r="184" spans="1:5" s="58" customFormat="1" ht="15.75" hidden="1">
      <c r="A184" s="80"/>
      <c r="B184" s="74" t="s">
        <v>287</v>
      </c>
      <c r="C184" s="84">
        <f t="shared" si="1"/>
        <v>9516</v>
      </c>
      <c r="D184" s="84">
        <f t="shared" si="1"/>
        <v>19811</v>
      </c>
      <c r="E184" s="84">
        <f t="shared" si="1"/>
        <v>9840</v>
      </c>
    </row>
    <row r="185" spans="1:5" s="58" customFormat="1" ht="15.75" hidden="1">
      <c r="A185" s="80"/>
      <c r="B185" s="74" t="s">
        <v>288</v>
      </c>
      <c r="C185" s="84">
        <f>C183-C184</f>
        <v>15484</v>
      </c>
      <c r="D185" s="84">
        <f>D183-D184</f>
        <v>20484</v>
      </c>
      <c r="E185" s="84">
        <f>E183-E184</f>
        <v>20464</v>
      </c>
    </row>
    <row r="186" spans="1:5" s="57" customFormat="1" ht="20.25" hidden="1">
      <c r="A186" s="62"/>
      <c r="B186" s="231" t="s">
        <v>217</v>
      </c>
      <c r="C186" s="232"/>
      <c r="D186" s="232"/>
      <c r="E186" s="233"/>
    </row>
    <row r="187" spans="1:5" s="57" customFormat="1" ht="15.75" hidden="1">
      <c r="A187" s="62"/>
      <c r="B187" s="228" t="s">
        <v>296</v>
      </c>
      <c r="C187" s="229"/>
      <c r="D187" s="229"/>
      <c r="E187" s="230"/>
    </row>
    <row r="188" spans="1:5" s="58" customFormat="1" ht="33.75" customHeight="1" hidden="1">
      <c r="A188" s="113">
        <v>1</v>
      </c>
      <c r="B188" s="78" t="s">
        <v>230</v>
      </c>
      <c r="C188" s="103">
        <v>1774</v>
      </c>
      <c r="D188" s="116"/>
      <c r="E188" s="116"/>
    </row>
    <row r="189" spans="1:5" s="58" customFormat="1" ht="33.75" customHeight="1" hidden="1">
      <c r="A189" s="62">
        <v>2</v>
      </c>
      <c r="B189" s="61" t="s">
        <v>107</v>
      </c>
      <c r="C189" s="60">
        <v>1500</v>
      </c>
      <c r="D189" s="114"/>
      <c r="E189" s="115"/>
    </row>
    <row r="190" spans="1:35" s="81" customFormat="1" ht="32.25" customHeight="1" hidden="1">
      <c r="A190" s="83"/>
      <c r="B190" s="225" t="s">
        <v>218</v>
      </c>
      <c r="C190" s="226"/>
      <c r="D190" s="226"/>
      <c r="E190" s="22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7"/>
      <c r="AI190" s="57"/>
    </row>
    <row r="191" spans="1:35" ht="36" customHeight="1" hidden="1">
      <c r="A191" s="72">
        <v>1</v>
      </c>
      <c r="B191" s="67" t="s">
        <v>291</v>
      </c>
      <c r="C191" s="66"/>
      <c r="D191" s="68"/>
      <c r="E191" s="70"/>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7"/>
      <c r="AI191" s="57"/>
    </row>
    <row r="192" spans="1:35" s="96" customFormat="1" ht="20.25" customHeight="1" hidden="1">
      <c r="A192" s="98"/>
      <c r="B192" s="80" t="s">
        <v>158</v>
      </c>
      <c r="C192" s="99">
        <f>C188+C189+C191</f>
        <v>3274</v>
      </c>
      <c r="D192" s="99">
        <f>D179+D188</f>
        <v>36466</v>
      </c>
      <c r="E192" s="99">
        <f>E179+E188</f>
        <v>27389</v>
      </c>
      <c r="F192" s="97"/>
      <c r="G192" s="97"/>
      <c r="H192" s="97"/>
      <c r="I192" s="97"/>
      <c r="J192" s="97"/>
      <c r="K192" s="97"/>
      <c r="L192" s="97"/>
      <c r="M192" s="97"/>
      <c r="N192" s="97"/>
      <c r="O192" s="97"/>
      <c r="P192" s="97"/>
      <c r="Q192" s="97"/>
      <c r="R192" s="97"/>
      <c r="S192" s="97"/>
      <c r="T192" s="97"/>
      <c r="U192" s="97"/>
      <c r="V192" s="97"/>
      <c r="W192" s="97"/>
      <c r="X192" s="97"/>
      <c r="Y192" s="97"/>
      <c r="Z192" s="97"/>
      <c r="AA192" s="97"/>
      <c r="AB192" s="97"/>
      <c r="AC192" s="97"/>
      <c r="AD192" s="97"/>
      <c r="AE192" s="97"/>
      <c r="AF192" s="97"/>
      <c r="AG192" s="97"/>
      <c r="AH192" s="97"/>
      <c r="AI192" s="97"/>
    </row>
    <row r="193" spans="1:5" s="58" customFormat="1" ht="15.75" hidden="1">
      <c r="A193" s="80"/>
      <c r="B193" s="74" t="s">
        <v>287</v>
      </c>
      <c r="C193" s="84">
        <f>C192-C194</f>
        <v>3274</v>
      </c>
      <c r="D193" s="84">
        <f>D192-D194</f>
        <v>16677</v>
      </c>
      <c r="E193" s="84">
        <f>E192-E194</f>
        <v>7750</v>
      </c>
    </row>
    <row r="194" spans="1:5" s="58" customFormat="1" ht="15.75" hidden="1">
      <c r="A194" s="80"/>
      <c r="B194" s="74" t="s">
        <v>288</v>
      </c>
      <c r="C194" s="84">
        <f>C191</f>
        <v>0</v>
      </c>
      <c r="D194" s="84">
        <f>D188+D181</f>
        <v>19789</v>
      </c>
      <c r="E194" s="84">
        <f>E188+E181</f>
        <v>19639</v>
      </c>
    </row>
    <row r="195" spans="1:35" s="96" customFormat="1" ht="20.25" customHeight="1" hidden="1">
      <c r="A195" s="98"/>
      <c r="B195" s="98" t="s">
        <v>295</v>
      </c>
      <c r="C195" s="99">
        <f>C183+C192</f>
        <v>28274</v>
      </c>
      <c r="D195" s="99">
        <f>D183+D191</f>
        <v>40295</v>
      </c>
      <c r="E195" s="99">
        <f>E183+E191</f>
        <v>30304</v>
      </c>
      <c r="F195" s="97"/>
      <c r="G195" s="97"/>
      <c r="H195" s="97"/>
      <c r="I195" s="97"/>
      <c r="J195" s="97"/>
      <c r="K195" s="97"/>
      <c r="L195" s="97"/>
      <c r="M195" s="97"/>
      <c r="N195" s="97"/>
      <c r="O195" s="97"/>
      <c r="P195" s="97"/>
      <c r="Q195" s="97"/>
      <c r="R195" s="97"/>
      <c r="S195" s="97"/>
      <c r="T195" s="97"/>
      <c r="U195" s="97"/>
      <c r="V195" s="97"/>
      <c r="W195" s="97"/>
      <c r="X195" s="97"/>
      <c r="Y195" s="97"/>
      <c r="Z195" s="97"/>
      <c r="AA195" s="97"/>
      <c r="AB195" s="97"/>
      <c r="AC195" s="97"/>
      <c r="AD195" s="97"/>
      <c r="AE195" s="97"/>
      <c r="AF195" s="97"/>
      <c r="AG195" s="97"/>
      <c r="AH195" s="97"/>
      <c r="AI195" s="97"/>
    </row>
    <row r="196" spans="1:5" s="58" customFormat="1" ht="15.75" hidden="1">
      <c r="A196" s="80"/>
      <c r="B196" s="74" t="s">
        <v>287</v>
      </c>
      <c r="C196" s="84">
        <f>C195-C197</f>
        <v>12790</v>
      </c>
      <c r="D196" s="84">
        <f>D195-D197</f>
        <v>19811</v>
      </c>
      <c r="E196" s="84">
        <f>E195-E197</f>
        <v>9840</v>
      </c>
    </row>
    <row r="197" spans="1:5" s="58" customFormat="1" ht="15.75" hidden="1">
      <c r="A197" s="80"/>
      <c r="B197" s="74" t="s">
        <v>288</v>
      </c>
      <c r="C197" s="84">
        <f>C185+C194</f>
        <v>15484</v>
      </c>
      <c r="D197" s="84">
        <f>D191+D185</f>
        <v>20484</v>
      </c>
      <c r="E197" s="84">
        <f>E191+E185</f>
        <v>20464</v>
      </c>
    </row>
    <row r="198" spans="3:35" ht="15">
      <c r="C198" s="94"/>
      <c r="D198" s="94"/>
      <c r="E198" s="94"/>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7"/>
      <c r="AI198" s="57"/>
    </row>
    <row r="199" spans="2:35" ht="30">
      <c r="B199" s="61" t="s">
        <v>102</v>
      </c>
      <c r="C199" s="138">
        <f>C179</f>
        <v>16880</v>
      </c>
      <c r="D199" s="138">
        <f>D179</f>
        <v>36466</v>
      </c>
      <c r="E199" s="138">
        <f>E179</f>
        <v>27389</v>
      </c>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7"/>
      <c r="AI199" s="57"/>
    </row>
    <row r="200" spans="2:35" ht="15">
      <c r="B200" s="61" t="s">
        <v>161</v>
      </c>
      <c r="C200" s="138">
        <f>C64</f>
        <v>895</v>
      </c>
      <c r="D200" s="138">
        <f>D64</f>
        <v>1162</v>
      </c>
      <c r="E200" s="138">
        <f>E64</f>
        <v>269</v>
      </c>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7"/>
      <c r="AI200" s="57"/>
    </row>
    <row r="201" spans="2:35" ht="15">
      <c r="B201" s="61" t="s">
        <v>162</v>
      </c>
      <c r="C201" s="138">
        <f>C39</f>
        <v>725</v>
      </c>
      <c r="D201" s="138">
        <f>D39</f>
        <v>2667</v>
      </c>
      <c r="E201" s="138">
        <f>E39</f>
        <v>2646</v>
      </c>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7"/>
      <c r="AI201" s="57"/>
    </row>
    <row r="202" spans="2:35" ht="15">
      <c r="B202" s="61" t="s">
        <v>163</v>
      </c>
      <c r="C202" s="138">
        <f>C19</f>
        <v>6500</v>
      </c>
      <c r="D202" s="138">
        <f>D19</f>
        <v>0</v>
      </c>
      <c r="E202" s="138">
        <f>E19</f>
        <v>0</v>
      </c>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7"/>
      <c r="AI202" s="57"/>
    </row>
    <row r="203" spans="1:35" s="123" customFormat="1" ht="15.75">
      <c r="A203" s="96"/>
      <c r="B203" s="122" t="s">
        <v>229</v>
      </c>
      <c r="C203" s="143">
        <f>C199+C200+C201+C202</f>
        <v>25000</v>
      </c>
      <c r="D203" s="143">
        <f>D199+D200+D201+D202</f>
        <v>40295</v>
      </c>
      <c r="E203" s="143">
        <f>E199+E200+E201+E202</f>
        <v>30304</v>
      </c>
      <c r="F203" s="100"/>
      <c r="G203" s="100"/>
      <c r="H203" s="100"/>
      <c r="I203" s="100"/>
      <c r="J203" s="100"/>
      <c r="K203" s="100"/>
      <c r="L203" s="100"/>
      <c r="M203" s="100"/>
      <c r="N203" s="100"/>
      <c r="O203" s="100"/>
      <c r="P203" s="100"/>
      <c r="Q203" s="100"/>
      <c r="R203" s="100"/>
      <c r="S203" s="100"/>
      <c r="T203" s="100"/>
      <c r="U203" s="100"/>
      <c r="V203" s="100"/>
      <c r="W203" s="100"/>
      <c r="X203" s="100"/>
      <c r="Y203" s="100"/>
      <c r="Z203" s="100"/>
      <c r="AA203" s="100"/>
      <c r="AB203" s="100"/>
      <c r="AC203" s="100"/>
      <c r="AD203" s="100"/>
      <c r="AE203" s="100"/>
      <c r="AF203" s="100"/>
      <c r="AG203" s="100"/>
      <c r="AH203" s="100"/>
      <c r="AI203" s="100"/>
    </row>
    <row r="204" spans="6:35" ht="15">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7"/>
      <c r="AI204" s="57"/>
    </row>
    <row r="205" spans="6:35" ht="15">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7"/>
      <c r="AI205" s="57"/>
    </row>
    <row r="206" spans="6:35" ht="15">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7"/>
      <c r="AI206" s="57"/>
    </row>
    <row r="207" spans="6:35" ht="15">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7"/>
      <c r="AI207" s="57"/>
    </row>
    <row r="208" spans="4:35" ht="15">
      <c r="D208" s="178"/>
      <c r="E208" s="178"/>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7"/>
      <c r="AI208" s="57"/>
    </row>
    <row r="209" spans="4:35" ht="15">
      <c r="D209" s="178"/>
      <c r="E209" s="178"/>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7"/>
      <c r="AI209" s="57"/>
    </row>
    <row r="210" spans="6:35" ht="15">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7"/>
      <c r="AI210" s="57"/>
    </row>
    <row r="211" spans="6:35" ht="15">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7"/>
      <c r="AI211" s="57"/>
    </row>
    <row r="212" spans="6:35" ht="15">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7"/>
      <c r="AI212" s="57"/>
    </row>
    <row r="213" spans="6:35" ht="15">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7"/>
      <c r="AI213" s="57"/>
    </row>
    <row r="214" spans="6:35" ht="15">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7"/>
      <c r="AI214" s="57"/>
    </row>
    <row r="215" spans="6:35" ht="15">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7"/>
      <c r="AI215" s="57"/>
    </row>
    <row r="216" spans="6:35" ht="15">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7"/>
      <c r="AI216" s="57"/>
    </row>
    <row r="217" spans="6:35" ht="15">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7"/>
      <c r="AI217" s="57"/>
    </row>
    <row r="218" spans="6:35" ht="15">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7"/>
      <c r="AI218" s="57"/>
    </row>
    <row r="219" spans="6:35" ht="15">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7"/>
      <c r="AI219" s="57"/>
    </row>
    <row r="220" spans="6:35" ht="15">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7"/>
      <c r="AI220" s="57"/>
    </row>
    <row r="221" spans="6:35" ht="15">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7"/>
      <c r="AI221" s="57"/>
    </row>
    <row r="222" spans="6:35" ht="15">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7"/>
      <c r="AI222" s="57"/>
    </row>
    <row r="223" spans="6:35" ht="15">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7"/>
      <c r="AI223" s="57"/>
    </row>
    <row r="224" spans="6:35" ht="15">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7"/>
      <c r="AI224" s="57"/>
    </row>
    <row r="225" spans="6:35" ht="15">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7"/>
      <c r="AI225" s="57"/>
    </row>
    <row r="226" spans="6:35" ht="15">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7"/>
      <c r="AI226" s="57"/>
    </row>
    <row r="227" spans="6:35" ht="15">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7"/>
      <c r="AI227" s="57"/>
    </row>
    <row r="228" spans="6:35" ht="15">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7"/>
      <c r="AI228" s="57"/>
    </row>
    <row r="229" spans="6:35" ht="15">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7"/>
      <c r="AI229" s="57"/>
    </row>
    <row r="230" spans="6:35" ht="15">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7"/>
      <c r="AI230" s="57"/>
    </row>
    <row r="231" spans="6:35" ht="15">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7"/>
      <c r="AI231" s="57"/>
    </row>
    <row r="232" spans="6:35" ht="15">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7"/>
      <c r="AI232" s="57"/>
    </row>
    <row r="233" spans="6:35" ht="15">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7"/>
      <c r="AI233" s="57"/>
    </row>
    <row r="234" spans="6:35" ht="15">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7"/>
      <c r="AI234" s="57"/>
    </row>
    <row r="235" spans="6:35" ht="15">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7"/>
      <c r="AI235" s="57"/>
    </row>
    <row r="236" spans="6:35" ht="15">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7"/>
      <c r="AI236" s="57"/>
    </row>
    <row r="237" spans="6:35" ht="15">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7"/>
      <c r="AI237" s="57"/>
    </row>
    <row r="238" spans="6:35" ht="15">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7"/>
      <c r="AI238" s="57"/>
    </row>
    <row r="239" spans="6:35" ht="15">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7"/>
      <c r="AI239" s="57"/>
    </row>
    <row r="240" spans="6:35" ht="15">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7"/>
      <c r="AI240" s="57"/>
    </row>
    <row r="241" spans="6:35" ht="15">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7"/>
      <c r="AI241" s="57"/>
    </row>
    <row r="242" spans="6:35" ht="15">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7"/>
      <c r="AI242" s="57"/>
    </row>
    <row r="243" spans="6:35" ht="15">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7"/>
      <c r="AI243" s="57"/>
    </row>
    <row r="244" spans="6:35" ht="15">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7"/>
      <c r="AI244" s="57"/>
    </row>
    <row r="245" spans="6:35" ht="15">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7"/>
      <c r="AI245" s="57"/>
    </row>
    <row r="246" spans="6:35" ht="15">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7"/>
      <c r="AI246" s="57"/>
    </row>
    <row r="247" spans="6:35" ht="15">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7"/>
      <c r="AI247" s="57"/>
    </row>
    <row r="248" spans="6:35" ht="15">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7"/>
      <c r="AI248" s="57"/>
    </row>
    <row r="249" spans="6:35" ht="15">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7"/>
      <c r="AI249" s="57"/>
    </row>
    <row r="250" spans="6:35" ht="15">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7"/>
      <c r="AI250" s="57"/>
    </row>
    <row r="251" spans="6:35" ht="15">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7"/>
      <c r="AI251" s="57"/>
    </row>
    <row r="252" spans="6:35" ht="15">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7"/>
      <c r="AI252" s="57"/>
    </row>
    <row r="253" spans="6:35" ht="15">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7"/>
      <c r="AI253" s="57"/>
    </row>
    <row r="254" spans="6:35" ht="15">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7"/>
      <c r="AI254" s="57"/>
    </row>
    <row r="255" spans="6:35" ht="15">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7"/>
      <c r="AI255" s="57"/>
    </row>
    <row r="256" spans="6:35" ht="15">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7"/>
      <c r="AI256" s="57"/>
    </row>
    <row r="257" spans="6:35" ht="15">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7"/>
      <c r="AI257" s="57"/>
    </row>
    <row r="258" spans="6:35" ht="15">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7"/>
      <c r="AI258" s="57"/>
    </row>
    <row r="259" spans="6:35" ht="15">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7"/>
      <c r="AI259" s="57"/>
    </row>
    <row r="260" spans="6:35" ht="15">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7"/>
      <c r="AI260" s="57"/>
    </row>
    <row r="261" spans="6:35" ht="15">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7"/>
      <c r="AI261" s="57"/>
    </row>
    <row r="262" spans="6:35" ht="15">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7"/>
      <c r="AI262" s="57"/>
    </row>
    <row r="263" spans="6:35" ht="15">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7"/>
      <c r="AI263" s="57"/>
    </row>
    <row r="264" spans="6:35" ht="15">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7"/>
      <c r="AI264" s="57"/>
    </row>
    <row r="265" spans="6:35" ht="15">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7"/>
      <c r="AI265" s="57"/>
    </row>
    <row r="266" spans="6:35" ht="15">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7"/>
      <c r="AI266" s="57"/>
    </row>
    <row r="267" spans="6:35" ht="15">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7"/>
      <c r="AI267" s="57"/>
    </row>
    <row r="268" spans="6:35" ht="15">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7"/>
      <c r="AI268" s="57"/>
    </row>
    <row r="269" spans="6:35" ht="15">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7"/>
      <c r="AI269" s="57"/>
    </row>
    <row r="270" spans="6:35" ht="15">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7"/>
      <c r="AI270" s="57"/>
    </row>
    <row r="271" spans="6:35" ht="15">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7"/>
      <c r="AI271" s="57"/>
    </row>
    <row r="272" spans="6:35" ht="15">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7"/>
      <c r="AI272" s="57"/>
    </row>
    <row r="273" spans="6:35" ht="15">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7"/>
      <c r="AI273" s="57"/>
    </row>
    <row r="274" spans="6:35" ht="15">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7"/>
      <c r="AI274" s="57"/>
    </row>
    <row r="275" spans="6:35" ht="15">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7"/>
      <c r="AI275" s="57"/>
    </row>
    <row r="276" spans="6:35" ht="15">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7"/>
      <c r="AI276" s="57"/>
    </row>
    <row r="277" spans="6:35" ht="15">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7"/>
      <c r="AI277" s="57"/>
    </row>
    <row r="278" spans="6:35" ht="15">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7"/>
      <c r="AI278" s="57"/>
    </row>
    <row r="279" spans="6:35" ht="15">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7"/>
      <c r="AI279" s="57"/>
    </row>
    <row r="280" spans="6:35" ht="15">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7"/>
      <c r="AI280" s="57"/>
    </row>
    <row r="281" spans="6:35" ht="15">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7"/>
      <c r="AI281" s="57"/>
    </row>
    <row r="282" spans="6:35" ht="15">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7"/>
      <c r="AI282" s="57"/>
    </row>
    <row r="283" spans="6:35" ht="15">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7"/>
      <c r="AI283" s="57"/>
    </row>
    <row r="284" spans="6:35" ht="15">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7"/>
      <c r="AI284" s="57"/>
    </row>
    <row r="285" spans="6:35" ht="15">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7"/>
      <c r="AI285" s="57"/>
    </row>
    <row r="286" spans="6:35" ht="15">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7"/>
      <c r="AI286" s="57"/>
    </row>
    <row r="287" spans="6:35" ht="15">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7"/>
      <c r="AI287" s="57"/>
    </row>
    <row r="288" spans="6:35" ht="15">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7"/>
      <c r="AI288" s="57"/>
    </row>
    <row r="289" spans="6:35" ht="15">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7"/>
      <c r="AI289" s="57"/>
    </row>
    <row r="290" spans="6:35" ht="15">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7"/>
      <c r="AI290" s="57"/>
    </row>
    <row r="291" spans="6:35" ht="15">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7"/>
      <c r="AI291" s="57"/>
    </row>
    <row r="292" spans="6:35" ht="15">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7"/>
      <c r="AI292" s="57"/>
    </row>
    <row r="293" spans="6:35" ht="15">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7"/>
      <c r="AI293" s="57"/>
    </row>
    <row r="294" spans="6:35" ht="15">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7"/>
      <c r="AI294" s="57"/>
    </row>
    <row r="295" spans="6:35" ht="15">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7"/>
      <c r="AI295" s="57"/>
    </row>
    <row r="296" spans="6:35" ht="15">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7"/>
      <c r="AI296" s="57"/>
    </row>
    <row r="297" spans="6:35" ht="15">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7"/>
      <c r="AI297" s="57"/>
    </row>
    <row r="298" spans="6:35" ht="15">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7"/>
      <c r="AI298" s="57"/>
    </row>
    <row r="299" spans="6:35" ht="15">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7"/>
      <c r="AI299" s="57"/>
    </row>
    <row r="300" spans="6:35" ht="15">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7"/>
      <c r="AI300" s="57"/>
    </row>
    <row r="301" spans="6:35" ht="15">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7"/>
      <c r="AI301" s="57"/>
    </row>
    <row r="302" spans="6:35" ht="15">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7"/>
      <c r="AI302" s="57"/>
    </row>
    <row r="303" spans="6:35" ht="15">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7"/>
      <c r="AI303" s="57"/>
    </row>
    <row r="304" spans="6:35" ht="15">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7"/>
      <c r="AI304" s="57"/>
    </row>
    <row r="305" spans="6:35" ht="15">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7"/>
      <c r="AI305" s="57"/>
    </row>
    <row r="306" spans="6:35" ht="15">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7"/>
      <c r="AI306" s="57"/>
    </row>
    <row r="307" spans="6:35" ht="15">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7"/>
      <c r="AI307" s="57"/>
    </row>
    <row r="308" spans="6:35" ht="15">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7"/>
      <c r="AI308" s="57"/>
    </row>
    <row r="309" spans="6:35" ht="15">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7"/>
      <c r="AI309" s="57"/>
    </row>
    <row r="310" spans="6:35" ht="15">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7"/>
      <c r="AI310" s="57"/>
    </row>
    <row r="311" spans="6:35" ht="15">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7"/>
      <c r="AI311" s="57"/>
    </row>
    <row r="312" spans="6:35" ht="15">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7"/>
      <c r="AI312" s="57"/>
    </row>
    <row r="313" spans="6:35" ht="15">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7"/>
      <c r="AI313" s="57"/>
    </row>
    <row r="314" spans="6:35" ht="15">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7"/>
      <c r="AI314" s="57"/>
    </row>
    <row r="315" spans="6:35" ht="15">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7"/>
      <c r="AI315" s="57"/>
    </row>
    <row r="316" spans="6:35" ht="15">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7"/>
      <c r="AI316" s="57"/>
    </row>
    <row r="317" spans="6:35" ht="15">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7"/>
      <c r="AI317" s="57"/>
    </row>
    <row r="318" spans="6:35" ht="15">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7"/>
      <c r="AI318" s="57"/>
    </row>
  </sheetData>
  <sheetProtection/>
  <mergeCells count="12">
    <mergeCell ref="B190:E190"/>
    <mergeCell ref="B67:E67"/>
    <mergeCell ref="B186:E186"/>
    <mergeCell ref="B15:E15"/>
    <mergeCell ref="B22:E22"/>
    <mergeCell ref="B42:E42"/>
    <mergeCell ref="B187:E187"/>
    <mergeCell ref="A11:E11"/>
    <mergeCell ref="C3:E3"/>
    <mergeCell ref="C4:E4"/>
    <mergeCell ref="A9:E9"/>
    <mergeCell ref="A10:E10"/>
  </mergeCells>
  <printOptions/>
  <pageMargins left="0.35" right="0.15748031496062992" top="0.1968503937007874" bottom="0.2362204724409449" header="0.15748031496062992" footer="0.15748031496062992"/>
  <pageSetup fitToHeight="100" horizontalDpi="600" verticalDpi="600" orientation="portrait"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Shukin</dc:creator>
  <cp:keywords/>
  <dc:description/>
  <cp:lastModifiedBy>Шавкунова</cp:lastModifiedBy>
  <cp:lastPrinted>2012-10-02T03:22:20Z</cp:lastPrinted>
  <dcterms:created xsi:type="dcterms:W3CDTF">2011-09-28T09:34:17Z</dcterms:created>
  <dcterms:modified xsi:type="dcterms:W3CDTF">2013-01-14T05:26:19Z</dcterms:modified>
  <cp:category/>
  <cp:version/>
  <cp:contentType/>
  <cp:contentStatus/>
</cp:coreProperties>
</file>