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'Лист1'!$A$1:$C$31</definedName>
    <definedName name="Z_262CA3BA_A6EF_40CD_A639_E517018E5E64_.wvu.PrintTitles" localSheetId="0" hidden="1">'Лист1'!$3:$3</definedName>
    <definedName name="Z_5B49F443_D6B0_4835_9074_3E845B105F53_.wvu.PrintArea" localSheetId="0" hidden="1">'Лист1'!$A$1:$C$31</definedName>
    <definedName name="Z_815185F8_A465_402A_A2AF_D277802A9C1E_.wvu.PrintArea" localSheetId="0" hidden="1">'Лист1'!$A$1:$E$31</definedName>
    <definedName name="Z_815185F8_A465_402A_A2AF_D277802A9C1E_.wvu.PrintTitles" localSheetId="0" hidden="1">'Лист1'!$3:$4</definedName>
    <definedName name="Z_E76C496F_DA06_498A_8A6F_01224232EE5A_.wvu.PrintArea" localSheetId="0" hidden="1">'Лист1'!$A$1:$C$31</definedName>
    <definedName name="Z_EAA579AF_882B_4319_8B0F_88C20579917C_.wvu.PrintArea" localSheetId="0" hidden="1">'Лист1'!$A$1:$E$31</definedName>
    <definedName name="Z_EAA579AF_882B_4319_8B0F_88C20579917C_.wvu.PrintTitles" localSheetId="0" hidden="1">'Лист1'!$3:$4</definedName>
    <definedName name="_xlnm.Print_Titles" localSheetId="0">'Лист1'!$3:$4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<sst xmlns="http://schemas.openxmlformats.org/spreadsheetml/2006/main" count="61" uniqueCount="61">
  <si>
    <t>Муниципальное автономное учреждение здравоохранения "Детский центр восстановительного лечения"</t>
  </si>
  <si>
    <t>Муниципальное бюджетное лечебно-профилактическое учреждение "Родильный дом им. Н.А.Семашко"</t>
  </si>
  <si>
    <t>Муниципальное бюджетное лечебно-профилактическое учреждение здравоохранения особого типа  "Центр медицинской профилактики"</t>
  </si>
  <si>
    <t>Муниципальное бюджетное лечебно-профилактическое учреждение "Детская инфекционная больница имени Г.Е.Сибирцева"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</si>
  <si>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</si>
  <si>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</si>
  <si>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</si>
  <si>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</si>
  <si>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</si>
  <si>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</si>
  <si>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</si>
  <si>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</si>
  <si>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</si>
  <si>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</si>
  <si>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</si>
  <si>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</si>
  <si>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</si>
  <si>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</si>
  <si>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</si>
  <si>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</si>
  <si>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</si>
  <si>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</si>
  <si>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</si>
  <si>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</si>
  <si>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</si>
  <si>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</si>
  <si>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</si>
  <si>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>20</t>
  </si>
  <si>
    <t>21</t>
  </si>
  <si>
    <t>22</t>
  </si>
  <si>
    <t>23</t>
  </si>
  <si>
    <t>24</t>
  </si>
  <si>
    <t>25</t>
  </si>
  <si>
    <t>26</t>
  </si>
  <si>
    <t>Муниципальное бюджетное лечебно-профилактическое учреждение "Поликлиника № 10"</t>
  </si>
  <si>
    <t xml:space="preserve">Муниципальное бюджетное лечебно-профилактическое учреждение "Детская поликлиника № 3" </t>
  </si>
  <si>
    <t>Муниципальное бюджетное лечебно-профилактическое учреждение "Детская стоматологическая поликлиника № 1"</t>
  </si>
  <si>
    <t>Муниципальное бюджетное лечебно-профилактическое учреждение "Детская стоматологическая поликлиника № 2"</t>
  </si>
  <si>
    <t>Муниципальное бюджетное лечебно-профилактическое учреждение "Стоматологическая поликлиника № 1"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</si>
  <si>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</si>
  <si>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"Медико-санитарная часть № 1"</t>
  </si>
  <si>
    <t>Муниципальное бюджетное лечебно-профилактическое  учреждение "Медико-санитарная часть № 2"</t>
  </si>
  <si>
    <t>Муниципальное бюджетное лечебно-профилактическое учреждение "Родильный дом № 1"</t>
  </si>
  <si>
    <t>Предельная штатная численность
муниципальных учреждений,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</si>
  <si>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автономное учреждение здравоохранения "Городская больница скорой медицинской помощи"</t>
  </si>
  <si>
    <t>Муниципальное автономное учреждение здравоохранение "Поликлиника № 3"</t>
  </si>
  <si>
    <t>Муниципальное автономное учреждение здравоохранения "Городская клиническая больница № 3"</t>
  </si>
  <si>
    <t>Муниципальное автономное учреждение здравоохранения "Межвузовская больница"</t>
  </si>
  <si>
    <t>Муниципальное автономное учреждение здравоохранения "Родильный дом № 4"</t>
  </si>
  <si>
    <t>Муниципальное автономное учреждение здравоохранения "Детская городская больница № 4"</t>
  </si>
  <si>
    <t>Муниципальное автономное учреждение здравоохранения "Детская городская больница № 1"</t>
  </si>
  <si>
    <t>Муниципальное автономное учреждение здравоохранения "Поликлиника № 8"</t>
  </si>
  <si>
    <t>Муниципальное автономное учреждение здравоохранения "Поликлиника № 1"</t>
  </si>
  <si>
    <t>Муниципальное автономное учреждение здравоохранения "Поликлиника № 4"</t>
  </si>
  <si>
    <t>Муниципальное автономное учреждение здравоохранения "Станция скорой медицинской помощи"</t>
  </si>
  <si>
    <t xml:space="preserve">Муниципальное автономное лечебно-профилактическое  учреждение Медико-санитарная часть "Строитель"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</si>
  <si>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</si>
  <si>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</si>
  <si>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</si>
  <si>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здравоохранения "Детская городская больница № 2"</t>
  </si>
  <si>
    <t>Приложение 4 к постановлению
администрации Города Томска
от 25.10.2013 № 1203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</si>
</sst>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_ ;\-#,##0.0\ "/>
    <numFmt numFmtId="170" formatCode="#,##0_ ;\-#,##0\ 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/>
    </xf>
    <xf numFmtId="43" fontId="3" fillId="0" borderId="10" xfId="52" applyNumberFormat="1" applyFont="1" applyFill="1" applyBorder="1" applyAlignment="1">
      <alignment horizontal="center"/>
      <protection/>
    </xf>
    <xf numFmtId="43" fontId="5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right" vertical="justify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 расчетов по НСОТ от 18.03.2010 для гор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5" zoomScaleNormal="85" zoomScaleSheetLayoutView="85" zoomScalePageLayoutView="0" workbookViewId="0" topLeftCell="A1">
      <pane ySplit="2" topLeftCell="BM3" activePane="bottomLeft" state="frozen"/>
      <selection pane="topLeft" activeCell="A1" sqref="A1"/>
      <selection pane="bottomLeft" activeCell="B1" sqref="B1:E1"/>
    </sheetView>
  </sheetViews>
  <sheetFormatPr defaultColWidth="9.00390625" defaultRowHeight="12.75"/>
  <cols>
    <col min="1" max="1" width="6.125" style="4" customWidth="1"/>
    <col min="2" max="2" width="61.75390625" style="1" customWidth="1"/>
    <col min="3" max="3" width="13.875" style="1" customWidth="1"/>
    <col min="4" max="4" width="12.875" style="1" customWidth="1"/>
    <col min="5" max="5" width="12.25390625" style="1" customWidth="1"/>
    <col min="6" max="16384" width="9.125" style="1" customWidth="1"/>
  </cols>
  <sheetData>
    <row r="1" spans="1:5" ht="51" customHeight="1">
      <c r="A1" s="3"/>
      <c r="B1" s="16" t="s">
        <v>60</v>
      </c>
      <c r="C1" s="16"/>
      <c r="D1" s="16"/>
      <c r="E1" s="16"/>
    </row>
    <row r="2" spans="2:3" ht="84.75" customHeight="1">
      <c r="B2" s="17" t="s">
        <v>43</v>
      </c>
      <c r="C2" s="17"/>
    </row>
    <row r="3" spans="1:5" ht="21.75" customHeight="1">
      <c r="A3" s="18" t="s">
        <v>4</v>
      </c>
      <c r="B3" s="20" t="s">
        <v>25</v>
      </c>
      <c r="C3" s="22" t="s">
        <v>5</v>
      </c>
      <c r="D3" s="14" t="s">
        <v>56</v>
      </c>
      <c r="E3" s="15"/>
    </row>
    <row r="4" spans="1:5" ht="84" customHeight="1">
      <c r="A4" s="19"/>
      <c r="B4" s="21"/>
      <c r="C4" s="23"/>
      <c r="D4" s="12" t="s">
        <v>57</v>
      </c>
      <c r="E4" s="12" t="s">
        <v>58</v>
      </c>
    </row>
    <row r="5" spans="1:5" ht="36" customHeight="1">
      <c r="A5" s="6" t="s">
        <v>6</v>
      </c>
      <c r="B5" s="9" t="s">
        <v>52</v>
      </c>
      <c r="C5" s="7">
        <v>24</v>
      </c>
      <c r="D5" s="13">
        <v>0</v>
      </c>
      <c r="E5" s="7">
        <f>C5</f>
        <v>24</v>
      </c>
    </row>
    <row r="6" spans="1:5" ht="36" customHeight="1">
      <c r="A6" s="6" t="s">
        <v>7</v>
      </c>
      <c r="B6" s="10" t="s">
        <v>45</v>
      </c>
      <c r="C6" s="7">
        <f>2-0.5</f>
        <v>1.5</v>
      </c>
      <c r="D6" s="13">
        <v>0</v>
      </c>
      <c r="E6" s="7">
        <f aca="true" t="shared" si="0" ref="E6:E29">C6</f>
        <v>1.5</v>
      </c>
    </row>
    <row r="7" spans="1:5" ht="30" customHeight="1">
      <c r="A7" s="6" t="s">
        <v>8</v>
      </c>
      <c r="B7" s="10" t="s">
        <v>53</v>
      </c>
      <c r="C7" s="7">
        <f>24-0.5</f>
        <v>23.5</v>
      </c>
      <c r="D7" s="13">
        <v>0</v>
      </c>
      <c r="E7" s="7">
        <f t="shared" si="0"/>
        <v>23.5</v>
      </c>
    </row>
    <row r="8" spans="1:5" ht="32.25" customHeight="1">
      <c r="A8" s="6" t="s">
        <v>9</v>
      </c>
      <c r="B8" s="9" t="s">
        <v>51</v>
      </c>
      <c r="C8" s="7">
        <f>1+0.5</f>
        <v>1.5</v>
      </c>
      <c r="D8" s="13">
        <v>0</v>
      </c>
      <c r="E8" s="7">
        <f t="shared" si="0"/>
        <v>1.5</v>
      </c>
    </row>
    <row r="9" spans="1:5" ht="31.5">
      <c r="A9" s="6" t="s">
        <v>10</v>
      </c>
      <c r="B9" s="9" t="s">
        <v>34</v>
      </c>
      <c r="C9" s="7">
        <v>3</v>
      </c>
      <c r="D9" s="13">
        <v>0</v>
      </c>
      <c r="E9" s="7">
        <f t="shared" si="0"/>
        <v>3</v>
      </c>
    </row>
    <row r="10" spans="1:5" ht="35.25" customHeight="1">
      <c r="A10" s="6" t="s">
        <v>11</v>
      </c>
      <c r="B10" s="9" t="s">
        <v>35</v>
      </c>
      <c r="C10" s="7">
        <f>57+0.5</f>
        <v>57.5</v>
      </c>
      <c r="D10" s="13">
        <v>0</v>
      </c>
      <c r="E10" s="7">
        <f t="shared" si="0"/>
        <v>57.5</v>
      </c>
    </row>
    <row r="11" spans="1:5" ht="35.25" customHeight="1">
      <c r="A11" s="6" t="s">
        <v>12</v>
      </c>
      <c r="B11" s="9" t="s">
        <v>0</v>
      </c>
      <c r="C11" s="7">
        <v>81</v>
      </c>
      <c r="D11" s="13">
        <v>0</v>
      </c>
      <c r="E11" s="7">
        <f t="shared" si="0"/>
        <v>81</v>
      </c>
    </row>
    <row r="12" spans="1:5" ht="38.25" customHeight="1">
      <c r="A12" s="6" t="s">
        <v>13</v>
      </c>
      <c r="B12" s="9" t="s">
        <v>36</v>
      </c>
      <c r="C12" s="7">
        <f>2-0.5-0.5</f>
        <v>1</v>
      </c>
      <c r="D12" s="13">
        <v>0</v>
      </c>
      <c r="E12" s="7">
        <f t="shared" si="0"/>
        <v>1</v>
      </c>
    </row>
    <row r="13" spans="1:5" ht="35.25" customHeight="1">
      <c r="A13" s="6" t="s">
        <v>14</v>
      </c>
      <c r="B13" s="9" t="s">
        <v>37</v>
      </c>
      <c r="C13" s="7">
        <f>1-0.25</f>
        <v>0.75</v>
      </c>
      <c r="D13" s="13">
        <v>0</v>
      </c>
      <c r="E13" s="7">
        <f t="shared" si="0"/>
        <v>0.75</v>
      </c>
    </row>
    <row r="14" spans="1:5" ht="31.5">
      <c r="A14" s="6" t="s">
        <v>15</v>
      </c>
      <c r="B14" s="9" t="s">
        <v>38</v>
      </c>
      <c r="C14" s="7">
        <f>6+0.5</f>
        <v>6.5</v>
      </c>
      <c r="D14" s="13">
        <v>0</v>
      </c>
      <c r="E14" s="7">
        <f>C14</f>
        <v>6.5</v>
      </c>
    </row>
    <row r="15" spans="1:5" ht="34.5" customHeight="1">
      <c r="A15" s="6" t="s">
        <v>16</v>
      </c>
      <c r="B15" s="9" t="s">
        <v>44</v>
      </c>
      <c r="C15" s="7">
        <v>3</v>
      </c>
      <c r="D15" s="13">
        <v>0</v>
      </c>
      <c r="E15" s="7">
        <f t="shared" si="0"/>
        <v>3</v>
      </c>
    </row>
    <row r="16" spans="1:5" ht="34.5" customHeight="1">
      <c r="A16" s="6" t="s">
        <v>17</v>
      </c>
      <c r="B16" s="9" t="s">
        <v>39</v>
      </c>
      <c r="C16" s="7">
        <v>4</v>
      </c>
      <c r="D16" s="13">
        <v>0</v>
      </c>
      <c r="E16" s="7">
        <f t="shared" si="0"/>
        <v>4</v>
      </c>
    </row>
    <row r="17" spans="1:5" ht="36" customHeight="1">
      <c r="A17" s="6" t="s">
        <v>18</v>
      </c>
      <c r="B17" s="9" t="s">
        <v>46</v>
      </c>
      <c r="C17" s="7">
        <f>112-104.5</f>
        <v>7.5</v>
      </c>
      <c r="D17" s="13">
        <v>0</v>
      </c>
      <c r="E17" s="7">
        <f t="shared" si="0"/>
        <v>7.5</v>
      </c>
    </row>
    <row r="18" spans="1:5" ht="34.5" customHeight="1">
      <c r="A18" s="6" t="s">
        <v>19</v>
      </c>
      <c r="B18" s="9" t="s">
        <v>47</v>
      </c>
      <c r="C18" s="7">
        <f>22+20-20</f>
        <v>22</v>
      </c>
      <c r="D18" s="13">
        <v>0</v>
      </c>
      <c r="E18" s="7">
        <f t="shared" si="0"/>
        <v>22</v>
      </c>
    </row>
    <row r="19" spans="1:5" ht="34.5" customHeight="1">
      <c r="A19" s="6" t="s">
        <v>20</v>
      </c>
      <c r="B19" s="9" t="s">
        <v>40</v>
      </c>
      <c r="C19" s="7">
        <v>94</v>
      </c>
      <c r="D19" s="13">
        <v>0</v>
      </c>
      <c r="E19" s="7">
        <f t="shared" si="0"/>
        <v>94</v>
      </c>
    </row>
    <row r="20" spans="1:5" ht="38.25" customHeight="1">
      <c r="A20" s="6" t="s">
        <v>21</v>
      </c>
      <c r="B20" s="9" t="s">
        <v>41</v>
      </c>
      <c r="C20" s="7">
        <f>75-2.25-22.5</f>
        <v>50.25</v>
      </c>
      <c r="D20" s="13">
        <v>0</v>
      </c>
      <c r="E20" s="7">
        <f t="shared" si="0"/>
        <v>50.25</v>
      </c>
    </row>
    <row r="21" spans="1:5" ht="31.5">
      <c r="A21" s="6" t="s">
        <v>22</v>
      </c>
      <c r="B21" s="9" t="s">
        <v>55</v>
      </c>
      <c r="C21" s="7">
        <f>1+0.5+0.5+3</f>
        <v>5</v>
      </c>
      <c r="D21" s="13">
        <v>0</v>
      </c>
      <c r="E21" s="7">
        <f t="shared" si="0"/>
        <v>5</v>
      </c>
    </row>
    <row r="22" spans="1:5" ht="36.75" customHeight="1">
      <c r="A22" s="6" t="s">
        <v>23</v>
      </c>
      <c r="B22" s="9" t="s">
        <v>50</v>
      </c>
      <c r="C22" s="7">
        <f>93+28.75-26</f>
        <v>95.75</v>
      </c>
      <c r="D22" s="13">
        <v>0</v>
      </c>
      <c r="E22" s="7">
        <f t="shared" si="0"/>
        <v>95.75</v>
      </c>
    </row>
    <row r="23" spans="1:5" ht="36.75" customHeight="1">
      <c r="A23" s="6" t="s">
        <v>24</v>
      </c>
      <c r="B23" s="9" t="s">
        <v>59</v>
      </c>
      <c r="C23" s="7">
        <f>112-0.25</f>
        <v>111.75</v>
      </c>
      <c r="D23" s="13">
        <v>0</v>
      </c>
      <c r="E23" s="7">
        <f t="shared" si="0"/>
        <v>111.75</v>
      </c>
    </row>
    <row r="24" spans="1:5" ht="33" customHeight="1">
      <c r="A24" s="6" t="s">
        <v>27</v>
      </c>
      <c r="B24" s="9" t="s">
        <v>49</v>
      </c>
      <c r="C24" s="7">
        <f>6+0.25</f>
        <v>6.25</v>
      </c>
      <c r="D24" s="13">
        <v>0</v>
      </c>
      <c r="E24" s="7">
        <f t="shared" si="0"/>
        <v>6.25</v>
      </c>
    </row>
    <row r="25" spans="1:5" ht="51" customHeight="1">
      <c r="A25" s="6" t="s">
        <v>28</v>
      </c>
      <c r="B25" s="9" t="s">
        <v>3</v>
      </c>
      <c r="C25" s="7">
        <f>1+0.5</f>
        <v>1.5</v>
      </c>
      <c r="D25" s="13">
        <v>0</v>
      </c>
      <c r="E25" s="7">
        <f t="shared" si="0"/>
        <v>1.5</v>
      </c>
    </row>
    <row r="26" spans="1:5" ht="36" customHeight="1">
      <c r="A26" s="6" t="s">
        <v>29</v>
      </c>
      <c r="B26" s="9" t="s">
        <v>42</v>
      </c>
      <c r="C26" s="7">
        <v>2</v>
      </c>
      <c r="D26" s="13">
        <v>0</v>
      </c>
      <c r="E26" s="7">
        <f t="shared" si="0"/>
        <v>2</v>
      </c>
    </row>
    <row r="27" spans="1:5" ht="34.5" customHeight="1">
      <c r="A27" s="6" t="s">
        <v>30</v>
      </c>
      <c r="B27" s="9" t="s">
        <v>1</v>
      </c>
      <c r="C27" s="7">
        <f>4-0.25+3</f>
        <v>6.75</v>
      </c>
      <c r="D27" s="13">
        <v>0</v>
      </c>
      <c r="E27" s="7">
        <f t="shared" si="0"/>
        <v>6.75</v>
      </c>
    </row>
    <row r="28" spans="1:5" ht="32.25" customHeight="1">
      <c r="A28" s="6" t="s">
        <v>31</v>
      </c>
      <c r="B28" s="9" t="s">
        <v>48</v>
      </c>
      <c r="C28" s="7">
        <v>5</v>
      </c>
      <c r="D28" s="13">
        <v>0</v>
      </c>
      <c r="E28" s="7">
        <f t="shared" si="0"/>
        <v>5</v>
      </c>
    </row>
    <row r="29" spans="1:5" ht="34.5" customHeight="1">
      <c r="A29" s="6" t="s">
        <v>32</v>
      </c>
      <c r="B29" s="9" t="s">
        <v>54</v>
      </c>
      <c r="C29" s="7">
        <f>1397-0.25-1345.75</f>
        <v>51</v>
      </c>
      <c r="D29" s="13">
        <v>0</v>
      </c>
      <c r="E29" s="7">
        <f t="shared" si="0"/>
        <v>51</v>
      </c>
    </row>
    <row r="30" spans="1:5" ht="51.75" customHeight="1">
      <c r="A30" s="6" t="s">
        <v>33</v>
      </c>
      <c r="B30" s="9" t="s">
        <v>2</v>
      </c>
      <c r="C30" s="7">
        <f>72-2.5</f>
        <v>69.5</v>
      </c>
      <c r="D30" s="13">
        <v>0</v>
      </c>
      <c r="E30" s="7">
        <f>C30</f>
        <v>69.5</v>
      </c>
    </row>
    <row r="31" spans="1:5" ht="22.5" customHeight="1">
      <c r="A31" s="5"/>
      <c r="B31" s="11" t="s">
        <v>26</v>
      </c>
      <c r="C31" s="8">
        <f>SUM(C5:C30)</f>
        <v>735.5</v>
      </c>
      <c r="D31" s="13">
        <v>0</v>
      </c>
      <c r="E31" s="8">
        <f>C31</f>
        <v>735.5</v>
      </c>
    </row>
    <row r="32" ht="12.75">
      <c r="B32" s="2"/>
    </row>
  </sheetData>
  <sheetProtection/>
  <mergeCells count="6">
    <mergeCell ref="D3:E3"/>
    <mergeCell ref="B1:E1"/>
    <mergeCell ref="B2:C2"/>
    <mergeCell ref="A3:A4"/>
    <mergeCell ref="B3:B4"/>
    <mergeCell ref="C3:C4"/>
  </mergeCells>
  <printOptions horizontalCentered="1"/>
  <pageMargins left="1.1811023622047245" right="0.3937007874015748" top="0.3937007874015748" bottom="0.3937007874015748" header="0.5118110236220472" footer="0.5118110236220472"/>
  <pageSetup fitToHeight="0" horizontalDpi="600" verticalDpi="600" orientation="portrait" paperSize="9" scale="81" r:id="rId1"/>
  <rowBreaks count="15" manualBreakCount="15">
    <brk id="24" max="4" man="1"/>
    <brk id="48" max="5" man="1"/>
    <brk id="66" max="5" man="1"/>
    <brk id="85" max="5" man="1"/>
    <brk id="104" max="5" man="1"/>
    <brk id="121" max="5" man="1"/>
    <brk id="133" max="5" man="1"/>
    <brk id="143" max="5" man="1"/>
    <brk id="159" max="5" man="1"/>
    <brk id="169" max="5" man="1"/>
    <brk id="183" max="5" man="1"/>
    <brk id="201" max="5" man="1"/>
    <brk id="219" max="5" man="1"/>
    <brk id="237" max="5" man="1"/>
    <brk id="2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0" sqref="I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2013-10-03T09:18:55Z</cp:lastPrinted>
  <dcterms:created xsi:type="dcterms:W3CDTF">2012-04-11T08:42:06Z</dcterms:created>
  <dcterms:modified xsi:type="dcterms:W3CDTF">2013-10-25T09:10:25Z</dcterms:modified>
  <cp:category/>
  <cp:version/>
  <cp:contentType/>
  <cp:contentStatus/>
</cp:coreProperties>
</file>