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9110" windowHeight="6345" activeTab="0"/>
  </bookViews>
  <sheets>
    <sheet name="Приложение 1" sheetId="1" r:id="rId1"/>
    <sheet name="Приложение 2" sheetId="2" r:id="rId2"/>
    <sheet name="Приложение 3" sheetId="3" r:id="rId3"/>
  </sheets>
  <definedNames/>
  <calcPr fullCalcOnLoad="1"/>
</workbook>
</file>

<file path=xl/sharedStrings.xml><?xml version="1.0" encoding="utf-8"?>
<sst xmlns="http://schemas.openxmlformats.org/spreadsheetml/2006/main" count="300" uniqueCount="231">
  <si>
    <t>NN пп</t>
  </si>
  <si>
    <t>Наименование учреждения</t>
  </si>
  <si>
    <t>Сумма в 2013 году</t>
  </si>
  <si>
    <t>Сумма в 2014 году</t>
  </si>
  <si>
    <t>Сумма в 2015 году</t>
  </si>
  <si>
    <t>Муниципальное бюджетное лечебно-профилактическое учреждение "Больница № 2"</t>
  </si>
  <si>
    <t>Муниципальное бюджетное лечебно-профилактическое учреждение "Медико-санитарная часть № 2"</t>
  </si>
  <si>
    <t>Итого по учреждениям управления здравоохранения администрации Города Томска</t>
  </si>
  <si>
    <t xml:space="preserve">в т.ч. по бюджетным учреждениям </t>
  </si>
  <si>
    <t xml:space="preserve">в т.ч. по автономным учреждениям </t>
  </si>
  <si>
    <t>Муниципальные учреждения, в отношении которых функции и полномочия учредителя осуществляет управление культуры администрации Города Томска</t>
  </si>
  <si>
    <t>Муниципальное бюджетное образовательное учреждение дополнительного образования детей "Детская школа искусств № 1 имени А.Г. Рубинштейна"</t>
  </si>
  <si>
    <t>Муниципальное автономное учреждение "Дом культуры "Светлый"</t>
  </si>
  <si>
    <t>Муниципальная бюджетная библиотека "им. С.Я. Маршака"</t>
  </si>
  <si>
    <t>Муниципальная бюджетная библиотека "Центральная"</t>
  </si>
  <si>
    <t>Муниципальная бюджетная библиотека "Северная"</t>
  </si>
  <si>
    <t>Муниципальная бюджетная библиотека "Сказка"</t>
  </si>
  <si>
    <t>Муниципальная бюджетная библиотека "Лада"</t>
  </si>
  <si>
    <t>Муниципальная бюджетная библиотека "Эврика"</t>
  </si>
  <si>
    <t>Муниципальное автономное учреждение "Музей истории Томска"</t>
  </si>
  <si>
    <t>Муниципальное автономное учреждение "Муниципальная информационная библиотечная система" Города Томска</t>
  </si>
  <si>
    <t>Муниципальное бюджетное образовательное учреждение дополнительного образования детей "Детская музыкальная школа № 2"</t>
  </si>
  <si>
    <t>Муниципальная бюджетная библиотека "Дом семьи"</t>
  </si>
  <si>
    <t>Муниципальная бюджетная библиотека "Южная"</t>
  </si>
  <si>
    <t>Муниципальная бюджетная библиотека "Сибирская"</t>
  </si>
  <si>
    <t>Муниципальная бюджетная библиотека "Русь"</t>
  </si>
  <si>
    <t xml:space="preserve">Муниципальное автономное образовательное учреждение дополнительного образования детей «Детская школа искусств № 3» </t>
  </si>
  <si>
    <t xml:space="preserve">Муниципальное автономное образовательное учреждение дополнительного образования детей «Детская художественная школа № 1» </t>
  </si>
  <si>
    <t>ИТОГО по учреждениям управления культуры администрации Города Томска</t>
  </si>
  <si>
    <t>Муниципальные учреждения, в отношении которых функции и полномочия учредителя осуществляет управление по делам молодежи, физкультуре и спорту  администрации Города Томска</t>
  </si>
  <si>
    <t>Муниципальное бюджетное образовательное учреждение дополнительного образования детей «Детско-юношеская спортивная школа № 4 Города Томска»</t>
  </si>
  <si>
    <t>Муниципальное бюджетное образовательное учреждение дополнительного образования детей "Специализированная детско-юношеская спортивная школа олимпийского резерва № 16 Города Томска"</t>
  </si>
  <si>
    <t>Муниципальное автономное образовательное учреждение дополнительного образования детей «Детско-юношеская спортивная школа № 17 Города Томска»</t>
  </si>
  <si>
    <t>Муниципальное бюджетное образовательное учреждение дополнительного образования детей "Детско-юношеская спортивная школа "Светленская" Города Томска"</t>
  </si>
  <si>
    <t>7</t>
  </si>
  <si>
    <t>Муниципальное бюджетное образовательное учреждение дополнительного образования детей «Детско-юношеская спортивная школа бокса Города Томска»</t>
  </si>
  <si>
    <t>8</t>
  </si>
  <si>
    <t>Муниципальное автономное образовательное учреждение дополнительного образования детей «Детско-юношеская спортивная школа "Кедр" Города Томска»</t>
  </si>
  <si>
    <t>Муниципальное автономное образовательное учреждение дополнительного образования детей «Специализированная детско-юношеская спортивная школа олимпийского резерва № 3 Города Томска», г. Томск, ул. К Маркса, 50</t>
  </si>
  <si>
    <t>Муниципальные учреждения, в отношении которых функции и полномочия учредителя осуществляет департамент образования администрации Города Томска</t>
  </si>
  <si>
    <t>Муниципальное автономное дошкольное образовательное учреждение детский сад компенсироующего вида № 1 г. Томска</t>
  </si>
  <si>
    <t>Муниципальное бюджетное дошкольное образовательное учреждение детский сад общеразвивающего вида № 2 г. Томска</t>
  </si>
  <si>
    <t>Муниципальное бюджетное дошкольное образовательное учреждение Центр развития ребенка - детский сад № 3 г. Томска</t>
  </si>
  <si>
    <t>Муниципальное бюджетное дошкольное образовательное учреждение детский сад № 4 "Монтессори" г. Томска</t>
  </si>
  <si>
    <t>Муниципальное автономное дошкольное образовательное учреждение детский сад общеразвивающего  вида №  5 г. Томска (ул. Елизаровых, 4/1)</t>
  </si>
  <si>
    <t>Муниципальное автономное дошкольное образовательное учреждение детский сад комбинированного  вида №  6 г. Томска (ул. Транспортная, 5)</t>
  </si>
  <si>
    <t>Муниципальное автономное дошкольное образовательное учреждение детский сад общеразвивающего вида № 9 г. Томска</t>
  </si>
  <si>
    <t xml:space="preserve">Муниципальное автономное дошкольное образовательное учреждение детский сад комбинированного  вида №  15 г. Томска </t>
  </si>
  <si>
    <t xml:space="preserve">Муниципальное бюджетное дошкольное образовательное учреждение детский сад комбинированного  вида №  17 г. Томска </t>
  </si>
  <si>
    <t xml:space="preserve">Муниципальное бюджетное дошкольное образовательное учреждение детский сад комбинированного  вида №  18 г. Томска </t>
  </si>
  <si>
    <t xml:space="preserve">Муниципальное бюджетное дошкольное образовательное учреждение детский сад комбинированного  вида №  19 г. Томска (ул. Лебедева, 135) </t>
  </si>
  <si>
    <t>Муниципальное бюджетное дошкольное образовательное учреждение Центр развития ребенка - детский сад № 20 г. Томска</t>
  </si>
  <si>
    <t>Муниципальное бюджетное дошкольное образовательное учреждение Центр развития ребенка - детский сад № 21 г. Томска</t>
  </si>
  <si>
    <t>Муниципальное бюджетное дошкольное образовательное учреждение Центр развития ребенка - детский сад № 23 г. Томска</t>
  </si>
  <si>
    <t xml:space="preserve">Муниципальное автономное дошкольное образовательное учреждение детский сад комбинированного  вида №  24 г. Томска </t>
  </si>
  <si>
    <t>Муниципальное бюджетное дошкольное образовательное учреждение детский сад  № 27  г. Томска</t>
  </si>
  <si>
    <t>Муниципальное бюджетное дошкольное образовательное учреждение детский сад  № 28  г. Томска</t>
  </si>
  <si>
    <t>Муниципальное бюджетное дошкольное образовательное учреждение детский сад  компенсирующего вида № 30  г. Томска</t>
  </si>
  <si>
    <t>Муниципальное бюджетное дошкольное образовательное учреждение детский сад общеразвивающего вида № 31 г. Томска</t>
  </si>
  <si>
    <t>Муниципальное бюджетное дошкольное образовательное учреждение детский сад общеразвивающего вида № 33 г. Томска</t>
  </si>
  <si>
    <t>Муниципальное бюджетное дошкольное образовательное учреждение детский сад общеразвивающего вида № 34 г. Томска</t>
  </si>
  <si>
    <t>Муниципальное бюджетное дошкольное образовательное учреждение детский сад общеразвивающего вида № 35 г. Томска</t>
  </si>
  <si>
    <t>Муниципальное автономное дошкольное образовательное учреждение Центр развития ребенка - детский сад № 40 г. Томска</t>
  </si>
  <si>
    <t>Муниципальное бюджетное дошкольное образовательное учреждение детский сад общеразвивающего вида № 41 г. Томска</t>
  </si>
  <si>
    <t>Муниципальное бюджетное дошкольное образовательное учреждение детский сад  № 42  г. Томска (ул. Бердская, 11/1)</t>
  </si>
  <si>
    <t>Муниципальное автономное дошкольное образовательное учреждение детский сад общеразвивающего вида № 44 г. Томска</t>
  </si>
  <si>
    <t>Муниципальное автономное дошкольное образовательное учреждение детский сад № 45 г. Томска</t>
  </si>
  <si>
    <t>Муниципальное автономное дошкольное образовательное учреждение детский сад общеразвивающего вида № 51 г. Томска</t>
  </si>
  <si>
    <t>Муниципальное автономное дошкольное образовательное учреждение детский сад комбинированного вида № 53 г. Томска (ул. Ивановского, 21)</t>
  </si>
  <si>
    <t>Муниципальное бюджетное дошкольное образовательное учреждение детский сад общеразвивающего вида № 57 г. Томска (ул. Смирнова, 34)</t>
  </si>
  <si>
    <t>Муниципальное автономное дошкольное образовательное учреждение Центр развития ребенка - детский сад № 63 г. Томска</t>
  </si>
  <si>
    <t>Муниципальное бюджетное дошкольное образовательное учреждение детский сад общеразвивающего вида № 65 г. Томска (ул. Говорова, 66)</t>
  </si>
  <si>
    <t>Муниципальное бюджетное дошкольное образовательное учреждение детский сад  № 66  г. Томска</t>
  </si>
  <si>
    <t xml:space="preserve">Муниципальное бюджетное дошкольное образовательное учреждение детский сад общеразвивающего вида № 72 г. Томска </t>
  </si>
  <si>
    <t xml:space="preserve">Муниципальное автономное дошкольное образовательное учреждение детский сад общеразвивающего вида № 77 г. Томска </t>
  </si>
  <si>
    <t xml:space="preserve">Муниципальное автономное дошкольное образовательное учреждение детский сад общеразвивающего вида № 86 г. Томска </t>
  </si>
  <si>
    <t xml:space="preserve">Муниципальное бюджетное дошкольное образовательное учреждение детский сад общеразвивающего вида № 88 г. Томска </t>
  </si>
  <si>
    <t xml:space="preserve">Муниципальное бюджетное дошкольное образовательное учреждение детский сад общеразвивающего вида № 89 г. Томска </t>
  </si>
  <si>
    <t xml:space="preserve">Муниципальное бюджетное дошкольное образовательное учреждение детский сад общеразвивающего вида № 93 г. Томска </t>
  </si>
  <si>
    <t xml:space="preserve">Муниципальное автономное дошкольное образовательное учреждение детский сад комбинированного вида № 95 г. Томска (ул. 79-й Гв. Дивизии, 16/1) </t>
  </si>
  <si>
    <t xml:space="preserve">Муниципальное автономное дошкольное образовательное учреждение детский сад комбинированного вида № 96 г. Томска </t>
  </si>
  <si>
    <t xml:space="preserve">Муниципальное автономное дошкольное образовательное учреждение детский сад комбинированного вида № 99 г. Томска </t>
  </si>
  <si>
    <t xml:space="preserve">Муниципальное бюджетное дошкольное образовательное учреждение детский сад общеразвивающего вида № 100 г. Томска </t>
  </si>
  <si>
    <t xml:space="preserve">Муниципальное бюджетное дошкольное образовательное учреждение детский сад  № 104 г. Томска </t>
  </si>
  <si>
    <t xml:space="preserve">Муниципальное бюджетное дошкольное образовательное учреждение детский сад общеразвивающего вида № 103 г. Томска </t>
  </si>
  <si>
    <t xml:space="preserve">Муниципальное бюджетное дошкольное образовательное учреждение детский сад общеразвивающего вида № 133 г. Томска </t>
  </si>
  <si>
    <t xml:space="preserve">Муниципальное автономное дошкольное образовательное учреждение детский сад общеразвивающего вида № 134 г. Томска </t>
  </si>
  <si>
    <t xml:space="preserve">Муниципальное бюджетное дошкольное образовательное учреждение детский сад общеразвивающего вида № 135 г. Томска </t>
  </si>
  <si>
    <t>Итого по дошкольным образовательным учреждениям</t>
  </si>
  <si>
    <t>Муниципальное бюджетное образовательное учреждение, общеобразовательная школа-интернат № 1 среднего (полного) общего образования г. Томска</t>
  </si>
  <si>
    <t>Муниципальное автономное общеобразовательное учреждение средняя общеобразовательная школа № 3 г. Томска</t>
  </si>
  <si>
    <t>Муниципальное автономное общеобразовательное учреждение средняя общеобразовательная школа № 5 г. Томска</t>
  </si>
  <si>
    <t>Муниципальное автономное общеобразовательное учреждение лицей № 7 г. Томска</t>
  </si>
  <si>
    <t>Муниципальное автономное общеобразовательное учреждение средняя общеобразовательная школа № 11 г. Томска</t>
  </si>
  <si>
    <t>Муниципальное автономное общеобразовательное учреждение средняя общеобразовательная школа № 12 г. Томска, пер. Юрточный, 8а</t>
  </si>
  <si>
    <t>Муниципальное автономное общеобразовательное учреждение гимназия № 13 г. Томска</t>
  </si>
  <si>
    <t>Муниципальное автономное общеобразовательное учреждение средняя общеобразовательная школа № 14 г. Томска, ул. К. Ильмера, 11</t>
  </si>
  <si>
    <t xml:space="preserve">Муниципальное автономное общеобразовательное учреждение средняя общеобразовательная школа № 15 им. Г.Е. Николаевой г. Томска, </t>
  </si>
  <si>
    <t>Муниципальное автономное общеобразовательное учреждение Заозерная средняя общеобразовательная школа с углубленным изучением отдельных пердметов  № 16 г. Томска</t>
  </si>
  <si>
    <t>Муниципальное автономное общеобразовательное учреждение средняя общеобразовательная школа № 19 г. Томска</t>
  </si>
  <si>
    <t>Муниципальное бюджетное специальное (коррекционное) общеобразовательное учреждение для обучающихся, воспитанников с отклонениями в развитии, специальная (коррекционная)  средняя общеобразовательная школа-интернат № 22 VIII вида, г. Томск, ул. Сибирская, 81г</t>
  </si>
  <si>
    <t>Муниципальное автономное общеобразовательное учреждение средняя общеобразовательная школа № 23 г. Томска</t>
  </si>
  <si>
    <t>Муниципальное автономное общеобразовательное учреждение гимназия № 26 г. Томска</t>
  </si>
  <si>
    <t>Муниципальное автономное общеобразовательное учреждение гимназия № 29 г. Томска</t>
  </si>
  <si>
    <t>Муниципальное автономное общеобразовательное учреждение средняя общеобразовательная школа № 30 г. Томска</t>
  </si>
  <si>
    <t>Муниципальное автономное общеобразовательное учреждение средняя общеобразовательная школа № 31 г. Томска</t>
  </si>
  <si>
    <t>Муниципальное автономное общеобразовательное учреждение средняя общеобразовательная школа № 32 г. Томск, ул. Пирогова, 2</t>
  </si>
  <si>
    <t>Муниципальное бюджетное общеобразовательное учреждение средняя общеобразовательная школа № 33 г. Томска</t>
  </si>
  <si>
    <t>Муниципальное автономное общеобразовательное учреждение средняя общеобразовательная школа № 34 г. Томска</t>
  </si>
  <si>
    <t>Муниципальное автономное общеобразовательное учреждение средняя общеобразовательная школа № 38 г. Томска</t>
  </si>
  <si>
    <t>Муниципальное казенное специальное (коррекционное) общеобразовательное учреждение для обучающихся, воспитанников с ограниченными возможностями здооровья. Специальная (коррекционная)  школа № 39 VIII вида, г. Томск, ул. Салтыкова-Щедрина, 35</t>
  </si>
  <si>
    <t>Муниципальное автономное общеобразовательное учреждение средняя общеобразовательная школа № 41 г. Томска</t>
  </si>
  <si>
    <t xml:space="preserve">Муниципальное автономное общеобразовательное учреждение средняя общеобразовательная школа № 44 г. Томск, ул. Алтайская, 120/1 </t>
  </si>
  <si>
    <t>Муниципальное автономное общеобразовательное учреждение средняя общеобразовательная школа № 46 г. Томска</t>
  </si>
  <si>
    <t>Муниципальное автономное общеобразовательное учреждение средняя общеобразовательная школа № 47 г. Томска</t>
  </si>
  <si>
    <t>Муниципальное бюджетное общеобразовательное учреждение средняя общеобразовательная школа № 49 г. Томска</t>
  </si>
  <si>
    <t>Муниципальное автономное общеобразовательное учреждение средняя общеобразовательная школа № 51 г. Томска</t>
  </si>
  <si>
    <t>Муниципальное автономное общеобразовательное учреждение средняя общеобразовательная школа № 53 г. Томска</t>
  </si>
  <si>
    <t>Муниципальное автономное общеобразовательное учреждение средняя общеобразовательная школа с углубленным изучением предметов художественно-эстетического цикла № 58 г. Томска</t>
  </si>
  <si>
    <t>Муниципальное автономное общеобразовательное учреждение средняя общеобразовательная школа № 64 г. Томска</t>
  </si>
  <si>
    <t>Муниципальное автономное общеобразовательное учреждение средняя общеобразовательная школа № 67 г. Томска</t>
  </si>
  <si>
    <t>Муниципальное бюджетное общеобразовательное учреждение для детей дошкольного и младшего школьного возраста прогимназия "Кристина"  г. Томск, ул. Косарева, 27, ул. Красноармейская, 116/1</t>
  </si>
  <si>
    <t xml:space="preserve"> </t>
  </si>
  <si>
    <t>Итого по общеобразовательным учреждениям</t>
  </si>
  <si>
    <t>в т.ч. по казенным учреждениям</t>
  </si>
  <si>
    <t>Муниципальное бюджетное образовательное учреждение дополнительного образования детей Дом детского творчества "Планета" г. Томска</t>
  </si>
  <si>
    <t>Муниципальное бюджетное образовательное учреждение дополнительного образования детей Дом детского творчества "Искорка" г. Томска</t>
  </si>
  <si>
    <t>Муниципальное автономное образовательное учреждение дополнительного образования детей детско-юношеский центр "Республика бодрых" г. Томска</t>
  </si>
  <si>
    <t xml:space="preserve">Муниципальное автономное образовательное учреждение дополнительного образования детей Центр творческого развития и гуманитарного образования "Томский Хобби-центр" </t>
  </si>
  <si>
    <t>Муниципальное бюджетное образовательное учреждение дополнительного образования детей дом детства и юношества "Кедр" г. Томска</t>
  </si>
  <si>
    <t>Муниципальное автономное образовательное учреждение дополнительного образования детей Центр детского творчества "Луч"  г. Томска (ул. Алтайская, 95)</t>
  </si>
  <si>
    <t>Муниципальное автономное образовательное учреждение дополнительного образования детей, детский оздоровительно-образовательный (профильный) центр "Юниор"  г. Томска (ул. Говорова, 34)</t>
  </si>
  <si>
    <t>Муниципальное автономное образовательное учреждение дополнительного образования детей детско-юношеский центр "Синяя птица" г. Томска (ул. Мокрушина, 22)</t>
  </si>
  <si>
    <t>Муниципальное бюджетное образовательное учреждение дополнительного образования детей Дом детского творчества "У Белого озера" г. Томска (ул. Кривая, 33)</t>
  </si>
  <si>
    <t>Муниципальное автономное образовательное учреждение дополнительного образования детей детско-юношеский центр "Звездочка" г. Томска (ул. Елизаровых, 2)</t>
  </si>
  <si>
    <t>Муниципальное бюджетное образовательное учреждение дополнительного образования детей Дом детского творчества "Факел" г. Томска (пр. Кирова, 60)</t>
  </si>
  <si>
    <t xml:space="preserve">Итого по учреждениям дополнительного образования </t>
  </si>
  <si>
    <t>Итого по учреждениям департамента образования администрации Города Томска</t>
  </si>
  <si>
    <t>Работы по капитальному ремонту - бюджетоплучатель департамент капитального строительства администрации Города Томска</t>
  </si>
  <si>
    <t>Муниципальные учреждения, в отношении которых функции и полномочия учредителя осуществляет управление здравоохранения администрации Города Томска</t>
  </si>
  <si>
    <t>Муниципальное бюджетное лечебно-профилактическое учреждение "Поликлиника № 10"</t>
  </si>
  <si>
    <t>ИТОГО:
департамент образования</t>
  </si>
  <si>
    <t>управление по делам молодежи, физической культуре и спорту</t>
  </si>
  <si>
    <t>управление культуры</t>
  </si>
  <si>
    <t>управление здравоохранения</t>
  </si>
  <si>
    <t>департамент капитального строительства</t>
  </si>
  <si>
    <t>ВСЕГО</t>
  </si>
  <si>
    <t>Индикатор</t>
  </si>
  <si>
    <t>Ед. изм.</t>
  </si>
  <si>
    <t>Прогноз</t>
  </si>
  <si>
    <t>2013 г.</t>
  </si>
  <si>
    <t>2014 г.</t>
  </si>
  <si>
    <t>2015 г.</t>
  </si>
  <si>
    <t>Замена основных фондов и инженерно-технического оборудования противопожарного назначения</t>
  </si>
  <si>
    <t>Доля учреждений социальной сферы муниципального образования «Город Томск», оборудованных пожарной сигнализацией, системой оповещения и управлением эвакуацией,  от  количества учреждений социальной сферы муниципального образования «Город Томск», по которым имеется потребность в установке пожарной сигнализации и СОУЭ</t>
  </si>
  <si>
    <t>Доля учреждений социальной сферы муниципального образования «Город Томск», в которых заменены (изготовлены) планы эвакуации, приобретены светографические знаки, указатели, таблички,  установка оповещателей «Выход»,  от  количества учреждений социальной сферы муниципального образования «Город Томск», в которых имеется потребность в замене (изготовление) планов эвакуации, приобретение светографических знаков, указателей, табличек, установке оповещателей «Выход»</t>
  </si>
  <si>
    <t>Доля учреждений социальной сферы муниципального образования «Город Томск», на которых установлены противодымные двери, противопожарные двери с уровнем огнестойкости не менее 0,6 часа, от  количества учреждений социальной сферы муниципального образования «Город Томск», по которым имеется потребность в установке противодымных дверей, противопожарных дверей с уровнем огнестойкости не менее 0,6 часа</t>
  </si>
  <si>
    <t>Доля учреждений социальной сферы муниципального образования «Город Томск», на которых проведена огнезащитная обработка деревянных и (или) железных конструкций здания, от  количества учреждений социальной сферы муниципального образования «Город Томск», по которым имеется потребность в огнезащитной обработке деревянных и (или) железных конструкций здания</t>
  </si>
  <si>
    <t>Доля учреждений социальной сферы муниципального образования «Город Томск», обеспеченных средствами индивидуальной защиты органов дыхания,  от  количества учреждений социальной сферы муниципального образования «Город Томск», по которым имеется потребность  в обеспечении средствами индивидуальной защиты органов дыхания</t>
  </si>
  <si>
    <t>Доля учреждений социальной сферы муниципального образования «Город Томск», в которых необходимо установить (приобрести) и отремонтировать систему пожаротушения,  от  количества учреждений социальной сферы муниципального образования «Город Томск», в которых имеется потребность в установке (приобретении) и ремонте систем пожаротушения</t>
  </si>
  <si>
    <t>Мероприятия</t>
  </si>
  <si>
    <t>Цели, задачи</t>
  </si>
  <si>
    <t>Доля учреждений социальной сферы муниципального образования «Город Томск», приведенных в пожаробезопасное состояние от общего количества учреждений социальной сферы муниципального образования «Город Томск», требующих приведения в пожаробезопасное состояние</t>
  </si>
  <si>
    <t>Процент</t>
  </si>
  <si>
    <t>шт.</t>
  </si>
  <si>
    <t>Задача 1 Обеспечение соответствия объектов учреждений социальной сферы муниципального образования "Город Томск" требованиям пожарной безопасности</t>
  </si>
  <si>
    <t>Доля учреждений социальной  сферы муниципального образования «Город Томск», в которых проведены электромонтажные работы, от  количества учреждений социальной сферы муниципального образования «Город Томск», по которым имеется потребность в проведении электромонтажных работ</t>
  </si>
  <si>
    <t>Замена основных фондов и инженерно-технического оборудования противопожарного назначения. 
1. Электромонтажные работы.</t>
  </si>
  <si>
    <t>Замена основных фондов и инженерно-технического оборудования противопожарного назначения.
2. Ремонтные работы</t>
  </si>
  <si>
    <t>Доля учреждений социальной сферы муниципального образования «Город Томск», на которых проведены ремонтные работы, от количества учреждений социальной сферы муниципального образования «Город Томск» по которым имеется потребность в проведении ремонтных работ</t>
  </si>
  <si>
    <t>Задача 2. Обеспечение раннего обнаружения пожара и организованного проведения эвакуации</t>
  </si>
  <si>
    <t>Замена основных фондов и инженерно-технического оборудования противопожарного назначения. 
1. Работы с оборудованием по противопожарной защите (АПС, СОУЭ)</t>
  </si>
  <si>
    <t xml:space="preserve">Замена основных фондов и инженерно-технического оборудования противопожарного назначения.
2. Работы по замене  (изготовлению) структурных схем технических систем (средств) противопожарной защиты  </t>
  </si>
  <si>
    <t>Задача 3. Увеличение времени безопасного пребывания персонала на объектах учреждений социальной сферы при возникновении пожаров</t>
  </si>
  <si>
    <t>Замена основных фондов и инженерно-технического оборудования противопожарного назначения.
1. Работы по установке (приобретению, замене) противопожарных дверей</t>
  </si>
  <si>
    <t>Замена основных фондов и инженерно-технического оборудования противопожарного назначения.
2. Огнезащитная обработка деревянных и (или) железных конструкций здания</t>
  </si>
  <si>
    <t>Замена основных фондов и инженерно-технического оборудования противопожарного назначения.
3. Обеспечение средствами индивидуальной защиты органов дыхания (ГДЗК)</t>
  </si>
  <si>
    <t>Замена основных фондов и инженерно-технического оборудования противопожарного назначения.
4. Установка и приобретение систем пожаротушения</t>
  </si>
  <si>
    <t>Количество учреждений социальной сферы муниципального образования «Город Томск» приведенных в пожаробезопасное состояние</t>
  </si>
  <si>
    <t>ИТОГО по Программе</t>
  </si>
  <si>
    <t>Цель: повышение уровня пожарной безопасности в учреждениях социальной сферы муниципального образования "Город Томск"</t>
  </si>
  <si>
    <t>Количество учреждений социальной сферы муниципального образования «Город Томск» в которых проведены электромонтажные работы</t>
  </si>
  <si>
    <t>Количество учреждений социальной сферы муниципального образования «Город Томск» в которых проведены ремонтные работы</t>
  </si>
  <si>
    <t>Количество учреждений социальной сферы муниципального образования «Город Томск» оборудованных пожарной сигнализацией, системами оповещения и управлением эвакуацией</t>
  </si>
  <si>
    <t>Количество учреждений социальной сферы муниципального образования «Город Томск», в которых проведена замена (Изготовление) планов эвакуации, приобретены светографические знаки, указатели, таблички, установлены оповещатели «Выход»</t>
  </si>
  <si>
    <t>Количество учреждений социальной сферы муниципального образования «Город Томск», в которых установлены противодымные и противопожарные двери</t>
  </si>
  <si>
    <t>Количество учреждений социальной сферы муниципального образования «Город Томск», в которых проведены огнезащитные обработки деревянных и (или) металлических конструкций здания</t>
  </si>
  <si>
    <t xml:space="preserve">Количество учреждений социальной сферы муниципального образования «Город Томск», по которым имеется потребность в обеспечении средствами индивидуальной защиты органов дыхания  </t>
  </si>
  <si>
    <t>Количество учреждений социальной сферы муниципального образования «Город Томск», в которых проведены установка (приобретение) и ремонт систем пожаротушения</t>
  </si>
  <si>
    <t>ИТОГО по управлению по делам молодежи, физической культуре и спорту администрации Города Томска</t>
  </si>
  <si>
    <t>Итого работы по капитальному ремонту - бюджетоплучатель департамент капитального строительства администрации Города Томска</t>
  </si>
  <si>
    <t>ПЕРЕЧЕНЬ 
УЧРЕЖДЕНИЙ, В КОТОРЫХ ПЛАНИРУЕТСЯ ПРОВЕДЕНИЕ МЕРОПРИЯТИЙ
 ПО ОБЕСПЕЧЕНИЮ ПОЖАРНОЙ БЕЗОПАСНОСТИ</t>
  </si>
  <si>
    <t>Муниципальное автономное учреждение Дворец культуры "Концертно-театральное объединение"</t>
  </si>
  <si>
    <t>т.р.</t>
  </si>
  <si>
    <t>Приоритетность</t>
  </si>
  <si>
    <t>Исполнители</t>
  </si>
  <si>
    <t>Сроки</t>
  </si>
  <si>
    <t>Стоимость</t>
  </si>
  <si>
    <t>бюджет муниципального образования "Город Томск"</t>
  </si>
  <si>
    <t>Источники финансирования</t>
  </si>
  <si>
    <t>областной бюджет</t>
  </si>
  <si>
    <t>примечание</t>
  </si>
  <si>
    <t>I</t>
  </si>
  <si>
    <t>Управление здравоохранения администрации Города Томска</t>
  </si>
  <si>
    <t>2013 год</t>
  </si>
  <si>
    <t>Управление культуры администрации Города Томска</t>
  </si>
  <si>
    <t>Управление по делам молодежи, физической культуре и спорту администрации Города Томска</t>
  </si>
  <si>
    <t>Департамент образования администрации Города Томска</t>
  </si>
  <si>
    <t>Департамент капитального строительства администрации Города Томска</t>
  </si>
  <si>
    <t>ИТОГО в 2013 году:</t>
  </si>
  <si>
    <t>Департамент образования администрации города Томска</t>
  </si>
  <si>
    <t>ИТОГО в 2014 году:</t>
  </si>
  <si>
    <t>ИТОГО в 2015 году:</t>
  </si>
  <si>
    <t>-</t>
  </si>
  <si>
    <t>2014 год</t>
  </si>
  <si>
    <t>2015 год</t>
  </si>
  <si>
    <t>Муниципальное автономное образовательное учреждение дополнительного образования детей Дом детского творчества "У Белого озера" г. Томска (ул. Кривая, 33)</t>
  </si>
  <si>
    <t>Муниципальное бюджетное дошкольное образовательное учреждение детский сад общеразвивающего вида № 76 г. Томска (ул. Говорова, 24/1)</t>
  </si>
  <si>
    <t>Муниципальное бюджетное образовательное учреждение дополнительного образования детей «Детско-юношеская спортивная школа технических видов спорта Города Томска»</t>
  </si>
  <si>
    <t>ПЕРЕЧЕНЬ
 ОСНОВНЫХ МЕРОПРИЯТИЙ ГОРОДСКОЙ ДОЛГОСРОЧНОЙ ЦЕЛЕВОЙ ПРОГРАММЫ 
"ПРОТИВОПОЖАРНАЯ БЕЗОПАСНОСТЬ УЧРЕЖДЕНИЙ СОЦИАЛЬНОЙ СФЕРЫ 
МУНИЦИПАЛЬНОГО ОБРАЗОВАНИЯ "ГОРОД ТОМСК" НА 2013-2015 ГОДЫ"</t>
  </si>
  <si>
    <t>ИНДИКАТОРЫ 
ЦЕЛЕЙ И ЗАДАЧ ГОРОДСКОЙ ДОЛГОСРОЧНОЙ ЦЕЛЕВОЙ ПРОГРАММЫ
 "ПРОТИВОПОЖАРНАЯ БЕЗОПАСНОСТЬ УЧРЕЖДЕНИЙ 
СОЦИАЛЬНОЙ СФЕРЫ МУНИЦИПАЛЬНОГО ОБРАЗОВАНИЯ 
"ГОРОД ТОМСК" НА 2013-2015 ГОДЫ"</t>
  </si>
  <si>
    <t>Муниципальное автономное дошкольное образовательное учреждение Центр развития ребенка - детский сад № 82 г. Томска (ул. Беринга, 3/3)</t>
  </si>
  <si>
    <t xml:space="preserve">Муниципальное автономное дошкольное образовательное учреждение Центр развития ребенка - детский сад № 94 г. Томска </t>
  </si>
  <si>
    <t xml:space="preserve">Муниципальное автономное дошкольное образовательное учреждение Центр развития ребенка - детский сад № 102 г. Томска </t>
  </si>
  <si>
    <t>13</t>
  </si>
  <si>
    <t>5</t>
  </si>
  <si>
    <t>6</t>
  </si>
  <si>
    <t>Муниципальное автономное образовательное учреждение дополнительного образования Дворец творчества детей и молодежи г. Томска</t>
  </si>
  <si>
    <t xml:space="preserve"> Приложение 3
к постановлению администрации 
Города Томска  от 30.12.2013 № 1560</t>
  </si>
  <si>
    <t xml:space="preserve">Приложение 2
к постановлению администрации 
Города Томска от 30.12.2013 № 1560
</t>
  </si>
  <si>
    <t>Приложение 1
 к постановлению администрации
 Города Томска от 30.12.2013 №1560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</si>
</sst>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0"/>
    <numFmt numFmtId="169" formatCode="0.0000"/>
    <numFmt numFmtId="170" formatCode="0.000"/>
    <numFmt numFmtId="171" formatCode="0.0"/>
    <numFmt numFmtId="172" formatCode="#,##0.000"/>
    <numFmt numFmtId="173" formatCode="#,##0.0000"/>
    <numFmt numFmtId="174" formatCode="#,##0.00000"/>
    <numFmt numFmtId="175" formatCode="#,##0.000000"/>
    <numFmt numFmtId="176" formatCode="#,##0.0"/>
  </numFmts>
  <fonts count="19"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6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center" vertical="top"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/>
    </xf>
    <xf numFmtId="4" fontId="1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0" fontId="2" fillId="0" borderId="10" xfId="0" applyFont="1" applyBorder="1" applyAlignment="1">
      <alignment horizontal="center" vertical="top" wrapText="1"/>
    </xf>
    <xf numFmtId="0" fontId="1" fillId="0" borderId="0" xfId="0" applyFont="1" applyFill="1" applyAlignment="1">
      <alignment horizontal="center"/>
    </xf>
    <xf numFmtId="0" fontId="2" fillId="0" borderId="10" xfId="0" applyFont="1" applyBorder="1" applyAlignment="1">
      <alignment vertical="top" wrapText="1"/>
    </xf>
    <xf numFmtId="0" fontId="2" fillId="0" borderId="0" xfId="0" applyFont="1" applyAlignment="1">
      <alignment horizontal="right"/>
    </xf>
    <xf numFmtId="0" fontId="2" fillId="0" borderId="10" xfId="0" applyFont="1" applyBorder="1" applyAlignment="1">
      <alignment/>
    </xf>
    <xf numFmtId="0" fontId="1" fillId="0" borderId="0" xfId="0" applyFont="1" applyFill="1" applyAlignment="1">
      <alignment horizontal="right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 wrapText="1"/>
    </xf>
    <xf numFmtId="4" fontId="1" fillId="0" borderId="0" xfId="0" applyNumberFormat="1" applyFont="1" applyFill="1" applyAlignment="1">
      <alignment/>
    </xf>
    <xf numFmtId="0" fontId="2" fillId="0" borderId="10" xfId="0" applyFont="1" applyFill="1" applyBorder="1" applyAlignment="1">
      <alignment horizontal="center" vertical="top"/>
    </xf>
    <xf numFmtId="176" fontId="1" fillId="0" borderId="10" xfId="0" applyNumberFormat="1" applyFont="1" applyFill="1" applyBorder="1" applyAlignment="1">
      <alignment/>
    </xf>
    <xf numFmtId="172" fontId="1" fillId="0" borderId="0" xfId="0" applyNumberFormat="1" applyFont="1" applyFill="1" applyAlignment="1">
      <alignment/>
    </xf>
    <xf numFmtId="176" fontId="2" fillId="0" borderId="10" xfId="0" applyNumberFormat="1" applyFont="1" applyFill="1" applyBorder="1" applyAlignment="1">
      <alignment horizontal="center" vertical="center"/>
    </xf>
    <xf numFmtId="1" fontId="2" fillId="0" borderId="10" xfId="0" applyNumberFormat="1" applyFont="1" applyFill="1" applyBorder="1" applyAlignment="1">
      <alignment horizontal="center" vertical="top"/>
    </xf>
    <xf numFmtId="176" fontId="2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top"/>
    </xf>
    <xf numFmtId="0" fontId="2" fillId="0" borderId="15" xfId="0" applyFont="1" applyBorder="1" applyAlignment="1">
      <alignment horizontal="center" vertical="top"/>
    </xf>
    <xf numFmtId="0" fontId="2" fillId="0" borderId="16" xfId="0" applyFont="1" applyBorder="1" applyAlignment="1">
      <alignment horizontal="center" vertical="top"/>
    </xf>
    <xf numFmtId="0" fontId="2" fillId="0" borderId="12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10" xfId="0" applyFont="1" applyBorder="1" applyAlignment="1">
      <alignment horizontal="center" vertical="top" wrapText="1"/>
    </xf>
    <xf numFmtId="0" fontId="2" fillId="0" borderId="12" xfId="0" applyFont="1" applyBorder="1" applyAlignment="1">
      <alignment vertical="top" wrapText="1"/>
    </xf>
    <xf numFmtId="0" fontId="2" fillId="0" borderId="16" xfId="0" applyFont="1" applyBorder="1" applyAlignment="1">
      <alignment vertical="top" wrapText="1"/>
    </xf>
    <xf numFmtId="0" fontId="2" fillId="0" borderId="12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2" fillId="0" borderId="12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1" fillId="0" borderId="13" xfId="0" applyFont="1" applyFill="1" applyBorder="1" applyAlignment="1">
      <alignment horizontal="left" wrapText="1"/>
    </xf>
    <xf numFmtId="0" fontId="1" fillId="0" borderId="14" xfId="0" applyFont="1" applyFill="1" applyBorder="1" applyAlignment="1">
      <alignment horizontal="left" wrapText="1"/>
    </xf>
    <xf numFmtId="0" fontId="1" fillId="0" borderId="11" xfId="0" applyFont="1" applyFill="1" applyBorder="1" applyAlignment="1">
      <alignment horizontal="left" wrapText="1"/>
    </xf>
    <xf numFmtId="0" fontId="1" fillId="0" borderId="0" xfId="0" applyFont="1" applyFill="1" applyAlignment="1">
      <alignment horizontal="right" vertical="center" wrapText="1"/>
    </xf>
    <xf numFmtId="0" fontId="1" fillId="0" borderId="0" xfId="0" applyFont="1" applyFill="1" applyAlignment="1">
      <alignment horizontal="right" vertical="center"/>
    </xf>
    <xf numFmtId="0" fontId="1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32"/>
  <sheetViews>
    <sheetView tabSelected="1" zoomScale="85" zoomScaleNormal="85" zoomScalePageLayoutView="0" workbookViewId="0" topLeftCell="A1">
      <selection activeCell="G2" sqref="G2:J4"/>
    </sheetView>
  </sheetViews>
  <sheetFormatPr defaultColWidth="9.140625" defaultRowHeight="15"/>
  <cols>
    <col min="1" max="1" width="9.140625" style="1" customWidth="1"/>
    <col min="2" max="2" width="4.7109375" style="1" customWidth="1"/>
    <col min="3" max="3" width="15.28125" style="1" customWidth="1"/>
    <col min="4" max="4" width="17.8515625" style="1" customWidth="1"/>
    <col min="5" max="5" width="19.8515625" style="1" customWidth="1"/>
    <col min="6" max="6" width="10.28125" style="1" customWidth="1"/>
    <col min="7" max="7" width="12.28125" style="1" customWidth="1"/>
    <col min="8" max="8" width="19.8515625" style="1" customWidth="1"/>
    <col min="9" max="9" width="12.00390625" style="1" customWidth="1"/>
    <col min="10" max="10" width="13.28125" style="1" customWidth="1"/>
    <col min="11" max="16384" width="9.140625" style="1" customWidth="1"/>
  </cols>
  <sheetData>
    <row r="2" spans="7:10" ht="15.75">
      <c r="G2" s="35" t="s">
        <v>230</v>
      </c>
      <c r="H2" s="35"/>
      <c r="I2" s="35"/>
      <c r="J2" s="35"/>
    </row>
    <row r="3" spans="7:10" ht="15.75">
      <c r="G3" s="35"/>
      <c r="H3" s="35"/>
      <c r="I3" s="35"/>
      <c r="J3" s="35"/>
    </row>
    <row r="4" spans="7:10" ht="15.75">
      <c r="G4" s="35"/>
      <c r="H4" s="35"/>
      <c r="I4" s="35"/>
      <c r="J4" s="35"/>
    </row>
    <row r="7" spans="7:10" ht="15.75">
      <c r="G7" s="35"/>
      <c r="H7" s="35"/>
      <c r="I7" s="35"/>
      <c r="J7" s="35"/>
    </row>
    <row r="8" spans="7:10" ht="15.75">
      <c r="G8" s="35"/>
      <c r="H8" s="35"/>
      <c r="I8" s="35"/>
      <c r="J8" s="35"/>
    </row>
    <row r="9" spans="7:10" ht="66.75" customHeight="1">
      <c r="G9" s="35"/>
      <c r="H9" s="35"/>
      <c r="I9" s="35"/>
      <c r="J9" s="35"/>
    </row>
    <row r="10" spans="2:10" ht="15.75">
      <c r="B10" s="33" t="s">
        <v>219</v>
      </c>
      <c r="C10" s="34"/>
      <c r="D10" s="34"/>
      <c r="E10" s="34"/>
      <c r="F10" s="34"/>
      <c r="G10" s="34"/>
      <c r="H10" s="34"/>
      <c r="I10" s="34"/>
      <c r="J10" s="34"/>
    </row>
    <row r="11" spans="2:10" ht="15.75">
      <c r="B11" s="34"/>
      <c r="C11" s="34"/>
      <c r="D11" s="34"/>
      <c r="E11" s="34"/>
      <c r="F11" s="34"/>
      <c r="G11" s="34"/>
      <c r="H11" s="34"/>
      <c r="I11" s="34"/>
      <c r="J11" s="34"/>
    </row>
    <row r="12" spans="2:10" ht="15.75">
      <c r="B12" s="34"/>
      <c r="C12" s="34"/>
      <c r="D12" s="34"/>
      <c r="E12" s="34"/>
      <c r="F12" s="34"/>
      <c r="G12" s="34"/>
      <c r="H12" s="34"/>
      <c r="I12" s="34"/>
      <c r="J12" s="34"/>
    </row>
    <row r="13" spans="2:10" ht="15.75">
      <c r="B13" s="34"/>
      <c r="C13" s="34"/>
      <c r="D13" s="34"/>
      <c r="E13" s="34"/>
      <c r="F13" s="34"/>
      <c r="G13" s="34"/>
      <c r="H13" s="34"/>
      <c r="I13" s="34"/>
      <c r="J13" s="34"/>
    </row>
    <row r="14" spans="2:10" ht="15.75">
      <c r="B14" s="34"/>
      <c r="C14" s="34"/>
      <c r="D14" s="34"/>
      <c r="E14" s="34"/>
      <c r="F14" s="34"/>
      <c r="G14" s="34"/>
      <c r="H14" s="34"/>
      <c r="I14" s="34"/>
      <c r="J14" s="34"/>
    </row>
    <row r="16" ht="15.75">
      <c r="J16" s="15" t="s">
        <v>193</v>
      </c>
    </row>
    <row r="17" spans="2:10" ht="47.25" customHeight="1">
      <c r="B17" s="45" t="s">
        <v>0</v>
      </c>
      <c r="C17" s="45" t="s">
        <v>160</v>
      </c>
      <c r="D17" s="45" t="s">
        <v>194</v>
      </c>
      <c r="E17" s="45" t="s">
        <v>195</v>
      </c>
      <c r="F17" s="45" t="s">
        <v>196</v>
      </c>
      <c r="G17" s="45" t="s">
        <v>197</v>
      </c>
      <c r="H17" s="36" t="s">
        <v>199</v>
      </c>
      <c r="I17" s="37"/>
      <c r="J17" s="38"/>
    </row>
    <row r="18" spans="2:10" ht="63">
      <c r="B18" s="45"/>
      <c r="C18" s="45"/>
      <c r="D18" s="45"/>
      <c r="E18" s="45"/>
      <c r="F18" s="45"/>
      <c r="G18" s="45"/>
      <c r="H18" s="19" t="s">
        <v>198</v>
      </c>
      <c r="I18" s="19" t="s">
        <v>200</v>
      </c>
      <c r="J18" s="19" t="s">
        <v>201</v>
      </c>
    </row>
    <row r="19" spans="2:10" ht="63">
      <c r="B19" s="39">
        <v>1</v>
      </c>
      <c r="C19" s="42" t="s">
        <v>153</v>
      </c>
      <c r="D19" s="22" t="s">
        <v>202</v>
      </c>
      <c r="E19" s="14" t="s">
        <v>203</v>
      </c>
      <c r="F19" s="21" t="s">
        <v>204</v>
      </c>
      <c r="G19" s="30">
        <v>2395.3</v>
      </c>
      <c r="H19" s="30">
        <v>2395.3</v>
      </c>
      <c r="I19" s="23" t="s">
        <v>213</v>
      </c>
      <c r="J19" s="20"/>
    </row>
    <row r="20" spans="2:10" ht="63">
      <c r="B20" s="40"/>
      <c r="C20" s="43"/>
      <c r="D20" s="22" t="s">
        <v>202</v>
      </c>
      <c r="E20" s="14" t="s">
        <v>205</v>
      </c>
      <c r="F20" s="22" t="s">
        <v>204</v>
      </c>
      <c r="G20" s="30">
        <v>725</v>
      </c>
      <c r="H20" s="30">
        <v>725</v>
      </c>
      <c r="I20" s="23" t="s">
        <v>213</v>
      </c>
      <c r="J20" s="20"/>
    </row>
    <row r="21" spans="2:10" ht="94.5">
      <c r="B21" s="40"/>
      <c r="C21" s="43"/>
      <c r="D21" s="22" t="s">
        <v>202</v>
      </c>
      <c r="E21" s="14" t="s">
        <v>206</v>
      </c>
      <c r="F21" s="22" t="s">
        <v>204</v>
      </c>
      <c r="G21" s="30">
        <f>H21</f>
        <v>508.3</v>
      </c>
      <c r="H21" s="30">
        <v>508.3</v>
      </c>
      <c r="I21" s="23" t="s">
        <v>213</v>
      </c>
      <c r="J21" s="20"/>
    </row>
    <row r="22" spans="2:10" ht="63">
      <c r="B22" s="40"/>
      <c r="C22" s="43"/>
      <c r="D22" s="22" t="s">
        <v>202</v>
      </c>
      <c r="E22" s="14" t="s">
        <v>207</v>
      </c>
      <c r="F22" s="22" t="s">
        <v>204</v>
      </c>
      <c r="G22" s="30">
        <f>H22</f>
        <v>16870.9</v>
      </c>
      <c r="H22" s="30">
        <v>16870.9</v>
      </c>
      <c r="I22" s="23" t="s">
        <v>213</v>
      </c>
      <c r="J22" s="20"/>
    </row>
    <row r="23" spans="2:10" ht="78.75">
      <c r="B23" s="41"/>
      <c r="C23" s="44"/>
      <c r="D23" s="22" t="s">
        <v>202</v>
      </c>
      <c r="E23" s="14" t="s">
        <v>208</v>
      </c>
      <c r="F23" s="22" t="s">
        <v>204</v>
      </c>
      <c r="G23" s="30">
        <v>2255</v>
      </c>
      <c r="H23" s="30">
        <v>2255</v>
      </c>
      <c r="I23" s="23" t="s">
        <v>213</v>
      </c>
      <c r="J23" s="20"/>
    </row>
    <row r="24" spans="2:10" ht="31.5">
      <c r="B24" s="16"/>
      <c r="C24" s="18" t="s">
        <v>209</v>
      </c>
      <c r="D24" s="22"/>
      <c r="E24" s="18"/>
      <c r="F24" s="22"/>
      <c r="G24" s="30">
        <f>SUM(G19:G23)</f>
        <v>22754.5</v>
      </c>
      <c r="H24" s="30">
        <f>SUM(H19:H23)</f>
        <v>22754.5</v>
      </c>
      <c r="I24" s="23"/>
      <c r="J24" s="20"/>
    </row>
    <row r="25" spans="2:10" ht="63">
      <c r="B25" s="39">
        <v>2</v>
      </c>
      <c r="C25" s="42" t="s">
        <v>153</v>
      </c>
      <c r="D25" s="22" t="s">
        <v>202</v>
      </c>
      <c r="E25" s="18" t="s">
        <v>205</v>
      </c>
      <c r="F25" s="22" t="s">
        <v>214</v>
      </c>
      <c r="G25" s="32">
        <v>2667</v>
      </c>
      <c r="H25" s="32">
        <v>2667</v>
      </c>
      <c r="I25" s="23" t="s">
        <v>213</v>
      </c>
      <c r="J25" s="20"/>
    </row>
    <row r="26" spans="2:10" ht="94.5">
      <c r="B26" s="40"/>
      <c r="C26" s="43"/>
      <c r="D26" s="22" t="s">
        <v>202</v>
      </c>
      <c r="E26" s="18" t="s">
        <v>206</v>
      </c>
      <c r="F26" s="22" t="s">
        <v>214</v>
      </c>
      <c r="G26" s="32">
        <v>1162</v>
      </c>
      <c r="H26" s="32">
        <v>1162</v>
      </c>
      <c r="I26" s="23" t="s">
        <v>213</v>
      </c>
      <c r="J26" s="20"/>
    </row>
    <row r="27" spans="2:10" ht="63" customHeight="1">
      <c r="B27" s="40"/>
      <c r="C27" s="43"/>
      <c r="D27" s="24" t="s">
        <v>202</v>
      </c>
      <c r="E27" s="25" t="s">
        <v>210</v>
      </c>
      <c r="F27" s="22" t="s">
        <v>214</v>
      </c>
      <c r="G27" s="32">
        <v>36466</v>
      </c>
      <c r="H27" s="32">
        <v>36466</v>
      </c>
      <c r="I27" s="23" t="s">
        <v>213</v>
      </c>
      <c r="J27" s="20"/>
    </row>
    <row r="28" spans="2:10" ht="31.5">
      <c r="B28" s="16"/>
      <c r="C28" s="18" t="s">
        <v>211</v>
      </c>
      <c r="D28" s="16"/>
      <c r="E28" s="18"/>
      <c r="F28" s="22"/>
      <c r="G28" s="32">
        <f>SUM(G25:G27)</f>
        <v>40295</v>
      </c>
      <c r="H28" s="32">
        <f>SUM(H25:H27)</f>
        <v>40295</v>
      </c>
      <c r="I28" s="23"/>
      <c r="J28" s="22"/>
    </row>
    <row r="29" spans="2:10" ht="63">
      <c r="B29" s="39">
        <v>3</v>
      </c>
      <c r="C29" s="42" t="s">
        <v>153</v>
      </c>
      <c r="D29" s="22" t="s">
        <v>202</v>
      </c>
      <c r="E29" s="18" t="s">
        <v>205</v>
      </c>
      <c r="F29" s="22" t="s">
        <v>215</v>
      </c>
      <c r="G29" s="32">
        <v>2646</v>
      </c>
      <c r="H29" s="32">
        <v>2646</v>
      </c>
      <c r="I29" s="23" t="s">
        <v>213</v>
      </c>
      <c r="J29" s="22"/>
    </row>
    <row r="30" spans="2:10" ht="94.5">
      <c r="B30" s="40"/>
      <c r="C30" s="43"/>
      <c r="D30" s="22" t="s">
        <v>202</v>
      </c>
      <c r="E30" s="18" t="s">
        <v>206</v>
      </c>
      <c r="F30" s="22" t="s">
        <v>215</v>
      </c>
      <c r="G30" s="32">
        <v>269</v>
      </c>
      <c r="H30" s="32">
        <v>269</v>
      </c>
      <c r="I30" s="23" t="s">
        <v>213</v>
      </c>
      <c r="J30" s="22"/>
    </row>
    <row r="31" spans="2:10" ht="63">
      <c r="B31" s="41"/>
      <c r="C31" s="44"/>
      <c r="D31" s="22" t="s">
        <v>202</v>
      </c>
      <c r="E31" s="18" t="s">
        <v>210</v>
      </c>
      <c r="F31" s="22" t="s">
        <v>215</v>
      </c>
      <c r="G31" s="32">
        <v>27389</v>
      </c>
      <c r="H31" s="32">
        <v>27389</v>
      </c>
      <c r="I31" s="23" t="s">
        <v>213</v>
      </c>
      <c r="J31" s="22"/>
    </row>
    <row r="32" spans="2:10" ht="31.5">
      <c r="B32" s="16"/>
      <c r="C32" s="18" t="s">
        <v>212</v>
      </c>
      <c r="D32" s="16"/>
      <c r="E32" s="16"/>
      <c r="F32" s="22"/>
      <c r="G32" s="32">
        <v>30304</v>
      </c>
      <c r="H32" s="32">
        <v>30304</v>
      </c>
      <c r="I32" s="23" t="s">
        <v>213</v>
      </c>
      <c r="J32" s="22"/>
    </row>
  </sheetData>
  <sheetProtection/>
  <mergeCells count="16">
    <mergeCell ref="E17:E18"/>
    <mergeCell ref="F17:F18"/>
    <mergeCell ref="C29:C31"/>
    <mergeCell ref="B29:B31"/>
    <mergeCell ref="B25:B27"/>
    <mergeCell ref="C25:C27"/>
    <mergeCell ref="B10:J14"/>
    <mergeCell ref="G2:J4"/>
    <mergeCell ref="H17:J17"/>
    <mergeCell ref="B19:B23"/>
    <mergeCell ref="C19:C23"/>
    <mergeCell ref="G7:J9"/>
    <mergeCell ref="B17:B18"/>
    <mergeCell ref="G17:G18"/>
    <mergeCell ref="C17:C18"/>
    <mergeCell ref="D17:D18"/>
  </mergeCells>
  <printOptions/>
  <pageMargins left="0.7" right="0.7" top="0.75" bottom="0.75" header="0.3" footer="0.3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I38"/>
  <sheetViews>
    <sheetView zoomScale="85" zoomScaleNormal="85" zoomScalePageLayoutView="0" workbookViewId="0" topLeftCell="A1">
      <selection activeCell="D2" sqref="D2:I6"/>
    </sheetView>
  </sheetViews>
  <sheetFormatPr defaultColWidth="9.140625" defaultRowHeight="15"/>
  <cols>
    <col min="1" max="1" width="9.140625" style="1" customWidth="1"/>
    <col min="2" max="2" width="27.57421875" style="1" customWidth="1"/>
    <col min="3" max="3" width="24.7109375" style="1" customWidth="1"/>
    <col min="4" max="4" width="30.421875" style="1" customWidth="1"/>
    <col min="5" max="5" width="12.00390625" style="1" customWidth="1"/>
    <col min="6" max="7" width="10.00390625" style="1" bestFit="1" customWidth="1"/>
    <col min="8" max="8" width="9.140625" style="1" customWidth="1"/>
    <col min="9" max="9" width="14.00390625" style="1" customWidth="1"/>
    <col min="10" max="16384" width="9.140625" style="1" customWidth="1"/>
  </cols>
  <sheetData>
    <row r="2" spans="4:9" ht="15.75">
      <c r="D2" s="35" t="s">
        <v>229</v>
      </c>
      <c r="E2" s="46"/>
      <c r="F2" s="46"/>
      <c r="G2" s="46"/>
      <c r="H2" s="46"/>
      <c r="I2" s="46"/>
    </row>
    <row r="3" spans="4:9" ht="0.75" customHeight="1">
      <c r="D3" s="46"/>
      <c r="E3" s="46"/>
      <c r="F3" s="46"/>
      <c r="G3" s="46"/>
      <c r="H3" s="46"/>
      <c r="I3" s="46"/>
    </row>
    <row r="4" spans="4:9" ht="15.75">
      <c r="D4" s="46"/>
      <c r="E4" s="46"/>
      <c r="F4" s="46"/>
      <c r="G4" s="46"/>
      <c r="H4" s="46"/>
      <c r="I4" s="46"/>
    </row>
    <row r="5" spans="4:9" ht="15.75">
      <c r="D5" s="46"/>
      <c r="E5" s="46"/>
      <c r="F5" s="46"/>
      <c r="G5" s="46"/>
      <c r="H5" s="46"/>
      <c r="I5" s="46"/>
    </row>
    <row r="6" spans="4:9" ht="37.5" customHeight="1">
      <c r="D6" s="46"/>
      <c r="E6" s="46"/>
      <c r="F6" s="46"/>
      <c r="G6" s="46"/>
      <c r="H6" s="46"/>
      <c r="I6" s="46"/>
    </row>
    <row r="7" spans="4:9" ht="15.75">
      <c r="D7" s="15"/>
      <c r="E7" s="15"/>
      <c r="F7" s="15"/>
      <c r="G7" s="15"/>
      <c r="H7" s="15"/>
      <c r="I7" s="15"/>
    </row>
    <row r="8" spans="4:9" ht="15.75">
      <c r="D8" s="35"/>
      <c r="E8" s="35"/>
      <c r="F8" s="35"/>
      <c r="G8" s="35"/>
      <c r="H8" s="35"/>
      <c r="I8" s="35"/>
    </row>
    <row r="9" spans="4:9" ht="15.75">
      <c r="D9" s="35"/>
      <c r="E9" s="35"/>
      <c r="F9" s="35"/>
      <c r="G9" s="35"/>
      <c r="H9" s="35"/>
      <c r="I9" s="35"/>
    </row>
    <row r="10" spans="4:9" ht="15.75">
      <c r="D10" s="35"/>
      <c r="E10" s="35"/>
      <c r="F10" s="35"/>
      <c r="G10" s="35"/>
      <c r="H10" s="35"/>
      <c r="I10" s="35"/>
    </row>
    <row r="11" spans="4:9" ht="15.75">
      <c r="D11" s="35"/>
      <c r="E11" s="35"/>
      <c r="F11" s="35"/>
      <c r="G11" s="35"/>
      <c r="H11" s="35"/>
      <c r="I11" s="35"/>
    </row>
    <row r="12" spans="4:9" ht="15.75">
      <c r="D12" s="35"/>
      <c r="E12" s="35"/>
      <c r="F12" s="35"/>
      <c r="G12" s="35"/>
      <c r="H12" s="35"/>
      <c r="I12" s="35"/>
    </row>
    <row r="14" spans="2:9" ht="15.75">
      <c r="B14" s="33" t="s">
        <v>220</v>
      </c>
      <c r="C14" s="34"/>
      <c r="D14" s="34"/>
      <c r="E14" s="34"/>
      <c r="F14" s="34"/>
      <c r="G14" s="34"/>
      <c r="H14" s="34"/>
      <c r="I14" s="34"/>
    </row>
    <row r="15" spans="2:9" ht="15.75">
      <c r="B15" s="34"/>
      <c r="C15" s="34"/>
      <c r="D15" s="34"/>
      <c r="E15" s="34"/>
      <c r="F15" s="34"/>
      <c r="G15" s="34"/>
      <c r="H15" s="34"/>
      <c r="I15" s="34"/>
    </row>
    <row r="16" spans="2:9" ht="15.75">
      <c r="B16" s="34"/>
      <c r="C16" s="34"/>
      <c r="D16" s="34"/>
      <c r="E16" s="34"/>
      <c r="F16" s="34"/>
      <c r="G16" s="34"/>
      <c r="H16" s="34"/>
      <c r="I16" s="34"/>
    </row>
    <row r="17" spans="2:9" ht="44.25" customHeight="1">
      <c r="B17" s="34"/>
      <c r="C17" s="34"/>
      <c r="D17" s="34"/>
      <c r="E17" s="34"/>
      <c r="F17" s="34"/>
      <c r="G17" s="34"/>
      <c r="H17" s="34"/>
      <c r="I17" s="34"/>
    </row>
    <row r="19" spans="2:9" ht="15.75">
      <c r="B19" s="52" t="s">
        <v>161</v>
      </c>
      <c r="C19" s="47" t="s">
        <v>160</v>
      </c>
      <c r="D19" s="47" t="s">
        <v>147</v>
      </c>
      <c r="E19" s="47" t="s">
        <v>148</v>
      </c>
      <c r="F19" s="47" t="s">
        <v>149</v>
      </c>
      <c r="G19" s="47"/>
      <c r="H19" s="47"/>
      <c r="I19" s="50" t="s">
        <v>179</v>
      </c>
    </row>
    <row r="20" spans="2:9" ht="15.75">
      <c r="B20" s="53"/>
      <c r="C20" s="47"/>
      <c r="D20" s="47"/>
      <c r="E20" s="47"/>
      <c r="F20" s="12" t="s">
        <v>150</v>
      </c>
      <c r="G20" s="12" t="s">
        <v>151</v>
      </c>
      <c r="H20" s="12" t="s">
        <v>152</v>
      </c>
      <c r="I20" s="51"/>
    </row>
    <row r="21" spans="2:9" ht="195" customHeight="1">
      <c r="B21" s="42" t="s">
        <v>180</v>
      </c>
      <c r="C21" s="42" t="s">
        <v>153</v>
      </c>
      <c r="D21" s="2" t="s">
        <v>162</v>
      </c>
      <c r="E21" s="27" t="s">
        <v>163</v>
      </c>
      <c r="F21" s="31">
        <v>32.7</v>
      </c>
      <c r="G21" s="31">
        <v>71.2</v>
      </c>
      <c r="H21" s="31">
        <v>100</v>
      </c>
      <c r="I21" s="27"/>
    </row>
    <row r="22" spans="2:9" ht="98.25" customHeight="1">
      <c r="B22" s="44"/>
      <c r="C22" s="44"/>
      <c r="D22" s="2" t="s">
        <v>178</v>
      </c>
      <c r="E22" s="27" t="s">
        <v>164</v>
      </c>
      <c r="F22" s="27">
        <v>51</v>
      </c>
      <c r="G22" s="27">
        <v>60</v>
      </c>
      <c r="H22" s="27">
        <v>45</v>
      </c>
      <c r="I22" s="27">
        <f>F22+G22+H22</f>
        <v>156</v>
      </c>
    </row>
    <row r="23" spans="2:9" ht="210.75" customHeight="1">
      <c r="B23" s="42" t="s">
        <v>165</v>
      </c>
      <c r="C23" s="48" t="s">
        <v>167</v>
      </c>
      <c r="D23" s="14" t="s">
        <v>166</v>
      </c>
      <c r="E23" s="3" t="s">
        <v>163</v>
      </c>
      <c r="F23" s="31">
        <f>F24/I24*100</f>
        <v>47.16981132075472</v>
      </c>
      <c r="G23" s="31">
        <f>(F24+G24)/I24*100</f>
        <v>90.56603773584906</v>
      </c>
      <c r="H23" s="27">
        <v>100</v>
      </c>
      <c r="I23" s="27"/>
    </row>
    <row r="24" spans="2:9" ht="99" customHeight="1">
      <c r="B24" s="43"/>
      <c r="C24" s="49"/>
      <c r="D24" s="14" t="s">
        <v>181</v>
      </c>
      <c r="E24" s="3" t="s">
        <v>164</v>
      </c>
      <c r="F24" s="27">
        <v>25</v>
      </c>
      <c r="G24" s="27">
        <v>23</v>
      </c>
      <c r="H24" s="27">
        <v>5</v>
      </c>
      <c r="I24" s="27">
        <f>SUM(F24:H24)</f>
        <v>53</v>
      </c>
    </row>
    <row r="25" spans="2:9" ht="194.25" customHeight="1">
      <c r="B25" s="43"/>
      <c r="C25" s="42" t="s">
        <v>168</v>
      </c>
      <c r="D25" s="2" t="s">
        <v>169</v>
      </c>
      <c r="E25" s="3" t="s">
        <v>163</v>
      </c>
      <c r="F25" s="31">
        <f>F26/I26*100</f>
        <v>39.84375</v>
      </c>
      <c r="G25" s="31">
        <f>(F26+G26)/I26*100</f>
        <v>79.6875</v>
      </c>
      <c r="H25" s="27">
        <v>100</v>
      </c>
      <c r="I25" s="27"/>
    </row>
    <row r="26" spans="2:9" ht="82.5" customHeight="1">
      <c r="B26" s="44"/>
      <c r="C26" s="44"/>
      <c r="D26" s="2" t="s">
        <v>182</v>
      </c>
      <c r="E26" s="3" t="s">
        <v>164</v>
      </c>
      <c r="F26" s="27">
        <v>51</v>
      </c>
      <c r="G26" s="27">
        <v>51</v>
      </c>
      <c r="H26" s="27">
        <v>26</v>
      </c>
      <c r="I26" s="27">
        <f>F26+G26+H26</f>
        <v>128</v>
      </c>
    </row>
    <row r="27" spans="2:9" ht="241.5" customHeight="1">
      <c r="B27" s="42" t="s">
        <v>170</v>
      </c>
      <c r="C27" s="42" t="s">
        <v>171</v>
      </c>
      <c r="D27" s="2" t="s">
        <v>154</v>
      </c>
      <c r="E27" s="3" t="s">
        <v>163</v>
      </c>
      <c r="F27" s="31">
        <v>18.5</v>
      </c>
      <c r="G27" s="31">
        <v>44.4</v>
      </c>
      <c r="H27" s="27">
        <v>100</v>
      </c>
      <c r="I27" s="27"/>
    </row>
    <row r="28" spans="2:9" ht="135.75" customHeight="1">
      <c r="B28" s="43"/>
      <c r="C28" s="44"/>
      <c r="D28" s="2" t="s">
        <v>183</v>
      </c>
      <c r="E28" s="3" t="s">
        <v>164</v>
      </c>
      <c r="F28" s="27">
        <v>5</v>
      </c>
      <c r="G28" s="27">
        <v>7</v>
      </c>
      <c r="H28" s="27">
        <v>15</v>
      </c>
      <c r="I28" s="27">
        <f>F28+G28+H28</f>
        <v>27</v>
      </c>
    </row>
    <row r="29" spans="2:9" ht="353.25" customHeight="1">
      <c r="B29" s="43"/>
      <c r="C29" s="42" t="s">
        <v>172</v>
      </c>
      <c r="D29" s="2" t="s">
        <v>155</v>
      </c>
      <c r="E29" s="3" t="s">
        <v>163</v>
      </c>
      <c r="F29" s="31">
        <f>F30/I30*100</f>
        <v>66.66666666666666</v>
      </c>
      <c r="G29" s="31">
        <f>(F30+G30)/I30*100</f>
        <v>66.66666666666666</v>
      </c>
      <c r="H29" s="27">
        <v>100</v>
      </c>
      <c r="I29" s="27"/>
    </row>
    <row r="30" spans="2:9" ht="178.5" customHeight="1">
      <c r="B30" s="44"/>
      <c r="C30" s="44"/>
      <c r="D30" s="2" t="s">
        <v>184</v>
      </c>
      <c r="E30" s="3" t="s">
        <v>164</v>
      </c>
      <c r="F30" s="27">
        <v>2</v>
      </c>
      <c r="G30" s="27">
        <v>0</v>
      </c>
      <c r="H30" s="27">
        <v>1</v>
      </c>
      <c r="I30" s="27">
        <f>SUM(F30:H30)</f>
        <v>3</v>
      </c>
    </row>
    <row r="31" spans="2:9" ht="295.5" customHeight="1">
      <c r="B31" s="42" t="s">
        <v>173</v>
      </c>
      <c r="C31" s="42" t="s">
        <v>174</v>
      </c>
      <c r="D31" s="2" t="s">
        <v>156</v>
      </c>
      <c r="E31" s="3" t="s">
        <v>163</v>
      </c>
      <c r="F31" s="31">
        <f>F32/I32*100</f>
        <v>53.84615384615385</v>
      </c>
      <c r="G31" s="31">
        <f>(F32+G32)/I32*100</f>
        <v>90.38461538461539</v>
      </c>
      <c r="H31" s="27">
        <v>100</v>
      </c>
      <c r="I31" s="27"/>
    </row>
    <row r="32" spans="2:9" ht="104.25" customHeight="1">
      <c r="B32" s="43"/>
      <c r="C32" s="44"/>
      <c r="D32" s="2" t="s">
        <v>185</v>
      </c>
      <c r="E32" s="3" t="s">
        <v>164</v>
      </c>
      <c r="F32" s="27">
        <v>28</v>
      </c>
      <c r="G32" s="27">
        <v>19</v>
      </c>
      <c r="H32" s="27">
        <v>5</v>
      </c>
      <c r="I32" s="27">
        <f>F32+G32+H32</f>
        <v>52</v>
      </c>
    </row>
    <row r="33" spans="2:9" ht="258" customHeight="1">
      <c r="B33" s="43"/>
      <c r="C33" s="42" t="s">
        <v>175</v>
      </c>
      <c r="D33" s="2" t="s">
        <v>157</v>
      </c>
      <c r="E33" s="3" t="s">
        <v>163</v>
      </c>
      <c r="F33" s="27">
        <v>100</v>
      </c>
      <c r="G33" s="27">
        <v>100</v>
      </c>
      <c r="H33" s="27">
        <v>100</v>
      </c>
      <c r="I33" s="27"/>
    </row>
    <row r="34" spans="2:9" ht="135.75" customHeight="1">
      <c r="B34" s="43"/>
      <c r="C34" s="44"/>
      <c r="D34" s="2" t="s">
        <v>186</v>
      </c>
      <c r="E34" s="3" t="s">
        <v>164</v>
      </c>
      <c r="F34" s="27">
        <v>2</v>
      </c>
      <c r="G34" s="27">
        <v>0</v>
      </c>
      <c r="H34" s="27">
        <v>0</v>
      </c>
      <c r="I34" s="27">
        <f>F34+G34+H34</f>
        <v>2</v>
      </c>
    </row>
    <row r="35" spans="2:9" ht="244.5" customHeight="1">
      <c r="B35" s="43"/>
      <c r="C35" s="42" t="s">
        <v>176</v>
      </c>
      <c r="D35" s="2" t="s">
        <v>158</v>
      </c>
      <c r="E35" s="3" t="s">
        <v>163</v>
      </c>
      <c r="F35" s="27">
        <f>F36/I36*100</f>
        <v>25</v>
      </c>
      <c r="G35" s="27">
        <f>(F36+G36)/I36*100</f>
        <v>75</v>
      </c>
      <c r="H35" s="27">
        <v>100</v>
      </c>
      <c r="I35" s="27"/>
    </row>
    <row r="36" spans="2:9" ht="131.25" customHeight="1">
      <c r="B36" s="43"/>
      <c r="C36" s="44"/>
      <c r="D36" s="2" t="s">
        <v>187</v>
      </c>
      <c r="E36" s="3"/>
      <c r="F36" s="27">
        <v>1</v>
      </c>
      <c r="G36" s="27">
        <v>2</v>
      </c>
      <c r="H36" s="27">
        <v>1</v>
      </c>
      <c r="I36" s="27">
        <v>4</v>
      </c>
    </row>
    <row r="37" spans="2:9" ht="260.25" customHeight="1">
      <c r="B37" s="43"/>
      <c r="C37" s="42" t="s">
        <v>177</v>
      </c>
      <c r="D37" s="2" t="s">
        <v>159</v>
      </c>
      <c r="E37" s="3" t="s">
        <v>163</v>
      </c>
      <c r="F37" s="31">
        <f>F38/I38*100</f>
        <v>57.14285714285714</v>
      </c>
      <c r="G37" s="31">
        <f>(F38+G38)/I38*100</f>
        <v>78.57142857142857</v>
      </c>
      <c r="H37" s="27">
        <v>100</v>
      </c>
      <c r="I37" s="27"/>
    </row>
    <row r="38" spans="2:9" ht="120.75" customHeight="1">
      <c r="B38" s="44"/>
      <c r="C38" s="44"/>
      <c r="D38" s="2" t="s">
        <v>188</v>
      </c>
      <c r="E38" s="3" t="s">
        <v>164</v>
      </c>
      <c r="F38" s="27">
        <v>8</v>
      </c>
      <c r="G38" s="27">
        <v>3</v>
      </c>
      <c r="H38" s="27">
        <v>3</v>
      </c>
      <c r="I38" s="27">
        <v>14</v>
      </c>
    </row>
  </sheetData>
  <sheetProtection/>
  <mergeCells count="22">
    <mergeCell ref="C37:C38"/>
    <mergeCell ref="B31:B38"/>
    <mergeCell ref="C29:C30"/>
    <mergeCell ref="B27:B30"/>
    <mergeCell ref="C31:C32"/>
    <mergeCell ref="C27:C28"/>
    <mergeCell ref="B23:B26"/>
    <mergeCell ref="C25:C26"/>
    <mergeCell ref="B19:B20"/>
    <mergeCell ref="F19:H19"/>
    <mergeCell ref="C21:C22"/>
    <mergeCell ref="B21:B22"/>
    <mergeCell ref="D2:I6"/>
    <mergeCell ref="C35:C36"/>
    <mergeCell ref="E19:E20"/>
    <mergeCell ref="C33:C34"/>
    <mergeCell ref="C23:C24"/>
    <mergeCell ref="I19:I20"/>
    <mergeCell ref="D19:D20"/>
    <mergeCell ref="C19:C20"/>
    <mergeCell ref="D8:I12"/>
    <mergeCell ref="B14:I17"/>
  </mergeCells>
  <printOptions/>
  <pageMargins left="0.7086614173228347" right="0.7086614173228347" top="0.7480314960629921" bottom="0.7480314960629921" header="0.31496062992125984" footer="0.31496062992125984"/>
  <pageSetup fitToHeight="4" horizontalDpi="600" verticalDpi="600" orientation="portrait" paperSize="9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G183"/>
  <sheetViews>
    <sheetView zoomScalePageLayoutView="0" workbookViewId="0" topLeftCell="A1">
      <selection activeCell="C1" sqref="C1:F3"/>
    </sheetView>
  </sheetViews>
  <sheetFormatPr defaultColWidth="9.140625" defaultRowHeight="15"/>
  <cols>
    <col min="1" max="1" width="2.7109375" style="4" customWidth="1"/>
    <col min="2" max="2" width="6.421875" style="13" customWidth="1"/>
    <col min="3" max="3" width="40.28125" style="4" customWidth="1"/>
    <col min="4" max="5" width="12.140625" style="4" customWidth="1"/>
    <col min="6" max="6" width="11.28125" style="4" customWidth="1"/>
    <col min="7" max="16384" width="9.140625" style="4" customWidth="1"/>
  </cols>
  <sheetData>
    <row r="1" spans="3:6" ht="12.75">
      <c r="C1" s="57" t="s">
        <v>228</v>
      </c>
      <c r="D1" s="58"/>
      <c r="E1" s="58"/>
      <c r="F1" s="58"/>
    </row>
    <row r="2" spans="3:6" ht="12.75">
      <c r="C2" s="58"/>
      <c r="D2" s="58"/>
      <c r="E2" s="58"/>
      <c r="F2" s="58"/>
    </row>
    <row r="3" spans="3:6" ht="72" customHeight="1">
      <c r="C3" s="58"/>
      <c r="D3" s="58"/>
      <c r="E3" s="58"/>
      <c r="F3" s="58"/>
    </row>
    <row r="4" spans="3:6" ht="12.75">
      <c r="C4" s="57"/>
      <c r="D4" s="58"/>
      <c r="E4" s="58"/>
      <c r="F4" s="58"/>
    </row>
    <row r="5" spans="3:6" ht="12.75">
      <c r="C5" s="58"/>
      <c r="D5" s="58"/>
      <c r="E5" s="58"/>
      <c r="F5" s="58"/>
    </row>
    <row r="6" spans="3:6" ht="12.75">
      <c r="C6" s="58"/>
      <c r="D6" s="58"/>
      <c r="E6" s="58"/>
      <c r="F6" s="58"/>
    </row>
    <row r="7" spans="3:6" ht="12.75">
      <c r="C7" s="58"/>
      <c r="D7" s="58"/>
      <c r="E7" s="58"/>
      <c r="F7" s="58"/>
    </row>
    <row r="9" spans="2:6" ht="12.75">
      <c r="B9" s="59" t="s">
        <v>191</v>
      </c>
      <c r="C9" s="60"/>
      <c r="D9" s="60"/>
      <c r="E9" s="60"/>
      <c r="F9" s="60"/>
    </row>
    <row r="10" spans="2:6" ht="12.75">
      <c r="B10" s="60"/>
      <c r="C10" s="60"/>
      <c r="D10" s="60"/>
      <c r="E10" s="60"/>
      <c r="F10" s="60"/>
    </row>
    <row r="11" spans="2:6" ht="12.75">
      <c r="B11" s="60"/>
      <c r="C11" s="60"/>
      <c r="D11" s="60"/>
      <c r="E11" s="60"/>
      <c r="F11" s="60"/>
    </row>
    <row r="12" spans="2:6" ht="12.75">
      <c r="B12" s="60"/>
      <c r="C12" s="60"/>
      <c r="D12" s="60"/>
      <c r="E12" s="60"/>
      <c r="F12" s="60"/>
    </row>
    <row r="13" spans="3:6" ht="12.75">
      <c r="C13" s="13"/>
      <c r="D13" s="13"/>
      <c r="E13" s="13"/>
      <c r="F13" s="13"/>
    </row>
    <row r="14" ht="12.75">
      <c r="F14" s="17" t="s">
        <v>193</v>
      </c>
    </row>
    <row r="15" spans="2:6" ht="25.5">
      <c r="B15" s="7" t="s">
        <v>0</v>
      </c>
      <c r="C15" s="6" t="s">
        <v>1</v>
      </c>
      <c r="D15" s="7" t="s">
        <v>2</v>
      </c>
      <c r="E15" s="7" t="s">
        <v>3</v>
      </c>
      <c r="F15" s="7" t="s">
        <v>4</v>
      </c>
    </row>
    <row r="16" spans="2:6" ht="33" customHeight="1">
      <c r="B16" s="10"/>
      <c r="C16" s="54" t="s">
        <v>139</v>
      </c>
      <c r="D16" s="55"/>
      <c r="E16" s="55"/>
      <c r="F16" s="56"/>
    </row>
    <row r="17" spans="2:6" ht="25.5" hidden="1">
      <c r="B17" s="10">
        <v>1</v>
      </c>
      <c r="C17" s="5" t="s">
        <v>5</v>
      </c>
      <c r="D17" s="9">
        <v>0</v>
      </c>
      <c r="E17" s="9"/>
      <c r="F17" s="9"/>
    </row>
    <row r="18" spans="2:6" ht="38.25">
      <c r="B18" s="10">
        <v>1</v>
      </c>
      <c r="C18" s="5" t="s">
        <v>6</v>
      </c>
      <c r="D18" s="9">
        <v>2395.3</v>
      </c>
      <c r="E18" s="9"/>
      <c r="F18" s="9"/>
    </row>
    <row r="19" spans="2:6" ht="38.25">
      <c r="B19" s="10"/>
      <c r="C19" s="5" t="s">
        <v>7</v>
      </c>
      <c r="D19" s="9">
        <v>2395.3</v>
      </c>
      <c r="E19" s="9">
        <v>0</v>
      </c>
      <c r="F19" s="9">
        <v>0</v>
      </c>
    </row>
    <row r="20" spans="2:6" ht="12.75">
      <c r="B20" s="10"/>
      <c r="C20" s="5" t="s">
        <v>8</v>
      </c>
      <c r="D20" s="9">
        <v>2395.3</v>
      </c>
      <c r="E20" s="9">
        <v>0</v>
      </c>
      <c r="F20" s="9">
        <v>0</v>
      </c>
    </row>
    <row r="21" spans="2:6" ht="12.75">
      <c r="B21" s="10"/>
      <c r="C21" s="5" t="s">
        <v>9</v>
      </c>
      <c r="D21" s="9">
        <v>0</v>
      </c>
      <c r="E21" s="9">
        <v>0</v>
      </c>
      <c r="F21" s="9">
        <v>0</v>
      </c>
    </row>
    <row r="22" spans="2:6" ht="27.75" customHeight="1">
      <c r="B22" s="10"/>
      <c r="C22" s="54" t="s">
        <v>10</v>
      </c>
      <c r="D22" s="55"/>
      <c r="E22" s="55"/>
      <c r="F22" s="56"/>
    </row>
    <row r="23" spans="2:6" ht="51">
      <c r="B23" s="10">
        <v>1</v>
      </c>
      <c r="C23" s="5" t="s">
        <v>11</v>
      </c>
      <c r="D23" s="9"/>
      <c r="E23" s="9">
        <v>200</v>
      </c>
      <c r="F23" s="9">
        <v>450</v>
      </c>
    </row>
    <row r="24" spans="2:6" ht="25.5">
      <c r="B24" s="10">
        <v>2</v>
      </c>
      <c r="C24" s="5" t="s">
        <v>12</v>
      </c>
      <c r="D24" s="9"/>
      <c r="E24" s="9">
        <v>600</v>
      </c>
      <c r="F24" s="9">
        <v>800</v>
      </c>
    </row>
    <row r="25" spans="2:6" ht="25.5">
      <c r="B25" s="10">
        <v>3</v>
      </c>
      <c r="C25" s="5" t="s">
        <v>13</v>
      </c>
      <c r="D25" s="9"/>
      <c r="E25" s="9"/>
      <c r="F25" s="9">
        <v>80</v>
      </c>
    </row>
    <row r="26" spans="2:6" ht="25.5">
      <c r="B26" s="10">
        <v>4</v>
      </c>
      <c r="C26" s="5" t="s">
        <v>14</v>
      </c>
      <c r="D26" s="9"/>
      <c r="E26" s="9"/>
      <c r="F26" s="9">
        <v>28</v>
      </c>
    </row>
    <row r="27" spans="2:6" ht="25.5">
      <c r="B27" s="10">
        <v>5</v>
      </c>
      <c r="C27" s="5" t="s">
        <v>15</v>
      </c>
      <c r="D27" s="9"/>
      <c r="E27" s="9"/>
      <c r="F27" s="9">
        <v>195</v>
      </c>
    </row>
    <row r="28" spans="2:6" ht="25.5">
      <c r="B28" s="10">
        <v>6</v>
      </c>
      <c r="C28" s="5" t="s">
        <v>16</v>
      </c>
      <c r="D28" s="9"/>
      <c r="E28" s="9"/>
      <c r="F28" s="9">
        <v>105</v>
      </c>
    </row>
    <row r="29" spans="2:6" ht="12.75">
      <c r="B29" s="10">
        <v>7</v>
      </c>
      <c r="C29" s="5" t="s">
        <v>17</v>
      </c>
      <c r="D29" s="9"/>
      <c r="E29" s="9">
        <v>150</v>
      </c>
      <c r="F29" s="9">
        <v>195</v>
      </c>
    </row>
    <row r="30" spans="2:6" ht="25.5">
      <c r="B30" s="10">
        <v>8</v>
      </c>
      <c r="C30" s="5" t="s">
        <v>18</v>
      </c>
      <c r="D30" s="9"/>
      <c r="E30" s="9">
        <v>427</v>
      </c>
      <c r="F30" s="9">
        <v>420</v>
      </c>
    </row>
    <row r="31" spans="2:6" ht="25.5">
      <c r="B31" s="10">
        <v>9</v>
      </c>
      <c r="C31" s="5" t="s">
        <v>19</v>
      </c>
      <c r="D31" s="9">
        <v>125</v>
      </c>
      <c r="E31" s="9"/>
      <c r="F31" s="9"/>
    </row>
    <row r="32" spans="2:6" ht="38.25">
      <c r="B32" s="10">
        <v>10</v>
      </c>
      <c r="C32" s="5" t="s">
        <v>20</v>
      </c>
      <c r="D32" s="9">
        <v>288.96</v>
      </c>
      <c r="E32" s="9"/>
      <c r="F32" s="9"/>
    </row>
    <row r="33" spans="2:6" ht="38.25">
      <c r="B33" s="10">
        <v>11</v>
      </c>
      <c r="C33" s="5" t="s">
        <v>21</v>
      </c>
      <c r="D33" s="9">
        <v>100</v>
      </c>
      <c r="E33" s="9">
        <v>950</v>
      </c>
      <c r="F33" s="9"/>
    </row>
    <row r="34" spans="2:6" ht="25.5">
      <c r="B34" s="10">
        <v>12</v>
      </c>
      <c r="C34" s="5" t="s">
        <v>22</v>
      </c>
      <c r="D34" s="9"/>
      <c r="E34" s="9">
        <v>135</v>
      </c>
      <c r="F34" s="9"/>
    </row>
    <row r="35" spans="2:6" ht="25.5">
      <c r="B35" s="10">
        <v>13</v>
      </c>
      <c r="C35" s="5" t="s">
        <v>23</v>
      </c>
      <c r="D35" s="9"/>
      <c r="E35" s="9">
        <v>100</v>
      </c>
      <c r="F35" s="9">
        <v>300</v>
      </c>
    </row>
    <row r="36" spans="2:6" ht="25.5">
      <c r="B36" s="10">
        <v>14</v>
      </c>
      <c r="C36" s="5" t="s">
        <v>24</v>
      </c>
      <c r="D36" s="9"/>
      <c r="E36" s="9"/>
      <c r="F36" s="9">
        <v>73</v>
      </c>
    </row>
    <row r="37" spans="2:6" ht="12.75">
      <c r="B37" s="10">
        <v>15</v>
      </c>
      <c r="C37" s="5" t="s">
        <v>25</v>
      </c>
      <c r="D37" s="9"/>
      <c r="E37" s="9">
        <v>105</v>
      </c>
      <c r="F37" s="9"/>
    </row>
    <row r="38" spans="2:6" ht="38.25">
      <c r="B38" s="10">
        <v>16</v>
      </c>
      <c r="C38" s="5" t="s">
        <v>192</v>
      </c>
      <c r="D38" s="9">
        <v>104.6</v>
      </c>
      <c r="E38" s="9"/>
      <c r="F38" s="9"/>
    </row>
    <row r="39" spans="2:6" ht="38.25">
      <c r="B39" s="10">
        <v>17</v>
      </c>
      <c r="C39" s="5" t="s">
        <v>26</v>
      </c>
      <c r="D39" s="9">
        <v>61.44</v>
      </c>
      <c r="E39" s="9"/>
      <c r="F39" s="9"/>
    </row>
    <row r="40" spans="2:6" ht="38.25">
      <c r="B40" s="10">
        <v>18</v>
      </c>
      <c r="C40" s="5" t="s">
        <v>27</v>
      </c>
      <c r="D40" s="9">
        <v>45</v>
      </c>
      <c r="E40" s="9"/>
      <c r="F40" s="9"/>
    </row>
    <row r="41" spans="2:6" ht="25.5">
      <c r="B41" s="10"/>
      <c r="C41" s="5" t="s">
        <v>28</v>
      </c>
      <c r="D41" s="9">
        <v>725</v>
      </c>
      <c r="E41" s="9">
        <f>E42+E43</f>
        <v>2667</v>
      </c>
      <c r="F41" s="9">
        <f>SUM(F42:F43)</f>
        <v>2646</v>
      </c>
    </row>
    <row r="42" spans="2:6" ht="12.75">
      <c r="B42" s="10"/>
      <c r="C42" s="5" t="s">
        <v>8</v>
      </c>
      <c r="D42" s="9">
        <v>100</v>
      </c>
      <c r="E42" s="9">
        <f>E23+E29+E30+E33+E34+E35+E37</f>
        <v>2067</v>
      </c>
      <c r="F42" s="9">
        <f>F23+F25+F26+F27+F28+F29+F30+F35+F36</f>
        <v>1846</v>
      </c>
    </row>
    <row r="43" spans="2:6" ht="12.75">
      <c r="B43" s="10"/>
      <c r="C43" s="5" t="s">
        <v>9</v>
      </c>
      <c r="D43" s="9">
        <v>625</v>
      </c>
      <c r="E43" s="9">
        <f>E24</f>
        <v>600</v>
      </c>
      <c r="F43" s="9">
        <v>800</v>
      </c>
    </row>
    <row r="44" spans="2:6" ht="43.5" customHeight="1">
      <c r="B44" s="10"/>
      <c r="C44" s="54" t="s">
        <v>29</v>
      </c>
      <c r="D44" s="55"/>
      <c r="E44" s="55"/>
      <c r="F44" s="56"/>
    </row>
    <row r="45" spans="2:6" ht="51">
      <c r="B45" s="10">
        <v>1</v>
      </c>
      <c r="C45" s="5" t="s">
        <v>30</v>
      </c>
      <c r="D45" s="9">
        <v>50</v>
      </c>
      <c r="E45" s="9">
        <v>150</v>
      </c>
      <c r="F45" s="9"/>
    </row>
    <row r="46" spans="2:6" ht="63.75">
      <c r="B46" s="10">
        <v>2</v>
      </c>
      <c r="C46" s="5" t="s">
        <v>31</v>
      </c>
      <c r="D46" s="9">
        <v>100</v>
      </c>
      <c r="E46" s="9">
        <v>250</v>
      </c>
      <c r="F46" s="9"/>
    </row>
    <row r="47" spans="2:6" ht="51">
      <c r="B47" s="10">
        <v>3</v>
      </c>
      <c r="C47" s="5" t="s">
        <v>32</v>
      </c>
      <c r="D47" s="9"/>
      <c r="E47" s="9">
        <v>280</v>
      </c>
      <c r="F47" s="9"/>
    </row>
    <row r="48" spans="2:6" ht="51">
      <c r="B48" s="10">
        <v>4</v>
      </c>
      <c r="C48" s="5" t="s">
        <v>33</v>
      </c>
      <c r="D48" s="9">
        <v>60</v>
      </c>
      <c r="E48" s="9"/>
      <c r="F48" s="9">
        <v>3</v>
      </c>
    </row>
    <row r="49" spans="2:6" ht="51">
      <c r="B49" s="11" t="s">
        <v>225</v>
      </c>
      <c r="C49" s="5" t="s">
        <v>35</v>
      </c>
      <c r="D49" s="9"/>
      <c r="E49" s="9">
        <v>175</v>
      </c>
      <c r="F49" s="9">
        <v>191</v>
      </c>
    </row>
    <row r="50" spans="2:6" ht="51">
      <c r="B50" s="11" t="s">
        <v>226</v>
      </c>
      <c r="C50" s="5" t="s">
        <v>37</v>
      </c>
      <c r="D50" s="9">
        <v>298.3</v>
      </c>
      <c r="E50" s="9">
        <v>272</v>
      </c>
      <c r="F50" s="9"/>
    </row>
    <row r="51" spans="2:6" ht="51">
      <c r="B51" s="11" t="s">
        <v>34</v>
      </c>
      <c r="C51" s="5" t="s">
        <v>218</v>
      </c>
      <c r="D51" s="9">
        <v>0</v>
      </c>
      <c r="E51" s="9"/>
      <c r="F51" s="9">
        <v>50</v>
      </c>
    </row>
    <row r="52" spans="2:6" ht="63.75">
      <c r="B52" s="11" t="s">
        <v>36</v>
      </c>
      <c r="C52" s="5" t="s">
        <v>38</v>
      </c>
      <c r="D52" s="9">
        <v>0</v>
      </c>
      <c r="E52" s="9">
        <v>35</v>
      </c>
      <c r="F52" s="9">
        <v>25</v>
      </c>
    </row>
    <row r="53" spans="2:6" ht="38.25">
      <c r="B53" s="11"/>
      <c r="C53" s="5" t="s">
        <v>189</v>
      </c>
      <c r="D53" s="9">
        <f>D54+D55</f>
        <v>508.3</v>
      </c>
      <c r="E53" s="9">
        <f>SUM(E54:E55)</f>
        <v>1162</v>
      </c>
      <c r="F53" s="9">
        <f>F54+F55</f>
        <v>269</v>
      </c>
    </row>
    <row r="54" spans="2:6" ht="12.75">
      <c r="B54" s="11"/>
      <c r="C54" s="5" t="s">
        <v>8</v>
      </c>
      <c r="D54" s="9">
        <f>D45+D46+D48</f>
        <v>210</v>
      </c>
      <c r="E54" s="9">
        <f>E45+E46+E49</f>
        <v>575</v>
      </c>
      <c r="F54" s="9">
        <f>F48+F49+F51</f>
        <v>244</v>
      </c>
    </row>
    <row r="55" spans="2:6" ht="12.75">
      <c r="B55" s="10"/>
      <c r="C55" s="5" t="s">
        <v>9</v>
      </c>
      <c r="D55" s="9">
        <f>D50</f>
        <v>298.3</v>
      </c>
      <c r="E55" s="9">
        <f>E47+E50+E52</f>
        <v>587</v>
      </c>
      <c r="F55" s="9">
        <f>F52</f>
        <v>25</v>
      </c>
    </row>
    <row r="56" spans="2:6" ht="26.25" customHeight="1">
      <c r="B56" s="10"/>
      <c r="C56" s="54" t="s">
        <v>39</v>
      </c>
      <c r="D56" s="55"/>
      <c r="E56" s="55"/>
      <c r="F56" s="56"/>
    </row>
    <row r="57" spans="2:6" ht="38.25">
      <c r="B57" s="10">
        <v>1</v>
      </c>
      <c r="C57" s="5" t="s">
        <v>40</v>
      </c>
      <c r="D57" s="9">
        <v>350</v>
      </c>
      <c r="E57" s="9"/>
      <c r="F57" s="9"/>
    </row>
    <row r="58" spans="2:6" ht="38.25">
      <c r="B58" s="10">
        <v>2</v>
      </c>
      <c r="C58" s="5" t="s">
        <v>41</v>
      </c>
      <c r="D58" s="9"/>
      <c r="E58" s="9">
        <v>900</v>
      </c>
      <c r="F58" s="9"/>
    </row>
    <row r="59" spans="2:6" ht="38.25">
      <c r="B59" s="10">
        <v>3</v>
      </c>
      <c r="C59" s="5" t="s">
        <v>42</v>
      </c>
      <c r="D59" s="9"/>
      <c r="E59" s="9">
        <v>900</v>
      </c>
      <c r="F59" s="9"/>
    </row>
    <row r="60" spans="2:6" ht="38.25">
      <c r="B60" s="10">
        <v>4</v>
      </c>
      <c r="C60" s="5" t="s">
        <v>43</v>
      </c>
      <c r="D60" s="9">
        <v>199.9</v>
      </c>
      <c r="E60" s="9"/>
      <c r="F60" s="9"/>
    </row>
    <row r="61" spans="2:6" ht="51">
      <c r="B61" s="10">
        <v>5</v>
      </c>
      <c r="C61" s="5" t="s">
        <v>44</v>
      </c>
      <c r="D61" s="9">
        <v>200</v>
      </c>
      <c r="E61" s="9"/>
      <c r="F61" s="9"/>
    </row>
    <row r="62" spans="2:6" ht="51">
      <c r="B62" s="10">
        <v>6</v>
      </c>
      <c r="C62" s="5" t="s">
        <v>45</v>
      </c>
      <c r="D62" s="9">
        <v>350</v>
      </c>
      <c r="E62" s="9">
        <v>150</v>
      </c>
      <c r="F62" s="9"/>
    </row>
    <row r="63" spans="2:6" ht="38.25">
      <c r="B63" s="10">
        <v>7</v>
      </c>
      <c r="C63" s="5" t="s">
        <v>46</v>
      </c>
      <c r="D63" s="9"/>
      <c r="E63" s="9">
        <v>700</v>
      </c>
      <c r="F63" s="9"/>
    </row>
    <row r="64" spans="2:6" ht="38.25">
      <c r="B64" s="10">
        <v>8</v>
      </c>
      <c r="C64" s="5" t="s">
        <v>47</v>
      </c>
      <c r="D64" s="9"/>
      <c r="E64" s="9">
        <v>700</v>
      </c>
      <c r="F64" s="9"/>
    </row>
    <row r="65" spans="2:6" ht="38.25">
      <c r="B65" s="10">
        <v>9</v>
      </c>
      <c r="C65" s="5" t="s">
        <v>48</v>
      </c>
      <c r="D65" s="9"/>
      <c r="E65" s="9"/>
      <c r="F65" s="9">
        <v>500</v>
      </c>
    </row>
    <row r="66" spans="2:6" ht="38.25">
      <c r="B66" s="10">
        <v>10</v>
      </c>
      <c r="C66" s="5" t="s">
        <v>49</v>
      </c>
      <c r="D66" s="9">
        <v>241.1</v>
      </c>
      <c r="E66" s="9"/>
      <c r="F66" s="9"/>
    </row>
    <row r="67" spans="2:6" ht="51">
      <c r="B67" s="10">
        <v>11</v>
      </c>
      <c r="C67" s="5" t="s">
        <v>50</v>
      </c>
      <c r="D67" s="9"/>
      <c r="E67" s="9">
        <v>400</v>
      </c>
      <c r="F67" s="9"/>
    </row>
    <row r="68" spans="2:6" ht="38.25">
      <c r="B68" s="10">
        <v>12</v>
      </c>
      <c r="C68" s="5" t="s">
        <v>51</v>
      </c>
      <c r="D68" s="9"/>
      <c r="E68" s="9">
        <v>800</v>
      </c>
      <c r="F68" s="9"/>
    </row>
    <row r="69" spans="2:6" ht="38.25">
      <c r="B69" s="11" t="s">
        <v>224</v>
      </c>
      <c r="C69" s="5" t="s">
        <v>52</v>
      </c>
      <c r="D69" s="9">
        <v>300</v>
      </c>
      <c r="E69" s="9"/>
      <c r="F69" s="9"/>
    </row>
    <row r="70" spans="2:6" ht="38.25">
      <c r="B70" s="10">
        <v>14</v>
      </c>
      <c r="C70" s="5" t="s">
        <v>53</v>
      </c>
      <c r="D70" s="9"/>
      <c r="E70" s="9">
        <v>700</v>
      </c>
      <c r="F70" s="9"/>
    </row>
    <row r="71" spans="2:6" ht="38.25">
      <c r="B71" s="10">
        <v>15</v>
      </c>
      <c r="C71" s="5" t="s">
        <v>54</v>
      </c>
      <c r="D71" s="9"/>
      <c r="E71" s="9">
        <v>700</v>
      </c>
      <c r="F71" s="9"/>
    </row>
    <row r="72" spans="2:6" ht="38.25">
      <c r="B72" s="10">
        <v>16</v>
      </c>
      <c r="C72" s="5" t="s">
        <v>55</v>
      </c>
      <c r="D72" s="9"/>
      <c r="E72" s="9">
        <v>300</v>
      </c>
      <c r="F72" s="9"/>
    </row>
    <row r="73" spans="2:6" ht="38.25">
      <c r="B73" s="10">
        <v>17</v>
      </c>
      <c r="C73" s="5" t="s">
        <v>56</v>
      </c>
      <c r="D73" s="9"/>
      <c r="E73" s="9"/>
      <c r="F73" s="9">
        <v>50</v>
      </c>
    </row>
    <row r="74" spans="2:6" ht="38.25">
      <c r="B74" s="10">
        <v>18</v>
      </c>
      <c r="C74" s="5" t="s">
        <v>57</v>
      </c>
      <c r="D74" s="9">
        <v>250</v>
      </c>
      <c r="E74" s="9"/>
      <c r="F74" s="9"/>
    </row>
    <row r="75" spans="2:6" ht="38.25">
      <c r="B75" s="10">
        <v>19</v>
      </c>
      <c r="C75" s="5" t="s">
        <v>58</v>
      </c>
      <c r="D75" s="9"/>
      <c r="E75" s="9">
        <v>400</v>
      </c>
      <c r="F75" s="9"/>
    </row>
    <row r="76" spans="2:6" ht="38.25">
      <c r="B76" s="10">
        <v>20</v>
      </c>
      <c r="C76" s="5" t="s">
        <v>59</v>
      </c>
      <c r="D76" s="9"/>
      <c r="E76" s="9">
        <v>1100</v>
      </c>
      <c r="F76" s="9"/>
    </row>
    <row r="77" spans="2:6" ht="38.25">
      <c r="B77" s="10">
        <v>21</v>
      </c>
      <c r="C77" s="5" t="s">
        <v>60</v>
      </c>
      <c r="D77" s="9">
        <v>400</v>
      </c>
      <c r="E77" s="9"/>
      <c r="F77" s="9"/>
    </row>
    <row r="78" spans="2:6" ht="38.25">
      <c r="B78" s="10">
        <v>22</v>
      </c>
      <c r="C78" s="5" t="s">
        <v>61</v>
      </c>
      <c r="D78" s="9">
        <v>400</v>
      </c>
      <c r="E78" s="9"/>
      <c r="F78" s="9"/>
    </row>
    <row r="79" spans="2:6" ht="38.25">
      <c r="B79" s="10">
        <v>23</v>
      </c>
      <c r="C79" s="5" t="s">
        <v>62</v>
      </c>
      <c r="D79" s="9">
        <v>400</v>
      </c>
      <c r="E79" s="9"/>
      <c r="F79" s="9"/>
    </row>
    <row r="80" spans="2:6" ht="38.25">
      <c r="B80" s="10">
        <v>24</v>
      </c>
      <c r="C80" s="5" t="s">
        <v>63</v>
      </c>
      <c r="D80" s="9"/>
      <c r="E80" s="9">
        <v>900</v>
      </c>
      <c r="F80" s="9"/>
    </row>
    <row r="81" spans="2:6" ht="38.25">
      <c r="B81" s="10">
        <v>25</v>
      </c>
      <c r="C81" s="5" t="s">
        <v>64</v>
      </c>
      <c r="D81" s="9"/>
      <c r="E81" s="9">
        <v>900</v>
      </c>
      <c r="F81" s="9"/>
    </row>
    <row r="82" spans="2:6" ht="38.25">
      <c r="B82" s="10">
        <v>26</v>
      </c>
      <c r="C82" s="5" t="s">
        <v>65</v>
      </c>
      <c r="D82" s="9">
        <v>400</v>
      </c>
      <c r="E82" s="9"/>
      <c r="F82" s="9"/>
    </row>
    <row r="83" spans="2:6" ht="38.25">
      <c r="B83" s="10">
        <v>27</v>
      </c>
      <c r="C83" s="5" t="s">
        <v>66</v>
      </c>
      <c r="D83" s="9"/>
      <c r="E83" s="9">
        <v>900</v>
      </c>
      <c r="F83" s="9"/>
    </row>
    <row r="84" spans="2:6" ht="38.25">
      <c r="B84" s="10">
        <v>28</v>
      </c>
      <c r="C84" s="5" t="s">
        <v>67</v>
      </c>
      <c r="D84" s="9">
        <v>350</v>
      </c>
      <c r="E84" s="9"/>
      <c r="F84" s="9"/>
    </row>
    <row r="85" spans="2:6" ht="51">
      <c r="B85" s="10">
        <v>29</v>
      </c>
      <c r="C85" s="5" t="s">
        <v>68</v>
      </c>
      <c r="D85" s="9"/>
      <c r="E85" s="9">
        <v>1400</v>
      </c>
      <c r="F85" s="9"/>
    </row>
    <row r="86" spans="2:6" ht="51">
      <c r="B86" s="10">
        <v>30</v>
      </c>
      <c r="C86" s="5" t="s">
        <v>69</v>
      </c>
      <c r="D86" s="9">
        <v>350</v>
      </c>
      <c r="E86" s="9"/>
      <c r="F86" s="9"/>
    </row>
    <row r="87" spans="2:6" ht="38.25">
      <c r="B87" s="10">
        <v>31</v>
      </c>
      <c r="C87" s="5" t="s">
        <v>70</v>
      </c>
      <c r="D87" s="9">
        <v>300</v>
      </c>
      <c r="E87" s="9"/>
      <c r="F87" s="9"/>
    </row>
    <row r="88" spans="2:6" ht="51">
      <c r="B88" s="10">
        <v>32</v>
      </c>
      <c r="C88" s="5" t="s">
        <v>71</v>
      </c>
      <c r="D88" s="9"/>
      <c r="E88" s="9">
        <v>800</v>
      </c>
      <c r="F88" s="9"/>
    </row>
    <row r="89" spans="2:6" ht="38.25">
      <c r="B89" s="10">
        <v>33</v>
      </c>
      <c r="C89" s="5" t="s">
        <v>72</v>
      </c>
      <c r="D89" s="9"/>
      <c r="E89" s="9">
        <v>800</v>
      </c>
      <c r="F89" s="9"/>
    </row>
    <row r="90" spans="2:6" ht="38.25">
      <c r="B90" s="10">
        <v>34</v>
      </c>
      <c r="C90" s="5" t="s">
        <v>73</v>
      </c>
      <c r="D90" s="9">
        <v>300</v>
      </c>
      <c r="E90" s="9"/>
      <c r="F90" s="9"/>
    </row>
    <row r="91" spans="2:6" ht="51">
      <c r="B91" s="10">
        <v>35</v>
      </c>
      <c r="C91" s="5" t="s">
        <v>217</v>
      </c>
      <c r="D91" s="9">
        <v>200</v>
      </c>
      <c r="E91" s="9"/>
      <c r="F91" s="9"/>
    </row>
    <row r="92" spans="2:6" ht="38.25">
      <c r="B92" s="10">
        <v>36</v>
      </c>
      <c r="C92" s="5" t="s">
        <v>74</v>
      </c>
      <c r="D92" s="9">
        <v>300</v>
      </c>
      <c r="E92" s="9"/>
      <c r="F92" s="9"/>
    </row>
    <row r="93" spans="2:6" ht="51">
      <c r="B93" s="10">
        <v>37</v>
      </c>
      <c r="C93" s="5" t="s">
        <v>221</v>
      </c>
      <c r="D93" s="9"/>
      <c r="E93" s="9">
        <v>1900</v>
      </c>
      <c r="F93" s="9"/>
    </row>
    <row r="94" spans="2:6" ht="38.25">
      <c r="B94" s="10">
        <v>38</v>
      </c>
      <c r="C94" s="5" t="s">
        <v>75</v>
      </c>
      <c r="D94" s="9"/>
      <c r="E94" s="9">
        <v>700</v>
      </c>
      <c r="F94" s="9"/>
    </row>
    <row r="95" spans="2:6" ht="38.25">
      <c r="B95" s="10">
        <v>39</v>
      </c>
      <c r="C95" s="5" t="s">
        <v>76</v>
      </c>
      <c r="D95" s="9">
        <v>300</v>
      </c>
      <c r="E95" s="9"/>
      <c r="F95" s="9"/>
    </row>
    <row r="96" spans="2:6" ht="38.25">
      <c r="B96" s="10">
        <v>40</v>
      </c>
      <c r="C96" s="5" t="s">
        <v>77</v>
      </c>
      <c r="D96" s="9"/>
      <c r="E96" s="9">
        <v>700</v>
      </c>
      <c r="F96" s="9"/>
    </row>
    <row r="97" spans="2:6" ht="38.25">
      <c r="B97" s="10">
        <v>41</v>
      </c>
      <c r="C97" s="5" t="s">
        <v>78</v>
      </c>
      <c r="D97" s="9">
        <v>300</v>
      </c>
      <c r="E97" s="9">
        <v>300</v>
      </c>
      <c r="F97" s="9"/>
    </row>
    <row r="98" spans="2:6" ht="38.25">
      <c r="B98" s="10">
        <v>42</v>
      </c>
      <c r="C98" s="5" t="s">
        <v>222</v>
      </c>
      <c r="D98" s="9"/>
      <c r="E98" s="9">
        <v>700</v>
      </c>
      <c r="F98" s="9"/>
    </row>
    <row r="99" spans="2:6" ht="51">
      <c r="B99" s="10">
        <v>43</v>
      </c>
      <c r="C99" s="5" t="s">
        <v>79</v>
      </c>
      <c r="D99" s="9"/>
      <c r="E99" s="9"/>
      <c r="F99" s="9">
        <v>800</v>
      </c>
    </row>
    <row r="100" spans="2:6" ht="38.25">
      <c r="B100" s="10">
        <v>44</v>
      </c>
      <c r="C100" s="5" t="s">
        <v>80</v>
      </c>
      <c r="D100" s="9"/>
      <c r="E100" s="9">
        <v>700</v>
      </c>
      <c r="F100" s="9"/>
    </row>
    <row r="101" spans="2:6" ht="38.25">
      <c r="B101" s="10">
        <v>45</v>
      </c>
      <c r="C101" s="5" t="s">
        <v>81</v>
      </c>
      <c r="D101" s="9"/>
      <c r="E101" s="9"/>
      <c r="F101" s="9">
        <v>2619</v>
      </c>
    </row>
    <row r="102" spans="2:6" ht="38.25">
      <c r="B102" s="10">
        <v>46</v>
      </c>
      <c r="C102" s="5" t="s">
        <v>82</v>
      </c>
      <c r="D102" s="9"/>
      <c r="E102" s="9">
        <v>1605</v>
      </c>
      <c r="F102" s="9"/>
    </row>
    <row r="103" spans="2:6" ht="38.25">
      <c r="B103" s="10">
        <v>47</v>
      </c>
      <c r="C103" s="5" t="s">
        <v>223</v>
      </c>
      <c r="D103" s="9"/>
      <c r="E103" s="9">
        <v>300</v>
      </c>
      <c r="F103" s="9"/>
    </row>
    <row r="104" spans="2:6" ht="38.25">
      <c r="B104" s="10">
        <v>49</v>
      </c>
      <c r="C104" s="5" t="s">
        <v>84</v>
      </c>
      <c r="D104" s="9">
        <v>346</v>
      </c>
      <c r="E104" s="9"/>
      <c r="F104" s="9">
        <v>1400</v>
      </c>
    </row>
    <row r="105" spans="2:6" ht="38.25">
      <c r="B105" s="10">
        <v>48</v>
      </c>
      <c r="C105" s="5" t="s">
        <v>83</v>
      </c>
      <c r="D105" s="9"/>
      <c r="E105" s="9">
        <v>400</v>
      </c>
      <c r="F105" s="9"/>
    </row>
    <row r="106" spans="2:6" ht="38.25">
      <c r="B106" s="10">
        <v>50</v>
      </c>
      <c r="C106" s="5" t="s">
        <v>85</v>
      </c>
      <c r="D106" s="9">
        <v>199.9</v>
      </c>
      <c r="E106" s="9"/>
      <c r="F106" s="9"/>
    </row>
    <row r="107" spans="2:6" ht="38.25">
      <c r="B107" s="10">
        <v>51</v>
      </c>
      <c r="C107" s="5" t="s">
        <v>86</v>
      </c>
      <c r="D107" s="9"/>
      <c r="E107" s="9"/>
      <c r="F107" s="9">
        <v>600</v>
      </c>
    </row>
    <row r="108" spans="2:6" ht="38.25">
      <c r="B108" s="10">
        <v>52</v>
      </c>
      <c r="C108" s="5" t="s">
        <v>87</v>
      </c>
      <c r="D108" s="9"/>
      <c r="E108" s="9">
        <v>300</v>
      </c>
      <c r="F108" s="9"/>
    </row>
    <row r="109" spans="2:6" ht="25.5" hidden="1">
      <c r="B109" s="10"/>
      <c r="C109" s="5" t="s">
        <v>88</v>
      </c>
      <c r="D109" s="9">
        <f>SUM(D57:D108)</f>
        <v>6436.9</v>
      </c>
      <c r="E109" s="9">
        <f>E110+E111</f>
        <v>21055</v>
      </c>
      <c r="F109" s="9">
        <f>F110+F111</f>
        <v>5969</v>
      </c>
    </row>
    <row r="110" spans="2:6" ht="12.75" hidden="1">
      <c r="B110" s="10"/>
      <c r="C110" s="5" t="s">
        <v>8</v>
      </c>
      <c r="D110" s="9">
        <f>D60+D66+D69+D74+D77+D78+D86+D90+D91+D95+D97+D106+D104</f>
        <v>3786.9</v>
      </c>
      <c r="E110" s="9">
        <f>E58+E59+E67+E68+E70+E72+E75+E76+E80+E81+E88+E89+E96+E97+E102+E105+E108</f>
        <v>12205</v>
      </c>
      <c r="F110" s="9">
        <f>F65+F73+F104</f>
        <v>1950</v>
      </c>
    </row>
    <row r="111" spans="2:6" ht="12.75" hidden="1">
      <c r="B111" s="10"/>
      <c r="C111" s="5" t="s">
        <v>9</v>
      </c>
      <c r="D111" s="9">
        <f>D57+D61+D62+D79+D82+D84+D87+D92</f>
        <v>2650</v>
      </c>
      <c r="E111" s="9">
        <f>E62+E63+E71+E83+E85+E93+E94+E98+E100+E103+E64</f>
        <v>8850</v>
      </c>
      <c r="F111" s="9">
        <f>F99+F101+F107</f>
        <v>4019</v>
      </c>
    </row>
    <row r="112" spans="2:6" ht="51">
      <c r="B112" s="10">
        <v>53</v>
      </c>
      <c r="C112" s="5" t="s">
        <v>89</v>
      </c>
      <c r="D112" s="9">
        <v>500</v>
      </c>
      <c r="E112" s="9"/>
      <c r="F112" s="9">
        <v>900</v>
      </c>
    </row>
    <row r="113" spans="2:6" ht="38.25">
      <c r="B113" s="10">
        <v>54</v>
      </c>
      <c r="C113" s="5" t="s">
        <v>90</v>
      </c>
      <c r="D113" s="9">
        <v>400</v>
      </c>
      <c r="E113" s="9"/>
      <c r="F113" s="9"/>
    </row>
    <row r="114" spans="2:6" ht="38.25">
      <c r="B114" s="10">
        <v>55</v>
      </c>
      <c r="C114" s="5" t="s">
        <v>91</v>
      </c>
      <c r="D114" s="9">
        <v>1000</v>
      </c>
      <c r="E114" s="9"/>
      <c r="F114" s="9"/>
    </row>
    <row r="115" spans="2:6" ht="38.25">
      <c r="B115" s="10">
        <v>56</v>
      </c>
      <c r="C115" s="5" t="s">
        <v>92</v>
      </c>
      <c r="D115" s="9"/>
      <c r="E115" s="9">
        <v>300</v>
      </c>
      <c r="F115" s="9"/>
    </row>
    <row r="116" spans="2:6" ht="38.25">
      <c r="B116" s="10">
        <v>57</v>
      </c>
      <c r="C116" s="5" t="s">
        <v>93</v>
      </c>
      <c r="D116" s="9">
        <v>650</v>
      </c>
      <c r="E116" s="9"/>
      <c r="F116" s="9">
        <v>2000</v>
      </c>
    </row>
    <row r="117" spans="2:6" ht="51">
      <c r="B117" s="10">
        <v>58</v>
      </c>
      <c r="C117" s="5" t="s">
        <v>94</v>
      </c>
      <c r="D117" s="9"/>
      <c r="E117" s="9">
        <v>800</v>
      </c>
      <c r="F117" s="9">
        <v>300</v>
      </c>
    </row>
    <row r="118" spans="2:6" ht="38.25">
      <c r="B118" s="10">
        <v>59</v>
      </c>
      <c r="C118" s="5" t="s">
        <v>95</v>
      </c>
      <c r="D118" s="9">
        <v>790</v>
      </c>
      <c r="E118" s="9"/>
      <c r="F118" s="9"/>
    </row>
    <row r="119" spans="2:6" ht="51">
      <c r="B119" s="10">
        <v>60</v>
      </c>
      <c r="C119" s="5" t="s">
        <v>96</v>
      </c>
      <c r="D119" s="9"/>
      <c r="E119" s="9">
        <v>1200</v>
      </c>
      <c r="F119" s="9">
        <v>1600</v>
      </c>
    </row>
    <row r="120" spans="2:6" ht="51">
      <c r="B120" s="10">
        <v>61</v>
      </c>
      <c r="C120" s="5" t="s">
        <v>97</v>
      </c>
      <c r="D120" s="9">
        <v>970</v>
      </c>
      <c r="E120" s="9"/>
      <c r="F120" s="9"/>
    </row>
    <row r="121" spans="2:6" ht="63.75">
      <c r="B121" s="10">
        <v>62</v>
      </c>
      <c r="C121" s="5" t="s">
        <v>98</v>
      </c>
      <c r="D121" s="9"/>
      <c r="E121" s="9"/>
      <c r="F121" s="9">
        <v>1000</v>
      </c>
    </row>
    <row r="122" spans="2:6" ht="38.25">
      <c r="B122" s="10">
        <v>63</v>
      </c>
      <c r="C122" s="5" t="s">
        <v>99</v>
      </c>
      <c r="D122" s="9">
        <v>600</v>
      </c>
      <c r="E122" s="9"/>
      <c r="F122" s="9"/>
    </row>
    <row r="123" spans="2:6" ht="89.25">
      <c r="B123" s="10">
        <v>64</v>
      </c>
      <c r="C123" s="5" t="s">
        <v>100</v>
      </c>
      <c r="D123" s="9"/>
      <c r="E123" s="9"/>
      <c r="F123" s="9">
        <v>600</v>
      </c>
    </row>
    <row r="124" spans="2:6" ht="38.25">
      <c r="B124" s="10">
        <v>65</v>
      </c>
      <c r="C124" s="5" t="s">
        <v>101</v>
      </c>
      <c r="D124" s="9">
        <v>700</v>
      </c>
      <c r="E124" s="9"/>
      <c r="F124" s="9"/>
    </row>
    <row r="125" spans="2:6" ht="38.25">
      <c r="B125" s="10">
        <v>66</v>
      </c>
      <c r="C125" s="5" t="s">
        <v>102</v>
      </c>
      <c r="D125" s="9"/>
      <c r="E125" s="9"/>
      <c r="F125" s="9">
        <v>310</v>
      </c>
    </row>
    <row r="126" spans="2:6" ht="38.25">
      <c r="B126" s="10">
        <v>67</v>
      </c>
      <c r="C126" s="5" t="s">
        <v>103</v>
      </c>
      <c r="D126" s="9"/>
      <c r="E126" s="9"/>
      <c r="F126" s="9">
        <v>1500</v>
      </c>
    </row>
    <row r="127" spans="2:6" ht="38.25">
      <c r="B127" s="10">
        <v>68</v>
      </c>
      <c r="C127" s="5" t="s">
        <v>104</v>
      </c>
      <c r="D127" s="9">
        <v>474</v>
      </c>
      <c r="E127" s="9">
        <v>2000</v>
      </c>
      <c r="F127" s="9"/>
    </row>
    <row r="128" spans="2:6" ht="38.25">
      <c r="B128" s="10">
        <v>69</v>
      </c>
      <c r="C128" s="5" t="s">
        <v>105</v>
      </c>
      <c r="D128" s="9"/>
      <c r="E128" s="9"/>
      <c r="F128" s="9">
        <v>3500</v>
      </c>
    </row>
    <row r="129" spans="2:6" ht="51">
      <c r="B129" s="10">
        <v>70</v>
      </c>
      <c r="C129" s="5" t="s">
        <v>106</v>
      </c>
      <c r="D129" s="9"/>
      <c r="E129" s="9">
        <v>3000</v>
      </c>
      <c r="F129" s="9"/>
    </row>
    <row r="130" spans="2:6" ht="38.25">
      <c r="B130" s="10">
        <v>71</v>
      </c>
      <c r="C130" s="5" t="s">
        <v>107</v>
      </c>
      <c r="D130" s="9"/>
      <c r="E130" s="9">
        <v>600</v>
      </c>
      <c r="F130" s="9">
        <v>500</v>
      </c>
    </row>
    <row r="131" spans="2:6" ht="38.25">
      <c r="B131" s="10">
        <v>72</v>
      </c>
      <c r="C131" s="5" t="s">
        <v>108</v>
      </c>
      <c r="D131" s="9">
        <v>1850</v>
      </c>
      <c r="E131" s="9"/>
      <c r="F131" s="9"/>
    </row>
    <row r="132" spans="2:6" ht="38.25">
      <c r="B132" s="10">
        <v>73</v>
      </c>
      <c r="C132" s="5" t="s">
        <v>109</v>
      </c>
      <c r="D132" s="9">
        <v>600</v>
      </c>
      <c r="E132" s="9">
        <v>1000</v>
      </c>
      <c r="F132" s="9"/>
    </row>
    <row r="133" spans="2:6" ht="76.5">
      <c r="B133" s="10">
        <v>74</v>
      </c>
      <c r="C133" s="5" t="s">
        <v>110</v>
      </c>
      <c r="D133" s="9"/>
      <c r="E133" s="9">
        <v>60</v>
      </c>
      <c r="F133" s="9"/>
    </row>
    <row r="134" spans="2:6" ht="38.25">
      <c r="B134" s="10">
        <v>75</v>
      </c>
      <c r="C134" s="5" t="s">
        <v>111</v>
      </c>
      <c r="D134" s="9"/>
      <c r="E134" s="9"/>
      <c r="F134" s="9">
        <v>300</v>
      </c>
    </row>
    <row r="135" spans="2:6" ht="51">
      <c r="B135" s="10">
        <v>76</v>
      </c>
      <c r="C135" s="5" t="s">
        <v>112</v>
      </c>
      <c r="D135" s="9"/>
      <c r="E135" s="9"/>
      <c r="F135" s="9">
        <v>800</v>
      </c>
    </row>
    <row r="136" spans="2:6" ht="38.25">
      <c r="B136" s="10">
        <v>77</v>
      </c>
      <c r="C136" s="5" t="s">
        <v>113</v>
      </c>
      <c r="D136" s="9">
        <v>300</v>
      </c>
      <c r="E136" s="9">
        <v>600</v>
      </c>
      <c r="F136" s="9"/>
    </row>
    <row r="137" spans="2:6" ht="38.25">
      <c r="B137" s="10">
        <v>78</v>
      </c>
      <c r="C137" s="5" t="s">
        <v>114</v>
      </c>
      <c r="D137" s="9"/>
      <c r="E137" s="9"/>
      <c r="F137" s="9">
        <v>500</v>
      </c>
    </row>
    <row r="138" spans="2:6" ht="38.25">
      <c r="B138" s="10">
        <v>79</v>
      </c>
      <c r="C138" s="5" t="s">
        <v>115</v>
      </c>
      <c r="D138" s="9"/>
      <c r="E138" s="9"/>
      <c r="F138" s="9">
        <v>900</v>
      </c>
    </row>
    <row r="139" spans="2:6" ht="38.25">
      <c r="B139" s="10">
        <v>80</v>
      </c>
      <c r="C139" s="5" t="s">
        <v>116</v>
      </c>
      <c r="D139" s="9"/>
      <c r="E139" s="9">
        <v>500</v>
      </c>
      <c r="F139" s="9"/>
    </row>
    <row r="140" spans="2:6" ht="38.25">
      <c r="B140" s="10">
        <v>81</v>
      </c>
      <c r="C140" s="5" t="s">
        <v>117</v>
      </c>
      <c r="D140" s="9"/>
      <c r="E140" s="9">
        <v>1539</v>
      </c>
      <c r="F140" s="9">
        <v>1600</v>
      </c>
    </row>
    <row r="141" spans="2:6" ht="63.75">
      <c r="B141" s="10">
        <v>82</v>
      </c>
      <c r="C141" s="5" t="s">
        <v>118</v>
      </c>
      <c r="D141" s="9">
        <v>600</v>
      </c>
      <c r="E141" s="9">
        <v>800</v>
      </c>
      <c r="F141" s="9">
        <v>1000</v>
      </c>
    </row>
    <row r="142" spans="2:6" ht="38.25">
      <c r="B142" s="10">
        <v>83</v>
      </c>
      <c r="C142" s="5" t="s">
        <v>119</v>
      </c>
      <c r="D142" s="9"/>
      <c r="E142" s="9">
        <v>1000</v>
      </c>
      <c r="F142" s="9"/>
    </row>
    <row r="143" spans="2:6" ht="38.25">
      <c r="B143" s="10">
        <v>84</v>
      </c>
      <c r="C143" s="5" t="s">
        <v>120</v>
      </c>
      <c r="D143" s="9"/>
      <c r="E143" s="9"/>
      <c r="F143" s="9">
        <v>680</v>
      </c>
    </row>
    <row r="144" spans="2:6" ht="63.75">
      <c r="B144" s="10">
        <v>85</v>
      </c>
      <c r="C144" s="5" t="s">
        <v>121</v>
      </c>
      <c r="D144" s="9" t="s">
        <v>122</v>
      </c>
      <c r="E144" s="9">
        <v>500</v>
      </c>
      <c r="F144" s="9"/>
    </row>
    <row r="145" spans="2:6" ht="12.75" hidden="1">
      <c r="B145" s="10"/>
      <c r="C145" s="5" t="s">
        <v>123</v>
      </c>
      <c r="D145" s="9">
        <v>9434</v>
      </c>
      <c r="E145" s="9">
        <f>SUM(E146:E148)</f>
        <v>13899</v>
      </c>
      <c r="F145" s="9">
        <f>F146+F147+F148</f>
        <v>17990</v>
      </c>
    </row>
    <row r="146" spans="2:6" ht="12.75" hidden="1">
      <c r="B146" s="10"/>
      <c r="C146" s="5" t="s">
        <v>8</v>
      </c>
      <c r="D146" s="9">
        <v>500</v>
      </c>
      <c r="E146" s="9">
        <f>E130+E144</f>
        <v>1100</v>
      </c>
      <c r="F146" s="9">
        <f>F112+F123+F130+F138</f>
        <v>2900</v>
      </c>
    </row>
    <row r="147" spans="2:6" ht="12.75" hidden="1">
      <c r="B147" s="10"/>
      <c r="C147" s="5" t="s">
        <v>9</v>
      </c>
      <c r="D147" s="9">
        <v>8934</v>
      </c>
      <c r="E147" s="9">
        <f>E115+E117+E119+E127+E129+E132+E136+E139+E140+E141+E142</f>
        <v>12739</v>
      </c>
      <c r="F147" s="9">
        <f>F116+F117+F119+F121+F125+F126+F128+F134+F135+F137+F140+F141+F143</f>
        <v>15090</v>
      </c>
    </row>
    <row r="148" spans="2:6" ht="12.75" hidden="1">
      <c r="B148" s="10"/>
      <c r="C148" s="5" t="s">
        <v>124</v>
      </c>
      <c r="D148" s="9">
        <v>0</v>
      </c>
      <c r="E148" s="9">
        <f>E133</f>
        <v>60</v>
      </c>
      <c r="F148" s="9">
        <v>0</v>
      </c>
    </row>
    <row r="149" spans="2:6" ht="51">
      <c r="B149" s="10">
        <v>86</v>
      </c>
      <c r="C149" s="5" t="s">
        <v>125</v>
      </c>
      <c r="D149" s="9">
        <v>180</v>
      </c>
      <c r="E149" s="9"/>
      <c r="F149" s="9">
        <v>500</v>
      </c>
    </row>
    <row r="150" spans="2:6" ht="51">
      <c r="B150" s="10">
        <v>87</v>
      </c>
      <c r="C150" s="5" t="s">
        <v>126</v>
      </c>
      <c r="D150" s="9"/>
      <c r="E150" s="9">
        <v>500</v>
      </c>
      <c r="F150" s="9"/>
    </row>
    <row r="151" spans="2:6" ht="38.25">
      <c r="B151" s="10">
        <v>88</v>
      </c>
      <c r="C151" s="5" t="s">
        <v>227</v>
      </c>
      <c r="D151" s="9"/>
      <c r="E151" s="9"/>
      <c r="F151" s="9">
        <v>1000</v>
      </c>
    </row>
    <row r="152" spans="2:6" ht="51">
      <c r="B152" s="10">
        <v>89</v>
      </c>
      <c r="C152" s="5" t="s">
        <v>127</v>
      </c>
      <c r="D152" s="9"/>
      <c r="E152" s="9"/>
      <c r="F152" s="9">
        <v>200</v>
      </c>
    </row>
    <row r="153" spans="2:6" ht="63.75">
      <c r="B153" s="10">
        <v>90</v>
      </c>
      <c r="C153" s="5" t="s">
        <v>128</v>
      </c>
      <c r="D153" s="9">
        <v>100</v>
      </c>
      <c r="E153" s="9"/>
      <c r="F153" s="9">
        <v>80</v>
      </c>
    </row>
    <row r="154" spans="2:6" ht="51">
      <c r="B154" s="10">
        <v>91</v>
      </c>
      <c r="C154" s="5" t="s">
        <v>129</v>
      </c>
      <c r="D154" s="9"/>
      <c r="E154" s="9">
        <v>300</v>
      </c>
      <c r="F154" s="9"/>
    </row>
    <row r="155" spans="2:6" ht="51">
      <c r="B155" s="10">
        <v>92</v>
      </c>
      <c r="C155" s="5" t="s">
        <v>130</v>
      </c>
      <c r="D155" s="9"/>
      <c r="E155" s="9">
        <v>412</v>
      </c>
      <c r="F155" s="9"/>
    </row>
    <row r="156" spans="2:6" ht="63.75">
      <c r="B156" s="10">
        <v>93</v>
      </c>
      <c r="C156" s="5" t="s">
        <v>131</v>
      </c>
      <c r="D156" s="9">
        <v>470</v>
      </c>
      <c r="E156" s="9"/>
      <c r="F156" s="9">
        <v>500</v>
      </c>
    </row>
    <row r="157" spans="2:6" ht="51">
      <c r="B157" s="10">
        <v>94</v>
      </c>
      <c r="C157" s="5" t="s">
        <v>132</v>
      </c>
      <c r="D157" s="9"/>
      <c r="E157" s="9"/>
      <c r="F157" s="9">
        <v>300</v>
      </c>
    </row>
    <row r="158" spans="2:6" ht="51">
      <c r="B158" s="10">
        <v>95</v>
      </c>
      <c r="C158" s="5" t="s">
        <v>133</v>
      </c>
      <c r="D158" s="28">
        <v>209.8</v>
      </c>
      <c r="E158" s="9"/>
      <c r="F158" s="9"/>
    </row>
    <row r="159" spans="2:6" ht="51">
      <c r="B159" s="10">
        <v>96</v>
      </c>
      <c r="C159" s="5" t="s">
        <v>216</v>
      </c>
      <c r="D159" s="28">
        <v>40.2</v>
      </c>
      <c r="E159" s="9"/>
      <c r="F159" s="9"/>
    </row>
    <row r="160" spans="2:6" ht="51">
      <c r="B160" s="10">
        <v>97</v>
      </c>
      <c r="C160" s="5" t="s">
        <v>134</v>
      </c>
      <c r="D160" s="8"/>
      <c r="E160" s="9">
        <v>300</v>
      </c>
      <c r="F160" s="8">
        <v>250</v>
      </c>
    </row>
    <row r="161" spans="2:6" ht="51">
      <c r="B161" s="10">
        <v>98</v>
      </c>
      <c r="C161" s="5" t="s">
        <v>135</v>
      </c>
      <c r="D161" s="8"/>
      <c r="E161" s="9"/>
      <c r="F161" s="8">
        <v>600</v>
      </c>
    </row>
    <row r="162" spans="2:6" ht="25.5" hidden="1">
      <c r="B162" s="10"/>
      <c r="C162" s="5" t="s">
        <v>136</v>
      </c>
      <c r="D162" s="9">
        <v>1000</v>
      </c>
      <c r="E162" s="9">
        <f>SUM(E163:E164)</f>
        <v>1512</v>
      </c>
      <c r="F162" s="9">
        <f>SUM(F163:F164)</f>
        <v>3430</v>
      </c>
    </row>
    <row r="163" spans="2:6" ht="12.75" hidden="1">
      <c r="B163" s="10"/>
      <c r="C163" s="5" t="s">
        <v>8</v>
      </c>
      <c r="D163" s="9">
        <f>D149+D158</f>
        <v>389.8</v>
      </c>
      <c r="E163" s="9">
        <f>E150+E154</f>
        <v>800</v>
      </c>
      <c r="F163" s="9">
        <f>F149+F151+F161</f>
        <v>2100</v>
      </c>
    </row>
    <row r="164" spans="2:6" ht="12.75" hidden="1">
      <c r="B164" s="10"/>
      <c r="C164" s="5" t="s">
        <v>9</v>
      </c>
      <c r="D164" s="9">
        <f>D153+D156+D159</f>
        <v>610.2</v>
      </c>
      <c r="E164" s="9">
        <f>E155+E160</f>
        <v>712</v>
      </c>
      <c r="F164" s="9">
        <f>F152+F153+F156+F157+F160</f>
        <v>1330</v>
      </c>
    </row>
    <row r="165" spans="2:6" ht="25.5">
      <c r="B165" s="10"/>
      <c r="C165" s="5" t="s">
        <v>137</v>
      </c>
      <c r="D165" s="9">
        <f>D109+D145+D162</f>
        <v>16870.9</v>
      </c>
      <c r="E165" s="9">
        <f>SUM(E166:E168)</f>
        <v>36466</v>
      </c>
      <c r="F165" s="9">
        <f>F166+F167</f>
        <v>27389</v>
      </c>
    </row>
    <row r="166" spans="2:6" ht="12.75">
      <c r="B166" s="10"/>
      <c r="C166" s="5" t="s">
        <v>8</v>
      </c>
      <c r="D166" s="9">
        <f aca="true" t="shared" si="0" ref="D166:F167">D110+D146+D163</f>
        <v>4676.7</v>
      </c>
      <c r="E166" s="9">
        <f t="shared" si="0"/>
        <v>14105</v>
      </c>
      <c r="F166" s="9">
        <f t="shared" si="0"/>
        <v>6950</v>
      </c>
    </row>
    <row r="167" spans="2:6" ht="12.75">
      <c r="B167" s="10"/>
      <c r="C167" s="5" t="s">
        <v>9</v>
      </c>
      <c r="D167" s="9">
        <f t="shared" si="0"/>
        <v>12194.2</v>
      </c>
      <c r="E167" s="9">
        <f t="shared" si="0"/>
        <v>22301</v>
      </c>
      <c r="F167" s="9">
        <f t="shared" si="0"/>
        <v>20439</v>
      </c>
    </row>
    <row r="168" spans="2:6" ht="12.75">
      <c r="B168" s="10"/>
      <c r="C168" s="5" t="s">
        <v>124</v>
      </c>
      <c r="D168" s="9">
        <v>0</v>
      </c>
      <c r="E168" s="9">
        <v>60</v>
      </c>
      <c r="F168" s="9">
        <v>0</v>
      </c>
    </row>
    <row r="169" spans="2:6" ht="24" customHeight="1">
      <c r="B169" s="10"/>
      <c r="C169" s="54" t="s">
        <v>138</v>
      </c>
      <c r="D169" s="55"/>
      <c r="E169" s="55"/>
      <c r="F169" s="56"/>
    </row>
    <row r="170" spans="2:6" ht="29.25" customHeight="1">
      <c r="B170" s="10"/>
      <c r="C170" s="54" t="s">
        <v>139</v>
      </c>
      <c r="D170" s="55"/>
      <c r="E170" s="55"/>
      <c r="F170" s="56"/>
    </row>
    <row r="171" spans="2:6" ht="38.25">
      <c r="B171" s="10">
        <v>1</v>
      </c>
      <c r="C171" s="5" t="s">
        <v>140</v>
      </c>
      <c r="D171" s="9">
        <v>2255</v>
      </c>
      <c r="E171" s="9"/>
      <c r="F171" s="9"/>
    </row>
    <row r="172" spans="2:6" ht="38.25">
      <c r="B172" s="10"/>
      <c r="C172" s="5" t="s">
        <v>190</v>
      </c>
      <c r="D172" s="9">
        <v>2255</v>
      </c>
      <c r="E172" s="9">
        <f>E171</f>
        <v>0</v>
      </c>
      <c r="F172" s="9">
        <v>0</v>
      </c>
    </row>
    <row r="173" spans="2:6" ht="25.5">
      <c r="B173" s="10"/>
      <c r="C173" s="5" t="s">
        <v>141</v>
      </c>
      <c r="D173" s="9">
        <f>D109+D145+D162</f>
        <v>16870.9</v>
      </c>
      <c r="E173" s="9">
        <f>E165</f>
        <v>36466</v>
      </c>
      <c r="F173" s="9">
        <f>F165</f>
        <v>27389</v>
      </c>
    </row>
    <row r="174" spans="2:6" ht="25.5">
      <c r="B174" s="10"/>
      <c r="C174" s="5" t="s">
        <v>142</v>
      </c>
      <c r="D174" s="9">
        <f>D53</f>
        <v>508.3</v>
      </c>
      <c r="E174" s="9">
        <f>E53</f>
        <v>1162</v>
      </c>
      <c r="F174" s="9">
        <f>F53</f>
        <v>269</v>
      </c>
    </row>
    <row r="175" spans="2:6" ht="12.75">
      <c r="B175" s="10"/>
      <c r="C175" s="5" t="s">
        <v>143</v>
      </c>
      <c r="D175" s="9">
        <v>725</v>
      </c>
      <c r="E175" s="9">
        <f>E41</f>
        <v>2667</v>
      </c>
      <c r="F175" s="9">
        <f>F41</f>
        <v>2646</v>
      </c>
    </row>
    <row r="176" spans="2:6" ht="12.75">
      <c r="B176" s="10"/>
      <c r="C176" s="8" t="s">
        <v>144</v>
      </c>
      <c r="D176" s="9">
        <f>D19</f>
        <v>2395.3</v>
      </c>
      <c r="E176" s="9">
        <v>0</v>
      </c>
      <c r="F176" s="9">
        <v>0</v>
      </c>
    </row>
    <row r="177" spans="2:6" ht="12.75">
      <c r="B177" s="10"/>
      <c r="C177" s="8" t="s">
        <v>145</v>
      </c>
      <c r="D177" s="9">
        <v>2255</v>
      </c>
      <c r="E177" s="9">
        <f>E172</f>
        <v>0</v>
      </c>
      <c r="F177" s="9">
        <v>0</v>
      </c>
    </row>
    <row r="178" spans="2:7" ht="12.75">
      <c r="B178" s="10"/>
      <c r="C178" s="8" t="s">
        <v>146</v>
      </c>
      <c r="D178" s="9">
        <f>SUM(D173:D177)</f>
        <v>22754.5</v>
      </c>
      <c r="E178" s="9">
        <f>E173+E174+E175+E176+E177</f>
        <v>40295</v>
      </c>
      <c r="F178" s="9">
        <f>F173+F174+F175+F176+F177</f>
        <v>30304</v>
      </c>
      <c r="G178" s="26"/>
    </row>
    <row r="180" spans="4:5" ht="12.75">
      <c r="D180" s="29"/>
      <c r="E180" s="26"/>
    </row>
    <row r="181" spans="4:6" ht="12.75">
      <c r="D181" s="29"/>
      <c r="E181" s="26"/>
      <c r="F181" s="26"/>
    </row>
    <row r="182" spans="4:6" ht="12.75">
      <c r="D182" s="26"/>
      <c r="E182" s="26"/>
      <c r="F182" s="26"/>
    </row>
    <row r="183" ht="12.75">
      <c r="F183" s="26"/>
    </row>
  </sheetData>
  <sheetProtection/>
  <mergeCells count="9">
    <mergeCell ref="C56:F56"/>
    <mergeCell ref="C169:F169"/>
    <mergeCell ref="C170:F170"/>
    <mergeCell ref="C1:F3"/>
    <mergeCell ref="C16:F16"/>
    <mergeCell ref="C22:F22"/>
    <mergeCell ref="C44:F44"/>
    <mergeCell ref="B9:F12"/>
    <mergeCell ref="C4:F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Vedernikova</dc:creator>
  <cp:keywords/>
  <dc:description/>
  <cp:lastModifiedBy>Витковская</cp:lastModifiedBy>
  <cp:lastPrinted>2014-02-17T04:45:13Z</cp:lastPrinted>
  <dcterms:created xsi:type="dcterms:W3CDTF">2013-09-16T09:05:52Z</dcterms:created>
  <dcterms:modified xsi:type="dcterms:W3CDTF">2014-02-18T05:00:44Z</dcterms:modified>
  <cp:category/>
  <cp:version/>
  <cp:contentType/>
  <cp:contentStatus/>
</cp:coreProperties>
</file>