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Лист1 без Иркутского" sheetId="1" r:id="rId1"/>
  </sheets>
  <definedNames>
    <definedName name="_xlnm.Print_Area" localSheetId="0">'Лист1 без Иркутского'!$A$1:$J$169</definedName>
  </definedNames>
  <calcPr fullCalcOnLoad="1" fullPrecision="0"/>
</workbook>
</file>

<file path=xl/sharedStrings.xml><?xml version="1.0" encoding="utf-8"?>
<sst xmlns="http://schemas.openxmlformats.org/spreadsheetml/2006/main" count="437" uniqueCount="135">
  <si>
    <t>№ п/п</t>
  </si>
  <si>
    <t>Адрес МКД</t>
  </si>
  <si>
    <t>Форма собственности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</si>
  <si>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</si>
  <si>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</si>
  <si>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</si>
  <si>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2013 год</t>
  </si>
  <si>
    <t>смешанная</t>
  </si>
  <si>
    <t>ООО "УК "Октябрьский массив"</t>
  </si>
  <si>
    <t>ООО "ЖЭП-9"</t>
  </si>
  <si>
    <t>Музыкальный пер., 3</t>
  </si>
  <si>
    <t>ООО "Жилкомплекс"</t>
  </si>
  <si>
    <t>Иркутский тракт, 8</t>
  </si>
  <si>
    <t>Вид капитального ремонта</t>
  </si>
  <si>
    <t>Стоимость капитального ремонта, руб.</t>
  </si>
  <si>
    <t>А.Невского ул., 20</t>
  </si>
  <si>
    <t>Всего, руб.</t>
  </si>
  <si>
    <t>Год постройки</t>
  </si>
  <si>
    <t xml:space="preserve">выборочный  капитальный ремонт </t>
  </si>
  <si>
    <t>частная</t>
  </si>
  <si>
    <t>Итого по 2013 году:</t>
  </si>
  <si>
    <t>ул. Октябрьская, 29/1</t>
  </si>
  <si>
    <t>ул. Техническая, 4</t>
  </si>
  <si>
    <t>пер. Школьный, 14</t>
  </si>
  <si>
    <t>ул. Яковлева, 45</t>
  </si>
  <si>
    <t>ул. Кривая, 27</t>
  </si>
  <si>
    <t>ул. Лермонтова, 13/1</t>
  </si>
  <si>
    <t>ул. Лермонтова, 13/2</t>
  </si>
  <si>
    <t>ул. Шишкова, 1б</t>
  </si>
  <si>
    <t>ул. Шишкова, 14</t>
  </si>
  <si>
    <t>ул. Шишкова, 16</t>
  </si>
  <si>
    <t>ул. Вокзальная, 50</t>
  </si>
  <si>
    <t>ул. Измайловская, 2б</t>
  </si>
  <si>
    <t>ул. Измайловская, 4</t>
  </si>
  <si>
    <t>ул. Бакунина, 24</t>
  </si>
  <si>
    <t>ул. Загорная, 8</t>
  </si>
  <si>
    <t>ул. Загорная, 44</t>
  </si>
  <si>
    <t>ул. Загорная, 50</t>
  </si>
  <si>
    <t>ул. Загорная, 54</t>
  </si>
  <si>
    <t>ул. Октябрьская, 14а</t>
  </si>
  <si>
    <t>Октябрьский взвоз, 8</t>
  </si>
  <si>
    <t>пер. Песочный, 12</t>
  </si>
  <si>
    <t>пер. Песочный, 14</t>
  </si>
  <si>
    <t>пер. Песочный, 19</t>
  </si>
  <si>
    <t>ул. Яковлева, 74</t>
  </si>
  <si>
    <t>ул. Пушкина, 48/13</t>
  </si>
  <si>
    <t>ул. Таврическая, 19</t>
  </si>
  <si>
    <t>Ключеской проезд, 32</t>
  </si>
  <si>
    <t>ул. Техническая, 10</t>
  </si>
  <si>
    <t>ул. Техническая, 6</t>
  </si>
  <si>
    <t>ул. Техническая, 8</t>
  </si>
  <si>
    <t>ул. Техническая, 1 в</t>
  </si>
  <si>
    <t>ул. Б.Подгорная, 31</t>
  </si>
  <si>
    <t>ул. Б.Подгорная, 41</t>
  </si>
  <si>
    <t>ул. Энтузиастов, 5</t>
  </si>
  <si>
    <t>ул. Энтузиастов, 7</t>
  </si>
  <si>
    <t>пер. Баумана, 2</t>
  </si>
  <si>
    <t>пер. Баумана, 4</t>
  </si>
  <si>
    <t>Иркутский тракт, 43</t>
  </si>
  <si>
    <t>ул. Бакунина, 11</t>
  </si>
  <si>
    <t>ул. Мичурина, 53</t>
  </si>
  <si>
    <t>ул. 2-я Ново-Деповская, 23</t>
  </si>
  <si>
    <t>ул. 2-я Ново-Деповская, 25</t>
  </si>
  <si>
    <t>ул. Большая Подгорная 45</t>
  </si>
  <si>
    <t>ООО "УК "Ремстройбыт"</t>
  </si>
  <si>
    <t>ООО "УК "Мой дом"</t>
  </si>
  <si>
    <t>ООО "УК "ЖЭП - 9"</t>
  </si>
  <si>
    <t>Иркутский тракт, 6</t>
  </si>
  <si>
    <t>ул. Пушкина, 62</t>
  </si>
  <si>
    <t>ул. Октябрьская, 54/1</t>
  </si>
  <si>
    <t>ул. Невского, 14</t>
  </si>
  <si>
    <t>ул. Центральная, 19</t>
  </si>
  <si>
    <t>ул. Загорная, 9</t>
  </si>
  <si>
    <t>пер. Старо-Деповской, 7</t>
  </si>
  <si>
    <t>ул. Ново-Киевская, 7</t>
  </si>
  <si>
    <t>ул.Бакунина, 13</t>
  </si>
  <si>
    <t>ул. Белозерская, 12</t>
  </si>
  <si>
    <t>ул. Яковлева, 22</t>
  </si>
  <si>
    <t>ул. Лермонтова, 21</t>
  </si>
  <si>
    <t>до 1917</t>
  </si>
  <si>
    <t>нет данных</t>
  </si>
  <si>
    <t>ул. Большая Подгорная, 29</t>
  </si>
  <si>
    <t>ул. Большая Подгорная, 9</t>
  </si>
  <si>
    <t>2014 год</t>
  </si>
  <si>
    <t>Шишкова ул., 5</t>
  </si>
  <si>
    <t>Лермонтова ул., 17</t>
  </si>
  <si>
    <t>Пушкина ул., 62</t>
  </si>
  <si>
    <t>Баумана пер., 5</t>
  </si>
  <si>
    <t>ООО "УК "Мой Дом"</t>
  </si>
  <si>
    <t>Свердлова ул., 5</t>
  </si>
  <si>
    <t>Белозерский пер., 1</t>
  </si>
  <si>
    <t>Белозерский пер., 3</t>
  </si>
  <si>
    <t>Иркутский тракт, 4</t>
  </si>
  <si>
    <t>Мичурина ул., 12</t>
  </si>
  <si>
    <t>Иркутский тракт, 188</t>
  </si>
  <si>
    <t>Лазарева ул., 3 А</t>
  </si>
  <si>
    <t>Ивана Черных ул., 123</t>
  </si>
  <si>
    <t>Дальне-Ключевская ул., 113</t>
  </si>
  <si>
    <t>Офицерский пер., 1 А</t>
  </si>
  <si>
    <t>ООО "Компания "Управа"</t>
  </si>
  <si>
    <t>Итого по 2014 году:</t>
  </si>
  <si>
    <t>2015 год</t>
  </si>
  <si>
    <t>Иркутский тракт, 160</t>
  </si>
  <si>
    <t>Лазарева ул., 3 Б</t>
  </si>
  <si>
    <t>Баумана пер., 3</t>
  </si>
  <si>
    <t>Энтузиастов ул., 11</t>
  </si>
  <si>
    <t>1-ая Ново-Деповская ул., 27</t>
  </si>
  <si>
    <t>1-ая Ново-Деповская ул., 31</t>
  </si>
  <si>
    <t>Водопроводная ул., 4 Б</t>
  </si>
  <si>
    <t>Вокзальная ул., 50</t>
  </si>
  <si>
    <t>Октябрьская ул., 29/1</t>
  </si>
  <si>
    <t>Дальне-Ключевская ул., 107</t>
  </si>
  <si>
    <t>Больничная ул., 5</t>
  </si>
  <si>
    <t>Транспортная ул., 1</t>
  </si>
  <si>
    <t>Транспортная ул., 3</t>
  </si>
  <si>
    <t>Ивана Черных ул., 71</t>
  </si>
  <si>
    <t>Ивана Черных ул., 79 А</t>
  </si>
  <si>
    <t>2-я Ново-Деповская ул., 23</t>
  </si>
  <si>
    <t>Пушкина ул., 48/4</t>
  </si>
  <si>
    <t>Центральная ул., 22</t>
  </si>
  <si>
    <t>Школьный пер., 8</t>
  </si>
  <si>
    <t>Школьный пер., 8/1</t>
  </si>
  <si>
    <t>Школьный пер., 8/2</t>
  </si>
  <si>
    <t>Мичурина ул., 55</t>
  </si>
  <si>
    <t>Мичурина ул., 49</t>
  </si>
  <si>
    <t>Угрюмова ул., 2 А</t>
  </si>
  <si>
    <t>Угрюмова ул., 2 Б</t>
  </si>
  <si>
    <t>МПС ул., 8</t>
  </si>
  <si>
    <t>Центральная ул., 11</t>
  </si>
  <si>
    <t>Итого по 2015 году:</t>
  </si>
  <si>
    <t>ИТОГО 104 МКД:</t>
  </si>
  <si>
    <t xml:space="preserve">Перечень многоквартирных домов Октябрьского района Города Томска,
 в отношении которых планируется проведение работ по капитальному ремонту в 2013-2015 гг.                                                                                                                                                                                          </t>
  </si>
  <si>
    <t>ул. Загорная, 24/1</t>
  </si>
  <si>
    <t>ул. Зои Космодемьянской, 1 а</t>
  </si>
  <si>
    <t xml:space="preserve">Приложение 1 к постановлению администрации Города Томска от 27.05.2013 № 515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</si>
</sst>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"/>
    <numFmt numFmtId="166" formatCode="0.000"/>
    <numFmt numFmtId="167" formatCode="[$-FC19]d\ mmmm\ yyyy\ &quot;г.&quot;"/>
    <numFmt numFmtId="168" formatCode="0.0"/>
    <numFmt numFmtId="169" formatCode="#,##0.0_р_."/>
    <numFmt numFmtId="170" formatCode="#,##0_р_."/>
    <numFmt numFmtId="171" formatCode="#,##0.000_р_."/>
  </numFmts>
  <fonts count="28">
    <font>
      <sz val="11"/>
      <color indexed="8"/>
      <name val="Times New Roman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Times New Roman"/>
      <family val="2"/>
    </font>
    <font>
      <u val="single"/>
      <sz val="8.25"/>
      <color indexed="12"/>
      <name val="Times New Roman"/>
      <family val="2"/>
    </font>
    <font>
      <u val="single"/>
      <sz val="8.25"/>
      <color indexed="36"/>
      <name val="Times New Roman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25" fillId="0" borderId="0" xfId="0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170" fontId="27" fillId="0" borderId="10" xfId="0" applyNumberFormat="1" applyFont="1" applyBorder="1" applyAlignment="1">
      <alignment horizontal="center" wrapText="1"/>
    </xf>
    <xf numFmtId="4" fontId="2" fillId="0" borderId="0" xfId="0" applyNumberFormat="1" applyFont="1" applyFill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0"/>
  <sheetViews>
    <sheetView tabSelected="1" view="pageBreakPreview" zoomScale="75" zoomScaleSheetLayoutView="75" workbookViewId="0" topLeftCell="A1">
      <selection activeCell="H1" sqref="H1:I1"/>
    </sheetView>
  </sheetViews>
  <sheetFormatPr defaultColWidth="9.140625" defaultRowHeight="15"/>
  <cols>
    <col min="1" max="1" width="5.421875" style="6" customWidth="1"/>
    <col min="2" max="2" width="26.140625" style="37" customWidth="1"/>
    <col min="3" max="3" width="13.28125" style="3" customWidth="1"/>
    <col min="4" max="4" width="8.57421875" style="3" customWidth="1"/>
    <col min="5" max="5" width="32.140625" style="4" customWidth="1"/>
    <col min="6" max="6" width="17.140625" style="4" customWidth="1"/>
    <col min="7" max="7" width="13.00390625" style="4" customWidth="1"/>
    <col min="8" max="8" width="26.7109375" style="4" customWidth="1"/>
    <col min="9" max="9" width="50.57421875" style="3" customWidth="1"/>
    <col min="10" max="10" width="18.7109375" style="3" hidden="1" customWidth="1"/>
    <col min="11" max="11" width="11.28125" style="3" bestFit="1" customWidth="1"/>
    <col min="12" max="16384" width="9.140625" style="3" customWidth="1"/>
  </cols>
  <sheetData>
    <row r="1" spans="1:253" ht="66.75" customHeight="1">
      <c r="A1" s="7"/>
      <c r="B1" s="33"/>
      <c r="C1" s="7"/>
      <c r="D1" s="7"/>
      <c r="E1" s="7"/>
      <c r="F1" s="7"/>
      <c r="G1" s="7"/>
      <c r="H1" s="39" t="s">
        <v>134</v>
      </c>
      <c r="I1" s="39"/>
      <c r="J1" s="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10" s="1" customFormat="1" ht="12.75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2"/>
    </row>
    <row r="3" spans="1:10" s="1" customFormat="1" ht="27.75" customHeight="1">
      <c r="A3" s="49"/>
      <c r="B3" s="49"/>
      <c r="C3" s="49"/>
      <c r="D3" s="49"/>
      <c r="E3" s="49"/>
      <c r="F3" s="49"/>
      <c r="G3" s="49"/>
      <c r="H3" s="49"/>
      <c r="I3" s="49"/>
      <c r="J3" s="2"/>
    </row>
    <row r="4" spans="1:9" ht="12.75">
      <c r="A4" s="41" t="s">
        <v>0</v>
      </c>
      <c r="B4" s="42" t="s">
        <v>1</v>
      </c>
      <c r="C4" s="41" t="s">
        <v>2</v>
      </c>
      <c r="D4" s="41" t="s">
        <v>17</v>
      </c>
      <c r="E4" s="50" t="s">
        <v>14</v>
      </c>
      <c r="F4" s="50"/>
      <c r="G4" s="50"/>
      <c r="H4" s="50"/>
      <c r="I4" s="41" t="s">
        <v>5</v>
      </c>
    </row>
    <row r="5" spans="1:9" ht="76.5" customHeight="1">
      <c r="A5" s="41"/>
      <c r="B5" s="42"/>
      <c r="C5" s="41"/>
      <c r="D5" s="41"/>
      <c r="E5" s="13" t="s">
        <v>13</v>
      </c>
      <c r="F5" s="13" t="s">
        <v>16</v>
      </c>
      <c r="G5" s="13" t="s">
        <v>3</v>
      </c>
      <c r="H5" s="13" t="s">
        <v>4</v>
      </c>
      <c r="I5" s="41"/>
    </row>
    <row r="6" spans="1:9" s="9" customFormat="1" ht="15">
      <c r="A6" s="47" t="s">
        <v>6</v>
      </c>
      <c r="B6" s="47"/>
      <c r="C6" s="47"/>
      <c r="D6" s="47"/>
      <c r="E6" s="47"/>
      <c r="F6" s="47"/>
      <c r="G6" s="47"/>
      <c r="H6" s="47"/>
      <c r="I6" s="47"/>
    </row>
    <row r="7" spans="1:9" ht="12.75">
      <c r="A7" s="16">
        <v>1</v>
      </c>
      <c r="B7" s="34" t="s">
        <v>10</v>
      </c>
      <c r="C7" s="16" t="s">
        <v>7</v>
      </c>
      <c r="D7" s="16">
        <v>1976</v>
      </c>
      <c r="E7" s="17" t="s">
        <v>18</v>
      </c>
      <c r="F7" s="14">
        <v>5245000</v>
      </c>
      <c r="G7" s="14">
        <f aca="true" t="shared" si="0" ref="G7:G36">F7*0.01</f>
        <v>52450</v>
      </c>
      <c r="H7" s="14">
        <f aca="true" t="shared" si="1" ref="H7:H36">F7-G7</f>
        <v>5192550</v>
      </c>
      <c r="I7" s="15" t="s">
        <v>9</v>
      </c>
    </row>
    <row r="8" spans="1:9" ht="12.75">
      <c r="A8" s="16">
        <v>2</v>
      </c>
      <c r="B8" s="34" t="s">
        <v>15</v>
      </c>
      <c r="C8" s="16" t="s">
        <v>19</v>
      </c>
      <c r="D8" s="16">
        <v>1985</v>
      </c>
      <c r="E8" s="17" t="s">
        <v>18</v>
      </c>
      <c r="F8" s="14">
        <v>3403484.85</v>
      </c>
      <c r="G8" s="14">
        <f t="shared" si="0"/>
        <v>34034.85</v>
      </c>
      <c r="H8" s="14">
        <f t="shared" si="1"/>
        <v>3369450</v>
      </c>
      <c r="I8" s="15" t="s">
        <v>9</v>
      </c>
    </row>
    <row r="9" spans="1:10" ht="12.75">
      <c r="A9" s="16">
        <v>3</v>
      </c>
      <c r="B9" s="34" t="s">
        <v>67</v>
      </c>
      <c r="C9" s="16" t="s">
        <v>7</v>
      </c>
      <c r="D9" s="16">
        <v>1953</v>
      </c>
      <c r="E9" s="17" t="s">
        <v>18</v>
      </c>
      <c r="F9" s="14">
        <v>1250000</v>
      </c>
      <c r="G9" s="14">
        <f t="shared" si="0"/>
        <v>12500</v>
      </c>
      <c r="H9" s="14">
        <f t="shared" si="1"/>
        <v>1237500</v>
      </c>
      <c r="I9" s="15" t="s">
        <v>11</v>
      </c>
      <c r="J9" s="5"/>
    </row>
    <row r="10" spans="1:10" ht="12.75">
      <c r="A10" s="16">
        <v>4</v>
      </c>
      <c r="B10" s="34" t="s">
        <v>12</v>
      </c>
      <c r="C10" s="16" t="s">
        <v>7</v>
      </c>
      <c r="D10" s="16">
        <v>1953</v>
      </c>
      <c r="E10" s="17" t="s">
        <v>18</v>
      </c>
      <c r="F10" s="14">
        <v>1228282.83</v>
      </c>
      <c r="G10" s="14">
        <f t="shared" si="0"/>
        <v>12282.83</v>
      </c>
      <c r="H10" s="14">
        <f t="shared" si="1"/>
        <v>1216000</v>
      </c>
      <c r="I10" s="15" t="s">
        <v>11</v>
      </c>
      <c r="J10" s="5"/>
    </row>
    <row r="11" spans="1:9" ht="12.75">
      <c r="A11" s="16">
        <v>5</v>
      </c>
      <c r="B11" s="34" t="s">
        <v>68</v>
      </c>
      <c r="C11" s="16" t="s">
        <v>7</v>
      </c>
      <c r="D11" s="16">
        <v>1937</v>
      </c>
      <c r="E11" s="17" t="s">
        <v>18</v>
      </c>
      <c r="F11" s="14">
        <v>350000</v>
      </c>
      <c r="G11" s="14">
        <f t="shared" si="0"/>
        <v>3500</v>
      </c>
      <c r="H11" s="14">
        <f t="shared" si="1"/>
        <v>346500</v>
      </c>
      <c r="I11" s="15" t="s">
        <v>8</v>
      </c>
    </row>
    <row r="12" spans="1:9" ht="12.75">
      <c r="A12" s="16">
        <v>6</v>
      </c>
      <c r="B12" s="35" t="s">
        <v>21</v>
      </c>
      <c r="C12" s="16" t="s">
        <v>7</v>
      </c>
      <c r="D12" s="16">
        <v>1960</v>
      </c>
      <c r="E12" s="17" t="s">
        <v>18</v>
      </c>
      <c r="F12" s="14">
        <v>182709</v>
      </c>
      <c r="G12" s="14">
        <f t="shared" si="0"/>
        <v>1827.09</v>
      </c>
      <c r="H12" s="14">
        <f t="shared" si="1"/>
        <v>180881.91</v>
      </c>
      <c r="I12" s="15" t="s">
        <v>8</v>
      </c>
    </row>
    <row r="13" spans="1:11" s="6" customFormat="1" ht="12.75">
      <c r="A13" s="16">
        <v>7</v>
      </c>
      <c r="B13" s="35" t="s">
        <v>22</v>
      </c>
      <c r="C13" s="16" t="s">
        <v>7</v>
      </c>
      <c r="D13" s="16">
        <v>1960</v>
      </c>
      <c r="E13" s="17" t="s">
        <v>18</v>
      </c>
      <c r="F13" s="14">
        <v>119852</v>
      </c>
      <c r="G13" s="14">
        <f t="shared" si="0"/>
        <v>1198.52</v>
      </c>
      <c r="H13" s="14">
        <f t="shared" si="1"/>
        <v>118653.48</v>
      </c>
      <c r="I13" s="15" t="s">
        <v>8</v>
      </c>
      <c r="K13" s="10"/>
    </row>
    <row r="14" spans="1:9" s="9" customFormat="1" ht="15">
      <c r="A14" s="16">
        <v>8</v>
      </c>
      <c r="B14" s="35" t="s">
        <v>23</v>
      </c>
      <c r="C14" s="16" t="s">
        <v>7</v>
      </c>
      <c r="D14" s="16">
        <v>1917</v>
      </c>
      <c r="E14" s="17" t="s">
        <v>18</v>
      </c>
      <c r="F14" s="14">
        <v>75000</v>
      </c>
      <c r="G14" s="14">
        <f t="shared" si="0"/>
        <v>750</v>
      </c>
      <c r="H14" s="14">
        <f t="shared" si="1"/>
        <v>74250</v>
      </c>
      <c r="I14" s="15" t="s">
        <v>8</v>
      </c>
    </row>
    <row r="15" spans="1:9" ht="12.75">
      <c r="A15" s="16">
        <v>9</v>
      </c>
      <c r="B15" s="35" t="s">
        <v>24</v>
      </c>
      <c r="C15" s="16" t="s">
        <v>7</v>
      </c>
      <c r="D15" s="16">
        <v>1917</v>
      </c>
      <c r="E15" s="17" t="s">
        <v>18</v>
      </c>
      <c r="F15" s="14">
        <v>87500</v>
      </c>
      <c r="G15" s="14">
        <f t="shared" si="0"/>
        <v>875</v>
      </c>
      <c r="H15" s="14">
        <f t="shared" si="1"/>
        <v>86625</v>
      </c>
      <c r="I15" s="15" t="s">
        <v>8</v>
      </c>
    </row>
    <row r="16" spans="1:9" ht="12.75">
      <c r="A16" s="16">
        <v>10</v>
      </c>
      <c r="B16" s="35" t="s">
        <v>25</v>
      </c>
      <c r="C16" s="16" t="s">
        <v>7</v>
      </c>
      <c r="D16" s="16">
        <v>1903</v>
      </c>
      <c r="E16" s="17" t="s">
        <v>18</v>
      </c>
      <c r="F16" s="14">
        <v>100000</v>
      </c>
      <c r="G16" s="14">
        <f t="shared" si="0"/>
        <v>1000</v>
      </c>
      <c r="H16" s="14">
        <f t="shared" si="1"/>
        <v>99000</v>
      </c>
      <c r="I16" s="15" t="s">
        <v>8</v>
      </c>
    </row>
    <row r="17" spans="1:9" ht="12.75">
      <c r="A17" s="16">
        <v>11</v>
      </c>
      <c r="B17" s="35" t="s">
        <v>26</v>
      </c>
      <c r="C17" s="16" t="s">
        <v>7</v>
      </c>
      <c r="D17" s="16">
        <v>1962</v>
      </c>
      <c r="E17" s="17" t="s">
        <v>18</v>
      </c>
      <c r="F17" s="14">
        <v>100000</v>
      </c>
      <c r="G17" s="14">
        <f t="shared" si="0"/>
        <v>1000</v>
      </c>
      <c r="H17" s="14">
        <f t="shared" si="1"/>
        <v>99000</v>
      </c>
      <c r="I17" s="15" t="s">
        <v>8</v>
      </c>
    </row>
    <row r="18" spans="1:9" ht="12.75">
      <c r="A18" s="16">
        <v>12</v>
      </c>
      <c r="B18" s="35" t="s">
        <v>27</v>
      </c>
      <c r="C18" s="16" t="s">
        <v>7</v>
      </c>
      <c r="D18" s="16">
        <v>1906</v>
      </c>
      <c r="E18" s="17" t="s">
        <v>18</v>
      </c>
      <c r="F18" s="14">
        <v>191564</v>
      </c>
      <c r="G18" s="14">
        <f t="shared" si="0"/>
        <v>1915.64</v>
      </c>
      <c r="H18" s="14">
        <f t="shared" si="1"/>
        <v>189648.36</v>
      </c>
      <c r="I18" s="15" t="s">
        <v>8</v>
      </c>
    </row>
    <row r="19" spans="1:9" ht="12.75">
      <c r="A19" s="16">
        <v>13</v>
      </c>
      <c r="B19" s="35" t="s">
        <v>28</v>
      </c>
      <c r="C19" s="16" t="s">
        <v>7</v>
      </c>
      <c r="D19" s="16">
        <v>1886</v>
      </c>
      <c r="E19" s="17" t="s">
        <v>18</v>
      </c>
      <c r="F19" s="14">
        <v>125000</v>
      </c>
      <c r="G19" s="14">
        <f t="shared" si="0"/>
        <v>1250</v>
      </c>
      <c r="H19" s="14">
        <f t="shared" si="1"/>
        <v>123750</v>
      </c>
      <c r="I19" s="15" t="s">
        <v>8</v>
      </c>
    </row>
    <row r="20" spans="1:9" ht="12.75">
      <c r="A20" s="16">
        <v>14</v>
      </c>
      <c r="B20" s="35" t="s">
        <v>29</v>
      </c>
      <c r="C20" s="16" t="s">
        <v>7</v>
      </c>
      <c r="D20" s="16">
        <v>1917</v>
      </c>
      <c r="E20" s="17" t="s">
        <v>18</v>
      </c>
      <c r="F20" s="14">
        <v>200000</v>
      </c>
      <c r="G20" s="14">
        <f t="shared" si="0"/>
        <v>2000</v>
      </c>
      <c r="H20" s="14">
        <f t="shared" si="1"/>
        <v>198000</v>
      </c>
      <c r="I20" s="15" t="s">
        <v>8</v>
      </c>
    </row>
    <row r="21" spans="1:9" ht="12.75">
      <c r="A21" s="16">
        <v>15</v>
      </c>
      <c r="B21" s="35" t="s">
        <v>30</v>
      </c>
      <c r="C21" s="12" t="s">
        <v>7</v>
      </c>
      <c r="D21" s="12">
        <v>1947</v>
      </c>
      <c r="E21" s="13" t="s">
        <v>18</v>
      </c>
      <c r="F21" s="14">
        <v>150000</v>
      </c>
      <c r="G21" s="14">
        <f t="shared" si="0"/>
        <v>1500</v>
      </c>
      <c r="H21" s="14">
        <f t="shared" si="1"/>
        <v>148500</v>
      </c>
      <c r="I21" s="15" t="s">
        <v>8</v>
      </c>
    </row>
    <row r="22" spans="1:9" ht="12.75">
      <c r="A22" s="16">
        <v>16</v>
      </c>
      <c r="B22" s="35" t="s">
        <v>31</v>
      </c>
      <c r="C22" s="12" t="s">
        <v>7</v>
      </c>
      <c r="D22" s="12">
        <v>1892</v>
      </c>
      <c r="E22" s="13" t="s">
        <v>18</v>
      </c>
      <c r="F22" s="14">
        <v>200000</v>
      </c>
      <c r="G22" s="14">
        <f t="shared" si="0"/>
        <v>2000</v>
      </c>
      <c r="H22" s="14">
        <f t="shared" si="1"/>
        <v>198000</v>
      </c>
      <c r="I22" s="15" t="s">
        <v>8</v>
      </c>
    </row>
    <row r="23" spans="1:9" ht="12.75">
      <c r="A23" s="16">
        <v>17</v>
      </c>
      <c r="B23" s="35" t="s">
        <v>32</v>
      </c>
      <c r="C23" s="12" t="s">
        <v>7</v>
      </c>
      <c r="D23" s="12">
        <v>1965</v>
      </c>
      <c r="E23" s="13" t="s">
        <v>18</v>
      </c>
      <c r="F23" s="14">
        <v>100000</v>
      </c>
      <c r="G23" s="14">
        <f t="shared" si="0"/>
        <v>1000</v>
      </c>
      <c r="H23" s="14">
        <f t="shared" si="1"/>
        <v>99000</v>
      </c>
      <c r="I23" s="15" t="s">
        <v>8</v>
      </c>
    </row>
    <row r="24" spans="1:9" ht="12.75">
      <c r="A24" s="16">
        <v>18</v>
      </c>
      <c r="B24" s="35" t="s">
        <v>33</v>
      </c>
      <c r="C24" s="12" t="s">
        <v>7</v>
      </c>
      <c r="D24" s="12">
        <v>1962</v>
      </c>
      <c r="E24" s="13" t="s">
        <v>18</v>
      </c>
      <c r="F24" s="14">
        <v>100000</v>
      </c>
      <c r="G24" s="14">
        <f t="shared" si="0"/>
        <v>1000</v>
      </c>
      <c r="H24" s="14">
        <f t="shared" si="1"/>
        <v>99000</v>
      </c>
      <c r="I24" s="15" t="s">
        <v>8</v>
      </c>
    </row>
    <row r="25" spans="1:9" ht="12.75">
      <c r="A25" s="16">
        <v>19</v>
      </c>
      <c r="B25" s="35" t="s">
        <v>34</v>
      </c>
      <c r="C25" s="12" t="s">
        <v>7</v>
      </c>
      <c r="D25" s="12">
        <v>1906</v>
      </c>
      <c r="E25" s="13" t="s">
        <v>18</v>
      </c>
      <c r="F25" s="14">
        <v>209933.57</v>
      </c>
      <c r="G25" s="14">
        <f t="shared" si="0"/>
        <v>2099.34</v>
      </c>
      <c r="H25" s="14">
        <f t="shared" si="1"/>
        <v>207834.23</v>
      </c>
      <c r="I25" s="15" t="s">
        <v>8</v>
      </c>
    </row>
    <row r="26" spans="1:9" ht="12.75">
      <c r="A26" s="16">
        <v>20</v>
      </c>
      <c r="B26" s="35" t="s">
        <v>35</v>
      </c>
      <c r="C26" s="12" t="s">
        <v>7</v>
      </c>
      <c r="D26" s="12">
        <v>1898</v>
      </c>
      <c r="E26" s="13" t="s">
        <v>18</v>
      </c>
      <c r="F26" s="14">
        <v>87529</v>
      </c>
      <c r="G26" s="14">
        <f t="shared" si="0"/>
        <v>875.29</v>
      </c>
      <c r="H26" s="14">
        <f t="shared" si="1"/>
        <v>86653.71</v>
      </c>
      <c r="I26" s="15" t="s">
        <v>8</v>
      </c>
    </row>
    <row r="27" spans="1:9" ht="12.75">
      <c r="A27" s="16">
        <v>21</v>
      </c>
      <c r="B27" s="35" t="s">
        <v>36</v>
      </c>
      <c r="C27" s="12" t="s">
        <v>7</v>
      </c>
      <c r="D27" s="12">
        <v>1917</v>
      </c>
      <c r="E27" s="13" t="s">
        <v>18</v>
      </c>
      <c r="F27" s="14">
        <v>62500</v>
      </c>
      <c r="G27" s="14">
        <f t="shared" si="0"/>
        <v>625</v>
      </c>
      <c r="H27" s="14">
        <f t="shared" si="1"/>
        <v>61875</v>
      </c>
      <c r="I27" s="15" t="s">
        <v>8</v>
      </c>
    </row>
    <row r="28" spans="1:9" ht="12.75">
      <c r="A28" s="16">
        <v>22</v>
      </c>
      <c r="B28" s="35" t="s">
        <v>37</v>
      </c>
      <c r="C28" s="12" t="s">
        <v>7</v>
      </c>
      <c r="D28" s="12">
        <v>1902</v>
      </c>
      <c r="E28" s="13" t="s">
        <v>18</v>
      </c>
      <c r="F28" s="14">
        <v>75000</v>
      </c>
      <c r="G28" s="14">
        <f t="shared" si="0"/>
        <v>750</v>
      </c>
      <c r="H28" s="14">
        <f t="shared" si="1"/>
        <v>74250</v>
      </c>
      <c r="I28" s="15" t="s">
        <v>8</v>
      </c>
    </row>
    <row r="29" spans="1:9" ht="12.75">
      <c r="A29" s="16">
        <v>23</v>
      </c>
      <c r="B29" s="35" t="s">
        <v>38</v>
      </c>
      <c r="C29" s="12" t="s">
        <v>7</v>
      </c>
      <c r="D29" s="12">
        <v>1902</v>
      </c>
      <c r="E29" s="13" t="s">
        <v>18</v>
      </c>
      <c r="F29" s="14">
        <v>50000</v>
      </c>
      <c r="G29" s="14">
        <f t="shared" si="0"/>
        <v>500</v>
      </c>
      <c r="H29" s="14">
        <f t="shared" si="1"/>
        <v>49500</v>
      </c>
      <c r="I29" s="15" t="s">
        <v>8</v>
      </c>
    </row>
    <row r="30" spans="1:10" ht="12.75">
      <c r="A30" s="16">
        <v>24</v>
      </c>
      <c r="B30" s="35" t="s">
        <v>39</v>
      </c>
      <c r="C30" s="16" t="s">
        <v>7</v>
      </c>
      <c r="D30" s="16">
        <v>1953</v>
      </c>
      <c r="E30" s="17" t="s">
        <v>18</v>
      </c>
      <c r="F30" s="14">
        <v>100000</v>
      </c>
      <c r="G30" s="14">
        <f t="shared" si="0"/>
        <v>1000</v>
      </c>
      <c r="H30" s="14">
        <f t="shared" si="1"/>
        <v>99000</v>
      </c>
      <c r="I30" s="14" t="s">
        <v>8</v>
      </c>
      <c r="J30" s="5"/>
    </row>
    <row r="31" spans="1:9" s="9" customFormat="1" ht="15">
      <c r="A31" s="16">
        <v>25</v>
      </c>
      <c r="B31" s="35" t="s">
        <v>40</v>
      </c>
      <c r="C31" s="16" t="s">
        <v>7</v>
      </c>
      <c r="D31" s="16">
        <v>1892</v>
      </c>
      <c r="E31" s="17" t="s">
        <v>18</v>
      </c>
      <c r="F31" s="14">
        <v>101371</v>
      </c>
      <c r="G31" s="14">
        <f t="shared" si="0"/>
        <v>1013.71</v>
      </c>
      <c r="H31" s="14">
        <f t="shared" si="1"/>
        <v>100357.29</v>
      </c>
      <c r="I31" s="14" t="s">
        <v>8</v>
      </c>
    </row>
    <row r="32" spans="1:9" ht="12.75">
      <c r="A32" s="16">
        <v>26</v>
      </c>
      <c r="B32" s="35" t="s">
        <v>41</v>
      </c>
      <c r="C32" s="16" t="s">
        <v>7</v>
      </c>
      <c r="D32" s="16">
        <v>1892</v>
      </c>
      <c r="E32" s="17" t="s">
        <v>18</v>
      </c>
      <c r="F32" s="14">
        <v>75000</v>
      </c>
      <c r="G32" s="14">
        <f t="shared" si="0"/>
        <v>750</v>
      </c>
      <c r="H32" s="14">
        <f t="shared" si="1"/>
        <v>74250</v>
      </c>
      <c r="I32" s="14" t="s">
        <v>8</v>
      </c>
    </row>
    <row r="33" spans="1:9" ht="12.75">
      <c r="A33" s="16">
        <v>27</v>
      </c>
      <c r="B33" s="35" t="s">
        <v>42</v>
      </c>
      <c r="C33" s="16" t="s">
        <v>7</v>
      </c>
      <c r="D33" s="16">
        <v>1898</v>
      </c>
      <c r="E33" s="17" t="s">
        <v>18</v>
      </c>
      <c r="F33" s="14">
        <v>102461</v>
      </c>
      <c r="G33" s="14">
        <f t="shared" si="0"/>
        <v>1024.61</v>
      </c>
      <c r="H33" s="14">
        <f t="shared" si="1"/>
        <v>101436.39</v>
      </c>
      <c r="I33" s="14" t="s">
        <v>8</v>
      </c>
    </row>
    <row r="34" spans="1:9" ht="12.75">
      <c r="A34" s="16">
        <v>28</v>
      </c>
      <c r="B34" s="35" t="s">
        <v>43</v>
      </c>
      <c r="C34" s="16" t="s">
        <v>7</v>
      </c>
      <c r="D34" s="16">
        <v>1960</v>
      </c>
      <c r="E34" s="17" t="s">
        <v>18</v>
      </c>
      <c r="F34" s="14">
        <v>125000</v>
      </c>
      <c r="G34" s="14">
        <f t="shared" si="0"/>
        <v>1250</v>
      </c>
      <c r="H34" s="14">
        <f t="shared" si="1"/>
        <v>123750</v>
      </c>
      <c r="I34" s="14" t="s">
        <v>8</v>
      </c>
    </row>
    <row r="35" spans="1:9" ht="12.75">
      <c r="A35" s="16">
        <v>29</v>
      </c>
      <c r="B35" s="35" t="s">
        <v>61</v>
      </c>
      <c r="C35" s="16" t="s">
        <v>7</v>
      </c>
      <c r="D35" s="16"/>
      <c r="E35" s="17" t="s">
        <v>18</v>
      </c>
      <c r="F35" s="14">
        <v>150000</v>
      </c>
      <c r="G35" s="14">
        <f t="shared" si="0"/>
        <v>1500</v>
      </c>
      <c r="H35" s="14">
        <f t="shared" si="1"/>
        <v>148500</v>
      </c>
      <c r="I35" s="38" t="s">
        <v>11</v>
      </c>
    </row>
    <row r="36" spans="1:9" ht="12.75">
      <c r="A36" s="16">
        <v>30</v>
      </c>
      <c r="B36" s="35" t="s">
        <v>62</v>
      </c>
      <c r="C36" s="16" t="s">
        <v>7</v>
      </c>
      <c r="D36" s="16"/>
      <c r="E36" s="17" t="s">
        <v>18</v>
      </c>
      <c r="F36" s="14">
        <f>200000+60000</f>
        <v>260000</v>
      </c>
      <c r="G36" s="14">
        <f t="shared" si="0"/>
        <v>2600</v>
      </c>
      <c r="H36" s="14">
        <f t="shared" si="1"/>
        <v>257400</v>
      </c>
      <c r="I36" s="38" t="s">
        <v>11</v>
      </c>
    </row>
    <row r="37" spans="1:9" ht="12.75">
      <c r="A37" s="16">
        <v>31</v>
      </c>
      <c r="B37" s="35" t="s">
        <v>44</v>
      </c>
      <c r="C37" s="16" t="s">
        <v>7</v>
      </c>
      <c r="D37" s="16">
        <v>1963</v>
      </c>
      <c r="E37" s="17" t="s">
        <v>18</v>
      </c>
      <c r="F37" s="14">
        <v>100000</v>
      </c>
      <c r="G37" s="14">
        <f aca="true" t="shared" si="2" ref="G37:G68">F37*0.01</f>
        <v>1000</v>
      </c>
      <c r="H37" s="14">
        <f aca="true" t="shared" si="3" ref="H37:H68">F37-G37</f>
        <v>99000</v>
      </c>
      <c r="I37" s="14" t="s">
        <v>8</v>
      </c>
    </row>
    <row r="38" spans="1:9" ht="12.75">
      <c r="A38" s="16">
        <v>32</v>
      </c>
      <c r="B38" s="35" t="s">
        <v>45</v>
      </c>
      <c r="C38" s="16" t="s">
        <v>7</v>
      </c>
      <c r="D38" s="16">
        <v>1940</v>
      </c>
      <c r="E38" s="17" t="s">
        <v>18</v>
      </c>
      <c r="F38" s="14">
        <v>150000</v>
      </c>
      <c r="G38" s="14">
        <f t="shared" si="2"/>
        <v>1500</v>
      </c>
      <c r="H38" s="14">
        <f t="shared" si="3"/>
        <v>148500</v>
      </c>
      <c r="I38" s="14" t="s">
        <v>8</v>
      </c>
    </row>
    <row r="39" spans="1:9" ht="12.75">
      <c r="A39" s="16">
        <v>33</v>
      </c>
      <c r="B39" s="35" t="s">
        <v>46</v>
      </c>
      <c r="C39" s="16" t="s">
        <v>7</v>
      </c>
      <c r="D39" s="16">
        <v>1961</v>
      </c>
      <c r="E39" s="17" t="s">
        <v>18</v>
      </c>
      <c r="F39" s="14">
        <v>100000</v>
      </c>
      <c r="G39" s="14">
        <f t="shared" si="2"/>
        <v>1000</v>
      </c>
      <c r="H39" s="14">
        <f t="shared" si="3"/>
        <v>99000</v>
      </c>
      <c r="I39" s="14" t="s">
        <v>8</v>
      </c>
    </row>
    <row r="40" spans="1:9" ht="12.75">
      <c r="A40" s="16">
        <v>34</v>
      </c>
      <c r="B40" s="35" t="s">
        <v>47</v>
      </c>
      <c r="C40" s="16" t="s">
        <v>7</v>
      </c>
      <c r="D40" s="16">
        <v>1958</v>
      </c>
      <c r="E40" s="17" t="s">
        <v>18</v>
      </c>
      <c r="F40" s="14">
        <f>175000+58906</f>
        <v>233906</v>
      </c>
      <c r="G40" s="14">
        <f t="shared" si="2"/>
        <v>2339.06</v>
      </c>
      <c r="H40" s="14">
        <f t="shared" si="3"/>
        <v>231566.94</v>
      </c>
      <c r="I40" s="14" t="s">
        <v>8</v>
      </c>
    </row>
    <row r="41" spans="1:9" ht="12.75">
      <c r="A41" s="16">
        <v>35</v>
      </c>
      <c r="B41" s="35" t="s">
        <v>48</v>
      </c>
      <c r="C41" s="16" t="s">
        <v>7</v>
      </c>
      <c r="D41" s="16">
        <v>1959</v>
      </c>
      <c r="E41" s="17" t="s">
        <v>18</v>
      </c>
      <c r="F41" s="14">
        <v>150000</v>
      </c>
      <c r="G41" s="14">
        <f t="shared" si="2"/>
        <v>1500</v>
      </c>
      <c r="H41" s="14">
        <f t="shared" si="3"/>
        <v>148500</v>
      </c>
      <c r="I41" s="14" t="s">
        <v>8</v>
      </c>
    </row>
    <row r="42" spans="1:9" ht="12.75">
      <c r="A42" s="16">
        <v>36</v>
      </c>
      <c r="B42" s="35" t="s">
        <v>49</v>
      </c>
      <c r="C42" s="16" t="s">
        <v>7</v>
      </c>
      <c r="D42" s="16">
        <v>1959</v>
      </c>
      <c r="E42" s="17" t="s">
        <v>18</v>
      </c>
      <c r="F42" s="14">
        <v>125000</v>
      </c>
      <c r="G42" s="14">
        <f t="shared" si="2"/>
        <v>1250</v>
      </c>
      <c r="H42" s="14">
        <f t="shared" si="3"/>
        <v>123750</v>
      </c>
      <c r="I42" s="14" t="s">
        <v>8</v>
      </c>
    </row>
    <row r="43" spans="1:9" ht="12.75">
      <c r="A43" s="16">
        <v>37</v>
      </c>
      <c r="B43" s="35" t="s">
        <v>50</v>
      </c>
      <c r="C43" s="16" t="s">
        <v>7</v>
      </c>
      <c r="D43" s="16">
        <v>1959</v>
      </c>
      <c r="E43" s="17" t="s">
        <v>18</v>
      </c>
      <c r="F43" s="14">
        <v>125000</v>
      </c>
      <c r="G43" s="14">
        <f t="shared" si="2"/>
        <v>1250</v>
      </c>
      <c r="H43" s="14">
        <f t="shared" si="3"/>
        <v>123750</v>
      </c>
      <c r="I43" s="14" t="s">
        <v>8</v>
      </c>
    </row>
    <row r="44" spans="1:9" ht="12.75">
      <c r="A44" s="16">
        <v>38</v>
      </c>
      <c r="B44" s="35" t="s">
        <v>51</v>
      </c>
      <c r="C44" s="16" t="s">
        <v>7</v>
      </c>
      <c r="D44" s="16">
        <v>1960</v>
      </c>
      <c r="E44" s="17" t="s">
        <v>18</v>
      </c>
      <c r="F44" s="14">
        <v>150000</v>
      </c>
      <c r="G44" s="14">
        <f t="shared" si="2"/>
        <v>1500</v>
      </c>
      <c r="H44" s="14">
        <f t="shared" si="3"/>
        <v>148500</v>
      </c>
      <c r="I44" s="14" t="s">
        <v>8</v>
      </c>
    </row>
    <row r="45" spans="1:9" ht="12.75">
      <c r="A45" s="16">
        <v>39</v>
      </c>
      <c r="B45" s="19" t="s">
        <v>63</v>
      </c>
      <c r="C45" s="16" t="s">
        <v>7</v>
      </c>
      <c r="D45" s="16">
        <v>1892</v>
      </c>
      <c r="E45" s="17" t="s">
        <v>18</v>
      </c>
      <c r="F45" s="14">
        <v>206565.66</v>
      </c>
      <c r="G45" s="14">
        <f t="shared" si="2"/>
        <v>2065.66</v>
      </c>
      <c r="H45" s="14">
        <f t="shared" si="3"/>
        <v>204500</v>
      </c>
      <c r="I45" s="14" t="s">
        <v>64</v>
      </c>
    </row>
    <row r="46" spans="1:9" ht="12.75">
      <c r="A46" s="16">
        <v>40</v>
      </c>
      <c r="B46" s="35" t="s">
        <v>52</v>
      </c>
      <c r="C46" s="16" t="s">
        <v>7</v>
      </c>
      <c r="D46" s="16">
        <v>1902</v>
      </c>
      <c r="E46" s="17" t="s">
        <v>18</v>
      </c>
      <c r="F46" s="14">
        <v>107500</v>
      </c>
      <c r="G46" s="14">
        <f t="shared" si="2"/>
        <v>1075</v>
      </c>
      <c r="H46" s="14">
        <f t="shared" si="3"/>
        <v>106425</v>
      </c>
      <c r="I46" s="14" t="s">
        <v>64</v>
      </c>
    </row>
    <row r="47" spans="1:9" ht="12.75">
      <c r="A47" s="16">
        <v>41</v>
      </c>
      <c r="B47" s="35" t="s">
        <v>53</v>
      </c>
      <c r="C47" s="16" t="s">
        <v>7</v>
      </c>
      <c r="D47" s="18">
        <v>1897</v>
      </c>
      <c r="E47" s="17" t="s">
        <v>18</v>
      </c>
      <c r="F47" s="14">
        <f>100000+50000</f>
        <v>150000</v>
      </c>
      <c r="G47" s="14">
        <f t="shared" si="2"/>
        <v>1500</v>
      </c>
      <c r="H47" s="14">
        <f t="shared" si="3"/>
        <v>148500</v>
      </c>
      <c r="I47" s="14" t="s">
        <v>64</v>
      </c>
    </row>
    <row r="48" spans="1:9" ht="12.75">
      <c r="A48" s="16">
        <v>42</v>
      </c>
      <c r="B48" s="35" t="s">
        <v>54</v>
      </c>
      <c r="C48" s="16" t="s">
        <v>7</v>
      </c>
      <c r="D48" s="18">
        <v>1959</v>
      </c>
      <c r="E48" s="17" t="s">
        <v>18</v>
      </c>
      <c r="F48" s="14">
        <f>SUM(G48:H48)</f>
        <v>133314.16</v>
      </c>
      <c r="G48" s="14">
        <v>1333.14</v>
      </c>
      <c r="H48" s="14">
        <v>131981.02</v>
      </c>
      <c r="I48" s="14" t="s">
        <v>65</v>
      </c>
    </row>
    <row r="49" spans="1:9" ht="12.75">
      <c r="A49" s="16">
        <v>43</v>
      </c>
      <c r="B49" s="35" t="s">
        <v>55</v>
      </c>
      <c r="C49" s="16" t="s">
        <v>7</v>
      </c>
      <c r="D49" s="18">
        <v>1959</v>
      </c>
      <c r="E49" s="17" t="s">
        <v>18</v>
      </c>
      <c r="F49" s="14">
        <f>SUM(G49:H49)</f>
        <v>141266.27</v>
      </c>
      <c r="G49" s="14">
        <v>1412.66</v>
      </c>
      <c r="H49" s="14">
        <v>139853.61</v>
      </c>
      <c r="I49" s="14" t="s">
        <v>65</v>
      </c>
    </row>
    <row r="50" spans="1:9" ht="12.75">
      <c r="A50" s="16">
        <v>44</v>
      </c>
      <c r="B50" s="35" t="s">
        <v>56</v>
      </c>
      <c r="C50" s="16" t="s">
        <v>7</v>
      </c>
      <c r="D50" s="18">
        <v>1958</v>
      </c>
      <c r="E50" s="17" t="s">
        <v>18</v>
      </c>
      <c r="F50" s="14">
        <v>212500</v>
      </c>
      <c r="G50" s="14">
        <f t="shared" si="2"/>
        <v>2125</v>
      </c>
      <c r="H50" s="14">
        <f t="shared" si="3"/>
        <v>210375</v>
      </c>
      <c r="I50" s="14" t="s">
        <v>65</v>
      </c>
    </row>
    <row r="51" spans="1:9" ht="12.75">
      <c r="A51" s="16">
        <v>45</v>
      </c>
      <c r="B51" s="35" t="s">
        <v>57</v>
      </c>
      <c r="C51" s="16" t="s">
        <v>7</v>
      </c>
      <c r="D51" s="18">
        <v>1954</v>
      </c>
      <c r="E51" s="17" t="s">
        <v>18</v>
      </c>
      <c r="F51" s="14">
        <v>237500</v>
      </c>
      <c r="G51" s="14">
        <f t="shared" si="2"/>
        <v>2375</v>
      </c>
      <c r="H51" s="14">
        <f t="shared" si="3"/>
        <v>235125</v>
      </c>
      <c r="I51" s="14" t="s">
        <v>65</v>
      </c>
    </row>
    <row r="52" spans="1:9" ht="12.75">
      <c r="A52" s="16">
        <v>46</v>
      </c>
      <c r="B52" s="35" t="s">
        <v>58</v>
      </c>
      <c r="C52" s="16" t="s">
        <v>7</v>
      </c>
      <c r="D52" s="18">
        <v>1956</v>
      </c>
      <c r="E52" s="17" t="s">
        <v>18</v>
      </c>
      <c r="F52" s="14">
        <v>137500</v>
      </c>
      <c r="G52" s="14">
        <f t="shared" si="2"/>
        <v>1375</v>
      </c>
      <c r="H52" s="14">
        <f t="shared" si="3"/>
        <v>136125</v>
      </c>
      <c r="I52" s="14" t="s">
        <v>11</v>
      </c>
    </row>
    <row r="53" spans="1:9" s="9" customFormat="1" ht="15">
      <c r="A53" s="16">
        <v>47</v>
      </c>
      <c r="B53" s="35" t="s">
        <v>59</v>
      </c>
      <c r="C53" s="16" t="s">
        <v>7</v>
      </c>
      <c r="D53" s="18">
        <v>1902</v>
      </c>
      <c r="E53" s="17" t="s">
        <v>18</v>
      </c>
      <c r="F53" s="14">
        <v>100000</v>
      </c>
      <c r="G53" s="14">
        <f t="shared" si="2"/>
        <v>1000</v>
      </c>
      <c r="H53" s="14">
        <f t="shared" si="3"/>
        <v>99000</v>
      </c>
      <c r="I53" s="14" t="s">
        <v>8</v>
      </c>
    </row>
    <row r="54" spans="1:9" s="9" customFormat="1" ht="15">
      <c r="A54" s="16">
        <v>48</v>
      </c>
      <c r="B54" s="35" t="s">
        <v>60</v>
      </c>
      <c r="C54" s="16" t="s">
        <v>7</v>
      </c>
      <c r="D54" s="18">
        <v>1952</v>
      </c>
      <c r="E54" s="17" t="s">
        <v>18</v>
      </c>
      <c r="F54" s="14">
        <v>135000</v>
      </c>
      <c r="G54" s="14">
        <f t="shared" si="2"/>
        <v>1350</v>
      </c>
      <c r="H54" s="14">
        <f t="shared" si="3"/>
        <v>133650</v>
      </c>
      <c r="I54" s="14" t="s">
        <v>66</v>
      </c>
    </row>
    <row r="55" spans="1:9" s="9" customFormat="1" ht="15">
      <c r="A55" s="16">
        <v>49</v>
      </c>
      <c r="B55" s="20" t="s">
        <v>133</v>
      </c>
      <c r="C55" s="16" t="s">
        <v>7</v>
      </c>
      <c r="D55" s="18">
        <v>1938</v>
      </c>
      <c r="E55" s="17" t="s">
        <v>18</v>
      </c>
      <c r="F55" s="14">
        <v>38348</v>
      </c>
      <c r="G55" s="14">
        <f t="shared" si="2"/>
        <v>383.48</v>
      </c>
      <c r="H55" s="14">
        <f t="shared" si="3"/>
        <v>37964.52</v>
      </c>
      <c r="I55" s="14" t="s">
        <v>9</v>
      </c>
    </row>
    <row r="56" spans="1:9" s="9" customFormat="1" ht="15">
      <c r="A56" s="16">
        <v>50</v>
      </c>
      <c r="B56" s="35" t="s">
        <v>70</v>
      </c>
      <c r="C56" s="16" t="s">
        <v>7</v>
      </c>
      <c r="D56" s="18">
        <v>1957</v>
      </c>
      <c r="E56" s="17" t="s">
        <v>18</v>
      </c>
      <c r="F56" s="14">
        <v>38348</v>
      </c>
      <c r="G56" s="14">
        <f t="shared" si="2"/>
        <v>383.48</v>
      </c>
      <c r="H56" s="14">
        <f t="shared" si="3"/>
        <v>37964.52</v>
      </c>
      <c r="I56" s="14" t="s">
        <v>9</v>
      </c>
    </row>
    <row r="57" spans="1:9" s="9" customFormat="1" ht="15">
      <c r="A57" s="16">
        <v>51</v>
      </c>
      <c r="B57" s="20" t="s">
        <v>71</v>
      </c>
      <c r="C57" s="16" t="s">
        <v>7</v>
      </c>
      <c r="D57" s="18" t="s">
        <v>79</v>
      </c>
      <c r="E57" s="17" t="s">
        <v>18</v>
      </c>
      <c r="F57" s="14">
        <v>38348</v>
      </c>
      <c r="G57" s="14">
        <f t="shared" si="2"/>
        <v>383.48</v>
      </c>
      <c r="H57" s="14">
        <f t="shared" si="3"/>
        <v>37964.52</v>
      </c>
      <c r="I57" s="14" t="s">
        <v>9</v>
      </c>
    </row>
    <row r="58" spans="1:9" s="9" customFormat="1" ht="15">
      <c r="A58" s="16">
        <v>52</v>
      </c>
      <c r="B58" s="35" t="s">
        <v>69</v>
      </c>
      <c r="C58" s="16" t="s">
        <v>7</v>
      </c>
      <c r="D58" s="18">
        <v>1905</v>
      </c>
      <c r="E58" s="17" t="s">
        <v>18</v>
      </c>
      <c r="F58" s="14">
        <v>150000</v>
      </c>
      <c r="G58" s="14">
        <f t="shared" si="2"/>
        <v>1500</v>
      </c>
      <c r="H58" s="14">
        <f t="shared" si="3"/>
        <v>148500</v>
      </c>
      <c r="I58" s="14" t="s">
        <v>8</v>
      </c>
    </row>
    <row r="59" spans="1:9" s="9" customFormat="1" ht="15">
      <c r="A59" s="16">
        <v>53</v>
      </c>
      <c r="B59" s="35" t="s">
        <v>72</v>
      </c>
      <c r="C59" s="16" t="s">
        <v>7</v>
      </c>
      <c r="D59" s="18">
        <v>1888</v>
      </c>
      <c r="E59" s="17" t="s">
        <v>18</v>
      </c>
      <c r="F59" s="14">
        <v>30000</v>
      </c>
      <c r="G59" s="14">
        <f t="shared" si="2"/>
        <v>300</v>
      </c>
      <c r="H59" s="14">
        <f t="shared" si="3"/>
        <v>29700</v>
      </c>
      <c r="I59" s="14" t="s">
        <v>8</v>
      </c>
    </row>
    <row r="60" spans="1:9" s="9" customFormat="1" ht="15">
      <c r="A60" s="16">
        <v>54</v>
      </c>
      <c r="B60" s="35" t="s">
        <v>132</v>
      </c>
      <c r="C60" s="16" t="s">
        <v>7</v>
      </c>
      <c r="D60" s="18">
        <v>1917</v>
      </c>
      <c r="E60" s="17" t="s">
        <v>18</v>
      </c>
      <c r="F60" s="14">
        <v>65000</v>
      </c>
      <c r="G60" s="14">
        <f t="shared" si="2"/>
        <v>650</v>
      </c>
      <c r="H60" s="14">
        <f t="shared" si="3"/>
        <v>64350</v>
      </c>
      <c r="I60" s="14" t="s">
        <v>8</v>
      </c>
    </row>
    <row r="61" spans="1:9" s="9" customFormat="1" ht="15">
      <c r="A61" s="16">
        <v>55</v>
      </c>
      <c r="B61" s="35" t="s">
        <v>73</v>
      </c>
      <c r="C61" s="16" t="s">
        <v>7</v>
      </c>
      <c r="D61" s="18">
        <v>1917</v>
      </c>
      <c r="E61" s="17" t="s">
        <v>18</v>
      </c>
      <c r="F61" s="14">
        <v>140650</v>
      </c>
      <c r="G61" s="14">
        <f t="shared" si="2"/>
        <v>1406.5</v>
      </c>
      <c r="H61" s="14">
        <f t="shared" si="3"/>
        <v>139243.5</v>
      </c>
      <c r="I61" s="14" t="s">
        <v>8</v>
      </c>
    </row>
    <row r="62" spans="1:9" s="9" customFormat="1" ht="15">
      <c r="A62" s="16">
        <v>56</v>
      </c>
      <c r="B62" s="35" t="s">
        <v>74</v>
      </c>
      <c r="C62" s="16" t="s">
        <v>7</v>
      </c>
      <c r="D62" s="18">
        <v>1957</v>
      </c>
      <c r="E62" s="17" t="s">
        <v>18</v>
      </c>
      <c r="F62" s="14">
        <v>75501.01</v>
      </c>
      <c r="G62" s="14">
        <f t="shared" si="2"/>
        <v>755.01</v>
      </c>
      <c r="H62" s="14">
        <f t="shared" si="3"/>
        <v>74746</v>
      </c>
      <c r="I62" s="14" t="s">
        <v>8</v>
      </c>
    </row>
    <row r="63" spans="1:9" s="9" customFormat="1" ht="15">
      <c r="A63" s="16">
        <v>57</v>
      </c>
      <c r="B63" s="35" t="s">
        <v>75</v>
      </c>
      <c r="C63" s="16" t="s">
        <v>7</v>
      </c>
      <c r="D63" s="18">
        <v>1892</v>
      </c>
      <c r="E63" s="17" t="s">
        <v>18</v>
      </c>
      <c r="F63" s="14">
        <v>60000</v>
      </c>
      <c r="G63" s="14">
        <f t="shared" si="2"/>
        <v>600</v>
      </c>
      <c r="H63" s="14">
        <f t="shared" si="3"/>
        <v>59400</v>
      </c>
      <c r="I63" s="14" t="s">
        <v>8</v>
      </c>
    </row>
    <row r="64" spans="1:9" s="9" customFormat="1" ht="15">
      <c r="A64" s="16">
        <v>58</v>
      </c>
      <c r="B64" s="35" t="s">
        <v>76</v>
      </c>
      <c r="C64" s="16" t="s">
        <v>7</v>
      </c>
      <c r="D64" s="18">
        <v>1902</v>
      </c>
      <c r="E64" s="17" t="s">
        <v>18</v>
      </c>
      <c r="F64" s="14">
        <v>30000</v>
      </c>
      <c r="G64" s="14">
        <f t="shared" si="2"/>
        <v>300</v>
      </c>
      <c r="H64" s="14">
        <f t="shared" si="3"/>
        <v>29700</v>
      </c>
      <c r="I64" s="14" t="s">
        <v>8</v>
      </c>
    </row>
    <row r="65" spans="1:9" s="9" customFormat="1" ht="25.5">
      <c r="A65" s="16">
        <v>59</v>
      </c>
      <c r="B65" s="35" t="s">
        <v>77</v>
      </c>
      <c r="C65" s="16" t="s">
        <v>7</v>
      </c>
      <c r="D65" s="18" t="s">
        <v>80</v>
      </c>
      <c r="E65" s="17" t="s">
        <v>18</v>
      </c>
      <c r="F65" s="14">
        <v>30000</v>
      </c>
      <c r="G65" s="14">
        <f t="shared" si="2"/>
        <v>300</v>
      </c>
      <c r="H65" s="14">
        <f t="shared" si="3"/>
        <v>29700</v>
      </c>
      <c r="I65" s="14" t="s">
        <v>8</v>
      </c>
    </row>
    <row r="66" spans="1:9" s="9" customFormat="1" ht="15">
      <c r="A66" s="16">
        <v>60</v>
      </c>
      <c r="B66" s="35" t="s">
        <v>78</v>
      </c>
      <c r="C66" s="16" t="s">
        <v>7</v>
      </c>
      <c r="D66" s="18">
        <v>1890</v>
      </c>
      <c r="E66" s="17" t="s">
        <v>18</v>
      </c>
      <c r="F66" s="14">
        <v>60000</v>
      </c>
      <c r="G66" s="14">
        <f t="shared" si="2"/>
        <v>600</v>
      </c>
      <c r="H66" s="14">
        <f t="shared" si="3"/>
        <v>59400</v>
      </c>
      <c r="I66" s="14" t="s">
        <v>8</v>
      </c>
    </row>
    <row r="67" spans="1:9" s="9" customFormat="1" ht="15">
      <c r="A67" s="16">
        <v>61</v>
      </c>
      <c r="B67" s="35" t="s">
        <v>81</v>
      </c>
      <c r="C67" s="16" t="s">
        <v>7</v>
      </c>
      <c r="D67" s="18">
        <v>1961</v>
      </c>
      <c r="E67" s="17" t="s">
        <v>18</v>
      </c>
      <c r="F67" s="14">
        <v>55000</v>
      </c>
      <c r="G67" s="14">
        <f t="shared" si="2"/>
        <v>550</v>
      </c>
      <c r="H67" s="14">
        <f t="shared" si="3"/>
        <v>54450</v>
      </c>
      <c r="I67" s="14" t="s">
        <v>64</v>
      </c>
    </row>
    <row r="68" spans="1:9" s="9" customFormat="1" ht="15">
      <c r="A68" s="16">
        <v>62</v>
      </c>
      <c r="B68" s="35" t="s">
        <v>82</v>
      </c>
      <c r="C68" s="16" t="s">
        <v>7</v>
      </c>
      <c r="D68" s="18">
        <v>1882</v>
      </c>
      <c r="E68" s="17" t="s">
        <v>18</v>
      </c>
      <c r="F68" s="14">
        <v>30000</v>
      </c>
      <c r="G68" s="14">
        <f t="shared" si="2"/>
        <v>300</v>
      </c>
      <c r="H68" s="14">
        <f t="shared" si="3"/>
        <v>29700</v>
      </c>
      <c r="I68" s="14" t="s">
        <v>64</v>
      </c>
    </row>
    <row r="69" spans="1:9" s="9" customFormat="1" ht="15">
      <c r="A69" s="43" t="s">
        <v>20</v>
      </c>
      <c r="B69" s="44"/>
      <c r="C69" s="44"/>
      <c r="D69" s="44"/>
      <c r="E69" s="45"/>
      <c r="F69" s="21">
        <f>SUM(F7:F68)</f>
        <v>18143434.35</v>
      </c>
      <c r="G69" s="21">
        <f>SUM(G7:G68)</f>
        <v>181434.35</v>
      </c>
      <c r="H69" s="21">
        <f>SUM(H7:H68)</f>
        <v>17962000</v>
      </c>
      <c r="I69" s="22"/>
    </row>
    <row r="70" spans="1:9" s="9" customFormat="1" ht="15">
      <c r="A70" s="47" t="s">
        <v>83</v>
      </c>
      <c r="B70" s="47"/>
      <c r="C70" s="47"/>
      <c r="D70" s="47"/>
      <c r="E70" s="47"/>
      <c r="F70" s="47"/>
      <c r="G70" s="47"/>
      <c r="H70" s="47"/>
      <c r="I70" s="47"/>
    </row>
    <row r="71" spans="1:9" s="9" customFormat="1" ht="15">
      <c r="A71" s="12">
        <v>1</v>
      </c>
      <c r="B71" s="34" t="s">
        <v>84</v>
      </c>
      <c r="C71" s="12" t="s">
        <v>7</v>
      </c>
      <c r="D71" s="12">
        <v>1895</v>
      </c>
      <c r="E71" s="13" t="s">
        <v>18</v>
      </c>
      <c r="F71" s="27">
        <v>2259000</v>
      </c>
      <c r="G71" s="28">
        <f aca="true" t="shared" si="4" ref="G71:G82">0.01*H71</f>
        <v>22366.34</v>
      </c>
      <c r="H71" s="28">
        <f>F71/1.01</f>
        <v>2236633.66</v>
      </c>
      <c r="I71" s="15" t="s">
        <v>8</v>
      </c>
    </row>
    <row r="72" spans="1:9" s="9" customFormat="1" ht="15">
      <c r="A72" s="12">
        <f>A71+1</f>
        <v>2</v>
      </c>
      <c r="B72" s="34" t="s">
        <v>85</v>
      </c>
      <c r="C72" s="12" t="s">
        <v>7</v>
      </c>
      <c r="D72" s="12">
        <v>1900</v>
      </c>
      <c r="E72" s="13" t="s">
        <v>18</v>
      </c>
      <c r="F72" s="27">
        <v>2200000</v>
      </c>
      <c r="G72" s="28">
        <f>0.01*H72</f>
        <v>21782.18</v>
      </c>
      <c r="H72" s="28">
        <f>F72/1.01</f>
        <v>2178217.82</v>
      </c>
      <c r="I72" s="15" t="s">
        <v>8</v>
      </c>
    </row>
    <row r="73" spans="1:9" s="9" customFormat="1" ht="15">
      <c r="A73" s="12">
        <f aca="true" t="shared" si="5" ref="A73:A85">A72+1</f>
        <v>3</v>
      </c>
      <c r="B73" s="34" t="s">
        <v>86</v>
      </c>
      <c r="C73" s="12" t="s">
        <v>7</v>
      </c>
      <c r="D73" s="12">
        <v>1937</v>
      </c>
      <c r="E73" s="13" t="s">
        <v>18</v>
      </c>
      <c r="F73" s="27">
        <v>1800000</v>
      </c>
      <c r="G73" s="28">
        <f t="shared" si="4"/>
        <v>17821.78</v>
      </c>
      <c r="H73" s="28">
        <f aca="true" t="shared" si="6" ref="H73:H82">F73/1.01</f>
        <v>1782178.22</v>
      </c>
      <c r="I73" s="15" t="s">
        <v>8</v>
      </c>
    </row>
    <row r="74" spans="1:9" s="9" customFormat="1" ht="15">
      <c r="A74" s="12">
        <f t="shared" si="5"/>
        <v>4</v>
      </c>
      <c r="B74" s="34" t="s">
        <v>87</v>
      </c>
      <c r="C74" s="12" t="s">
        <v>7</v>
      </c>
      <c r="D74" s="12">
        <v>1959</v>
      </c>
      <c r="E74" s="13" t="s">
        <v>18</v>
      </c>
      <c r="F74" s="27">
        <v>1400000</v>
      </c>
      <c r="G74" s="28">
        <f t="shared" si="4"/>
        <v>13861.39</v>
      </c>
      <c r="H74" s="28">
        <f t="shared" si="6"/>
        <v>1386138.61</v>
      </c>
      <c r="I74" s="15" t="s">
        <v>88</v>
      </c>
    </row>
    <row r="75" spans="1:9" s="9" customFormat="1" ht="15">
      <c r="A75" s="12">
        <f t="shared" si="5"/>
        <v>5</v>
      </c>
      <c r="B75" s="34" t="s">
        <v>89</v>
      </c>
      <c r="C75" s="12" t="s">
        <v>7</v>
      </c>
      <c r="D75" s="12">
        <v>1892</v>
      </c>
      <c r="E75" s="13" t="s">
        <v>18</v>
      </c>
      <c r="F75" s="27">
        <v>1700000</v>
      </c>
      <c r="G75" s="28">
        <f t="shared" si="4"/>
        <v>16831.68</v>
      </c>
      <c r="H75" s="28">
        <f t="shared" si="6"/>
        <v>1683168.32</v>
      </c>
      <c r="I75" s="15" t="s">
        <v>8</v>
      </c>
    </row>
    <row r="76" spans="1:9" s="9" customFormat="1" ht="15">
      <c r="A76" s="12">
        <f t="shared" si="5"/>
        <v>6</v>
      </c>
      <c r="B76" s="34" t="s">
        <v>90</v>
      </c>
      <c r="C76" s="12" t="s">
        <v>7</v>
      </c>
      <c r="D76" s="12">
        <v>1957</v>
      </c>
      <c r="E76" s="13" t="s">
        <v>18</v>
      </c>
      <c r="F76" s="27">
        <v>2600000</v>
      </c>
      <c r="G76" s="28">
        <f t="shared" si="4"/>
        <v>25742.57</v>
      </c>
      <c r="H76" s="28">
        <f t="shared" si="6"/>
        <v>2574257.43</v>
      </c>
      <c r="I76" s="15" t="s">
        <v>8</v>
      </c>
    </row>
    <row r="77" spans="1:9" s="9" customFormat="1" ht="15">
      <c r="A77" s="12">
        <f t="shared" si="5"/>
        <v>7</v>
      </c>
      <c r="B77" s="34" t="s">
        <v>91</v>
      </c>
      <c r="C77" s="12" t="s">
        <v>7</v>
      </c>
      <c r="D77" s="12">
        <v>1957</v>
      </c>
      <c r="E77" s="13" t="s">
        <v>18</v>
      </c>
      <c r="F77" s="27">
        <v>2400000</v>
      </c>
      <c r="G77" s="28">
        <f t="shared" si="4"/>
        <v>23762.38</v>
      </c>
      <c r="H77" s="28">
        <f t="shared" si="6"/>
        <v>2376237.62</v>
      </c>
      <c r="I77" s="15" t="s">
        <v>8</v>
      </c>
    </row>
    <row r="78" spans="1:9" s="9" customFormat="1" ht="15">
      <c r="A78" s="12">
        <f t="shared" si="5"/>
        <v>8</v>
      </c>
      <c r="B78" s="34" t="s">
        <v>92</v>
      </c>
      <c r="C78" s="12" t="s">
        <v>7</v>
      </c>
      <c r="D78" s="12">
        <v>1953</v>
      </c>
      <c r="E78" s="13" t="s">
        <v>18</v>
      </c>
      <c r="F78" s="27">
        <v>1860000</v>
      </c>
      <c r="G78" s="28">
        <f t="shared" si="4"/>
        <v>18415.84</v>
      </c>
      <c r="H78" s="28">
        <f t="shared" si="6"/>
        <v>1841584.16</v>
      </c>
      <c r="I78" s="15" t="s">
        <v>11</v>
      </c>
    </row>
    <row r="79" spans="1:9" s="9" customFormat="1" ht="15">
      <c r="A79" s="12">
        <f t="shared" si="5"/>
        <v>9</v>
      </c>
      <c r="B79" s="34" t="s">
        <v>12</v>
      </c>
      <c r="C79" s="12" t="s">
        <v>7</v>
      </c>
      <c r="D79" s="12">
        <v>1953</v>
      </c>
      <c r="E79" s="13" t="s">
        <v>18</v>
      </c>
      <c r="F79" s="27">
        <v>1820000</v>
      </c>
      <c r="G79" s="28">
        <f t="shared" si="4"/>
        <v>18019.8</v>
      </c>
      <c r="H79" s="28">
        <f t="shared" si="6"/>
        <v>1801980.2</v>
      </c>
      <c r="I79" s="15" t="s">
        <v>11</v>
      </c>
    </row>
    <row r="80" spans="1:9" s="9" customFormat="1" ht="15">
      <c r="A80" s="12">
        <f t="shared" si="5"/>
        <v>10</v>
      </c>
      <c r="B80" s="34" t="s">
        <v>93</v>
      </c>
      <c r="C80" s="12" t="s">
        <v>7</v>
      </c>
      <c r="D80" s="12">
        <v>1958</v>
      </c>
      <c r="E80" s="13" t="s">
        <v>18</v>
      </c>
      <c r="F80" s="27">
        <v>1170050</v>
      </c>
      <c r="G80" s="28">
        <f t="shared" si="4"/>
        <v>11584.65</v>
      </c>
      <c r="H80" s="28">
        <f t="shared" si="6"/>
        <v>1158465.35</v>
      </c>
      <c r="I80" s="15" t="s">
        <v>11</v>
      </c>
    </row>
    <row r="81" spans="1:9" s="9" customFormat="1" ht="15">
      <c r="A81" s="12">
        <f t="shared" si="5"/>
        <v>11</v>
      </c>
      <c r="B81" s="34" t="s">
        <v>94</v>
      </c>
      <c r="C81" s="12" t="s">
        <v>7</v>
      </c>
      <c r="D81" s="12">
        <v>1963</v>
      </c>
      <c r="E81" s="13" t="s">
        <v>18</v>
      </c>
      <c r="F81" s="27">
        <v>6100000</v>
      </c>
      <c r="G81" s="28">
        <f t="shared" si="4"/>
        <v>60396.04</v>
      </c>
      <c r="H81" s="28">
        <f t="shared" si="6"/>
        <v>6039603.96</v>
      </c>
      <c r="I81" s="15" t="s">
        <v>88</v>
      </c>
    </row>
    <row r="82" spans="1:9" s="9" customFormat="1" ht="15">
      <c r="A82" s="12">
        <f t="shared" si="5"/>
        <v>12</v>
      </c>
      <c r="B82" s="34" t="s">
        <v>95</v>
      </c>
      <c r="C82" s="12" t="s">
        <v>7</v>
      </c>
      <c r="D82" s="12">
        <v>1968</v>
      </c>
      <c r="E82" s="13" t="s">
        <v>18</v>
      </c>
      <c r="F82" s="27">
        <v>1910000</v>
      </c>
      <c r="G82" s="28">
        <f t="shared" si="4"/>
        <v>18910.89</v>
      </c>
      <c r="H82" s="28">
        <f t="shared" si="6"/>
        <v>1891089.11</v>
      </c>
      <c r="I82" s="15" t="s">
        <v>88</v>
      </c>
    </row>
    <row r="83" spans="1:9" s="9" customFormat="1" ht="15">
      <c r="A83" s="12">
        <f t="shared" si="5"/>
        <v>13</v>
      </c>
      <c r="B83" s="34" t="s">
        <v>96</v>
      </c>
      <c r="C83" s="12" t="s">
        <v>7</v>
      </c>
      <c r="D83" s="12">
        <v>1978</v>
      </c>
      <c r="E83" s="13" t="s">
        <v>18</v>
      </c>
      <c r="F83" s="27">
        <v>4800000</v>
      </c>
      <c r="G83" s="28">
        <f>0.01*H83</f>
        <v>47524.75</v>
      </c>
      <c r="H83" s="28">
        <f>F83/1.01</f>
        <v>4752475.25</v>
      </c>
      <c r="I83" s="15" t="s">
        <v>88</v>
      </c>
    </row>
    <row r="84" spans="1:9" s="9" customFormat="1" ht="15">
      <c r="A84" s="12">
        <f t="shared" si="5"/>
        <v>14</v>
      </c>
      <c r="B84" s="34" t="s">
        <v>97</v>
      </c>
      <c r="C84" s="12" t="s">
        <v>7</v>
      </c>
      <c r="D84" s="12">
        <v>1962</v>
      </c>
      <c r="E84" s="13" t="s">
        <v>18</v>
      </c>
      <c r="F84" s="27">
        <v>2951950</v>
      </c>
      <c r="G84" s="28">
        <f>0.01*H84</f>
        <v>29227.23</v>
      </c>
      <c r="H84" s="28">
        <f>F84/1.01</f>
        <v>2922722.77</v>
      </c>
      <c r="I84" s="14" t="s">
        <v>8</v>
      </c>
    </row>
    <row r="85" spans="1:9" s="9" customFormat="1" ht="15">
      <c r="A85" s="12">
        <f t="shared" si="5"/>
        <v>15</v>
      </c>
      <c r="B85" s="34" t="s">
        <v>98</v>
      </c>
      <c r="C85" s="12" t="s">
        <v>7</v>
      </c>
      <c r="D85" s="12">
        <v>1958</v>
      </c>
      <c r="E85" s="13" t="s">
        <v>18</v>
      </c>
      <c r="F85" s="27">
        <v>480000</v>
      </c>
      <c r="G85" s="28">
        <f>0.01*H85</f>
        <v>4752.48</v>
      </c>
      <c r="H85" s="28">
        <f>F85/1.01</f>
        <v>475247.52</v>
      </c>
      <c r="I85" s="15" t="s">
        <v>99</v>
      </c>
    </row>
    <row r="86" spans="1:9" s="9" customFormat="1" ht="15">
      <c r="A86" s="47" t="s">
        <v>100</v>
      </c>
      <c r="B86" s="47"/>
      <c r="C86" s="47"/>
      <c r="D86" s="47"/>
      <c r="E86" s="47"/>
      <c r="F86" s="29">
        <f>SUM(F71:F85)</f>
        <v>35451000</v>
      </c>
      <c r="G86" s="29">
        <f>SUM(G71:G85)</f>
        <v>351000</v>
      </c>
      <c r="H86" s="29">
        <f>SUM(H71:H85)</f>
        <v>35100000</v>
      </c>
      <c r="I86" s="30"/>
    </row>
    <row r="87" spans="1:9" s="9" customFormat="1" ht="15">
      <c r="A87" s="47" t="s">
        <v>101</v>
      </c>
      <c r="B87" s="47"/>
      <c r="C87" s="47"/>
      <c r="D87" s="47"/>
      <c r="E87" s="47"/>
      <c r="F87" s="47"/>
      <c r="G87" s="47"/>
      <c r="H87" s="47"/>
      <c r="I87" s="47"/>
    </row>
    <row r="88" spans="1:9" s="9" customFormat="1" ht="15">
      <c r="A88" s="12">
        <v>1</v>
      </c>
      <c r="B88" s="34" t="s">
        <v>102</v>
      </c>
      <c r="C88" s="12" t="s">
        <v>7</v>
      </c>
      <c r="D88" s="12">
        <v>1963</v>
      </c>
      <c r="E88" s="13" t="s">
        <v>18</v>
      </c>
      <c r="F88" s="27">
        <v>3800000</v>
      </c>
      <c r="G88" s="28">
        <f aca="true" t="shared" si="7" ref="G88:G114">0.01*H88</f>
        <v>37623.76</v>
      </c>
      <c r="H88" s="28">
        <f>F88/1.01</f>
        <v>3762376.24</v>
      </c>
      <c r="I88" s="15" t="s">
        <v>88</v>
      </c>
    </row>
    <row r="89" spans="1:9" s="9" customFormat="1" ht="15">
      <c r="A89" s="12">
        <f>A88+1</f>
        <v>2</v>
      </c>
      <c r="B89" s="34" t="s">
        <v>103</v>
      </c>
      <c r="C89" s="12" t="s">
        <v>7</v>
      </c>
      <c r="D89" s="12">
        <v>1968</v>
      </c>
      <c r="E89" s="13" t="s">
        <v>18</v>
      </c>
      <c r="F89" s="27">
        <v>1400000</v>
      </c>
      <c r="G89" s="28">
        <f t="shared" si="7"/>
        <v>13861.39</v>
      </c>
      <c r="H89" s="28">
        <f aca="true" t="shared" si="8" ref="H89:H112">F89/1.01</f>
        <v>1386138.61</v>
      </c>
      <c r="I89" s="15" t="s">
        <v>88</v>
      </c>
    </row>
    <row r="90" spans="1:9" s="9" customFormat="1" ht="15">
      <c r="A90" s="12">
        <f aca="true" t="shared" si="9" ref="A90:A114">A89+1</f>
        <v>3</v>
      </c>
      <c r="B90" s="34" t="s">
        <v>104</v>
      </c>
      <c r="C90" s="12" t="s">
        <v>7</v>
      </c>
      <c r="D90" s="12">
        <v>1959</v>
      </c>
      <c r="E90" s="13" t="s">
        <v>18</v>
      </c>
      <c r="F90" s="27">
        <v>1500000</v>
      </c>
      <c r="G90" s="28">
        <f t="shared" si="7"/>
        <v>14851.49</v>
      </c>
      <c r="H90" s="28">
        <f t="shared" si="8"/>
        <v>1485148.51</v>
      </c>
      <c r="I90" s="15" t="s">
        <v>88</v>
      </c>
    </row>
    <row r="91" spans="1:9" s="9" customFormat="1" ht="15">
      <c r="A91" s="12">
        <f t="shared" si="9"/>
        <v>4</v>
      </c>
      <c r="B91" s="34" t="s">
        <v>105</v>
      </c>
      <c r="C91" s="12" t="s">
        <v>7</v>
      </c>
      <c r="D91" s="12">
        <v>1900</v>
      </c>
      <c r="E91" s="13" t="s">
        <v>18</v>
      </c>
      <c r="F91" s="27">
        <v>658701</v>
      </c>
      <c r="G91" s="28">
        <f t="shared" si="7"/>
        <v>6521.79</v>
      </c>
      <c r="H91" s="28">
        <f t="shared" si="8"/>
        <v>652179.21</v>
      </c>
      <c r="I91" s="14" t="s">
        <v>88</v>
      </c>
    </row>
    <row r="92" spans="1:9" s="9" customFormat="1" ht="15">
      <c r="A92" s="12">
        <f t="shared" si="9"/>
        <v>5</v>
      </c>
      <c r="B92" s="34" t="s">
        <v>106</v>
      </c>
      <c r="C92" s="12" t="s">
        <v>7</v>
      </c>
      <c r="D92" s="12">
        <v>1953</v>
      </c>
      <c r="E92" s="13" t="s">
        <v>18</v>
      </c>
      <c r="F92" s="27">
        <v>830000</v>
      </c>
      <c r="G92" s="28">
        <f t="shared" si="7"/>
        <v>8217.82</v>
      </c>
      <c r="H92" s="28">
        <f t="shared" si="8"/>
        <v>821782.18</v>
      </c>
      <c r="I92" s="15" t="s">
        <v>99</v>
      </c>
    </row>
    <row r="93" spans="1:9" s="9" customFormat="1" ht="15">
      <c r="A93" s="12">
        <f t="shared" si="9"/>
        <v>6</v>
      </c>
      <c r="B93" s="34" t="s">
        <v>107</v>
      </c>
      <c r="C93" s="12" t="s">
        <v>7</v>
      </c>
      <c r="D93" s="12">
        <v>1937</v>
      </c>
      <c r="E93" s="13" t="s">
        <v>18</v>
      </c>
      <c r="F93" s="27">
        <v>830000</v>
      </c>
      <c r="G93" s="28">
        <f t="shared" si="7"/>
        <v>8217.82</v>
      </c>
      <c r="H93" s="28">
        <f t="shared" si="8"/>
        <v>821782.18</v>
      </c>
      <c r="I93" s="15" t="s">
        <v>99</v>
      </c>
    </row>
    <row r="94" spans="1:9" s="9" customFormat="1" ht="15">
      <c r="A94" s="12">
        <f t="shared" si="9"/>
        <v>7</v>
      </c>
      <c r="B94" s="34" t="s">
        <v>108</v>
      </c>
      <c r="C94" s="12" t="s">
        <v>7</v>
      </c>
      <c r="D94" s="12">
        <v>1958</v>
      </c>
      <c r="E94" s="13" t="s">
        <v>18</v>
      </c>
      <c r="F94" s="27">
        <v>790000</v>
      </c>
      <c r="G94" s="28">
        <f t="shared" si="7"/>
        <v>7821.78</v>
      </c>
      <c r="H94" s="28">
        <f t="shared" si="8"/>
        <v>782178.22</v>
      </c>
      <c r="I94" s="15" t="s">
        <v>99</v>
      </c>
    </row>
    <row r="95" spans="1:9" s="9" customFormat="1" ht="15">
      <c r="A95" s="12">
        <f t="shared" si="9"/>
        <v>8</v>
      </c>
      <c r="B95" s="34" t="s">
        <v>109</v>
      </c>
      <c r="C95" s="12" t="s">
        <v>7</v>
      </c>
      <c r="D95" s="12">
        <v>1892</v>
      </c>
      <c r="E95" s="13" t="s">
        <v>18</v>
      </c>
      <c r="F95" s="27">
        <v>1800000</v>
      </c>
      <c r="G95" s="28">
        <f t="shared" si="7"/>
        <v>17821.78</v>
      </c>
      <c r="H95" s="28">
        <f t="shared" si="8"/>
        <v>1782178.22</v>
      </c>
      <c r="I95" s="15" t="s">
        <v>8</v>
      </c>
    </row>
    <row r="96" spans="1:9" s="9" customFormat="1" ht="15">
      <c r="A96" s="12">
        <f t="shared" si="9"/>
        <v>9</v>
      </c>
      <c r="B96" s="34" t="s">
        <v>110</v>
      </c>
      <c r="C96" s="12" t="s">
        <v>7</v>
      </c>
      <c r="D96" s="12">
        <v>1960</v>
      </c>
      <c r="E96" s="13" t="s">
        <v>18</v>
      </c>
      <c r="F96" s="27">
        <v>2000000</v>
      </c>
      <c r="G96" s="28">
        <f t="shared" si="7"/>
        <v>19801.98</v>
      </c>
      <c r="H96" s="28">
        <f t="shared" si="8"/>
        <v>1980198.02</v>
      </c>
      <c r="I96" s="15" t="s">
        <v>8</v>
      </c>
    </row>
    <row r="97" spans="1:9" s="9" customFormat="1" ht="15">
      <c r="A97" s="12">
        <f t="shared" si="9"/>
        <v>10</v>
      </c>
      <c r="B97" s="34" t="s">
        <v>111</v>
      </c>
      <c r="C97" s="12" t="s">
        <v>7</v>
      </c>
      <c r="D97" s="12">
        <v>1917</v>
      </c>
      <c r="E97" s="13" t="s">
        <v>18</v>
      </c>
      <c r="F97" s="27">
        <v>1600000</v>
      </c>
      <c r="G97" s="28">
        <f t="shared" si="7"/>
        <v>15841.58</v>
      </c>
      <c r="H97" s="28">
        <f t="shared" si="8"/>
        <v>1584158.42</v>
      </c>
      <c r="I97" s="15" t="s">
        <v>8</v>
      </c>
    </row>
    <row r="98" spans="1:9" s="9" customFormat="1" ht="15">
      <c r="A98" s="12">
        <f t="shared" si="9"/>
        <v>11</v>
      </c>
      <c r="B98" s="34" t="s">
        <v>112</v>
      </c>
      <c r="C98" s="12" t="s">
        <v>7</v>
      </c>
      <c r="D98" s="12">
        <v>1917</v>
      </c>
      <c r="E98" s="13" t="s">
        <v>18</v>
      </c>
      <c r="F98" s="27">
        <v>1600000</v>
      </c>
      <c r="G98" s="28">
        <f t="shared" si="7"/>
        <v>15841.58</v>
      </c>
      <c r="H98" s="28">
        <f t="shared" si="8"/>
        <v>1584158.42</v>
      </c>
      <c r="I98" s="15" t="s">
        <v>8</v>
      </c>
    </row>
    <row r="99" spans="1:9" s="9" customFormat="1" ht="15">
      <c r="A99" s="12">
        <f t="shared" si="9"/>
        <v>12</v>
      </c>
      <c r="B99" s="34" t="s">
        <v>113</v>
      </c>
      <c r="C99" s="12" t="s">
        <v>7</v>
      </c>
      <c r="D99" s="12">
        <v>1937</v>
      </c>
      <c r="E99" s="13" t="s">
        <v>18</v>
      </c>
      <c r="F99" s="27">
        <v>1600000</v>
      </c>
      <c r="G99" s="28">
        <f t="shared" si="7"/>
        <v>15841.58</v>
      </c>
      <c r="H99" s="28">
        <f t="shared" si="8"/>
        <v>1584158.42</v>
      </c>
      <c r="I99" s="15" t="s">
        <v>8</v>
      </c>
    </row>
    <row r="100" spans="1:9" s="9" customFormat="1" ht="15">
      <c r="A100" s="12">
        <f t="shared" si="9"/>
        <v>13</v>
      </c>
      <c r="B100" s="34" t="s">
        <v>114</v>
      </c>
      <c r="C100" s="12" t="s">
        <v>7</v>
      </c>
      <c r="D100" s="12">
        <v>1937</v>
      </c>
      <c r="E100" s="13" t="s">
        <v>18</v>
      </c>
      <c r="F100" s="27">
        <v>1600000</v>
      </c>
      <c r="G100" s="28">
        <f t="shared" si="7"/>
        <v>15841.58</v>
      </c>
      <c r="H100" s="28">
        <f t="shared" si="8"/>
        <v>1584158.42</v>
      </c>
      <c r="I100" s="15" t="s">
        <v>8</v>
      </c>
    </row>
    <row r="101" spans="1:9" s="9" customFormat="1" ht="15">
      <c r="A101" s="12">
        <f t="shared" si="9"/>
        <v>14</v>
      </c>
      <c r="B101" s="34" t="s">
        <v>115</v>
      </c>
      <c r="C101" s="12" t="s">
        <v>7</v>
      </c>
      <c r="D101" s="12">
        <v>1960</v>
      </c>
      <c r="E101" s="13" t="s">
        <v>18</v>
      </c>
      <c r="F101" s="27">
        <v>980000</v>
      </c>
      <c r="G101" s="28">
        <f t="shared" si="7"/>
        <v>9702.97</v>
      </c>
      <c r="H101" s="28">
        <f t="shared" si="8"/>
        <v>970297.03</v>
      </c>
      <c r="I101" s="15" t="s">
        <v>11</v>
      </c>
    </row>
    <row r="102" spans="1:9" s="9" customFormat="1" ht="15">
      <c r="A102" s="12">
        <f t="shared" si="9"/>
        <v>15</v>
      </c>
      <c r="B102" s="34" t="s">
        <v>116</v>
      </c>
      <c r="C102" s="12" t="s">
        <v>7</v>
      </c>
      <c r="D102" s="12">
        <v>1958</v>
      </c>
      <c r="E102" s="13" t="s">
        <v>18</v>
      </c>
      <c r="F102" s="27">
        <v>1200000</v>
      </c>
      <c r="G102" s="28">
        <f t="shared" si="7"/>
        <v>11881.19</v>
      </c>
      <c r="H102" s="28">
        <f t="shared" si="8"/>
        <v>1188118.81</v>
      </c>
      <c r="I102" s="15" t="s">
        <v>11</v>
      </c>
    </row>
    <row r="103" spans="1:9" s="9" customFormat="1" ht="15">
      <c r="A103" s="12">
        <f t="shared" si="9"/>
        <v>16</v>
      </c>
      <c r="B103" s="34" t="s">
        <v>117</v>
      </c>
      <c r="C103" s="12" t="s">
        <v>7</v>
      </c>
      <c r="D103" s="12">
        <v>1934</v>
      </c>
      <c r="E103" s="13" t="s">
        <v>18</v>
      </c>
      <c r="F103" s="27">
        <v>1490000</v>
      </c>
      <c r="G103" s="28">
        <f t="shared" si="7"/>
        <v>14752.48</v>
      </c>
      <c r="H103" s="28">
        <f t="shared" si="8"/>
        <v>1475247.52</v>
      </c>
      <c r="I103" s="15" t="s">
        <v>11</v>
      </c>
    </row>
    <row r="104" spans="1:9" s="9" customFormat="1" ht="15">
      <c r="A104" s="12">
        <f t="shared" si="9"/>
        <v>17</v>
      </c>
      <c r="B104" s="34" t="s">
        <v>118</v>
      </c>
      <c r="C104" s="12" t="s">
        <v>7</v>
      </c>
      <c r="D104" s="12">
        <v>1901</v>
      </c>
      <c r="E104" s="13" t="s">
        <v>18</v>
      </c>
      <c r="F104" s="27">
        <v>1600000</v>
      </c>
      <c r="G104" s="28">
        <f t="shared" si="7"/>
        <v>15841.58</v>
      </c>
      <c r="H104" s="28">
        <f t="shared" si="8"/>
        <v>1584158.42</v>
      </c>
      <c r="I104" s="15" t="s">
        <v>8</v>
      </c>
    </row>
    <row r="105" spans="1:9" s="9" customFormat="1" ht="15">
      <c r="A105" s="12">
        <f t="shared" si="9"/>
        <v>18</v>
      </c>
      <c r="B105" s="34" t="s">
        <v>119</v>
      </c>
      <c r="C105" s="12" t="s">
        <v>7</v>
      </c>
      <c r="D105" s="12">
        <v>1900</v>
      </c>
      <c r="E105" s="13" t="s">
        <v>18</v>
      </c>
      <c r="F105" s="27">
        <v>1281015</v>
      </c>
      <c r="G105" s="28">
        <f t="shared" si="7"/>
        <v>12683.32</v>
      </c>
      <c r="H105" s="28">
        <f t="shared" si="8"/>
        <v>1268331.68</v>
      </c>
      <c r="I105" s="15" t="s">
        <v>9</v>
      </c>
    </row>
    <row r="106" spans="1:9" s="9" customFormat="1" ht="15">
      <c r="A106" s="12">
        <f t="shared" si="9"/>
        <v>19</v>
      </c>
      <c r="B106" s="34" t="s">
        <v>120</v>
      </c>
      <c r="C106" s="12" t="s">
        <v>7</v>
      </c>
      <c r="D106" s="12">
        <v>1971</v>
      </c>
      <c r="E106" s="13" t="s">
        <v>18</v>
      </c>
      <c r="F106" s="27">
        <v>1400000</v>
      </c>
      <c r="G106" s="28">
        <f t="shared" si="7"/>
        <v>13861.39</v>
      </c>
      <c r="H106" s="28">
        <f t="shared" si="8"/>
        <v>1386138.61</v>
      </c>
      <c r="I106" s="15" t="s">
        <v>8</v>
      </c>
    </row>
    <row r="107" spans="1:9" s="9" customFormat="1" ht="15">
      <c r="A107" s="12">
        <f t="shared" si="9"/>
        <v>20</v>
      </c>
      <c r="B107" s="34" t="s">
        <v>121</v>
      </c>
      <c r="C107" s="12" t="s">
        <v>7</v>
      </c>
      <c r="D107" s="12">
        <v>1969</v>
      </c>
      <c r="E107" s="13" t="s">
        <v>18</v>
      </c>
      <c r="F107" s="27">
        <v>1400000</v>
      </c>
      <c r="G107" s="28">
        <f t="shared" si="7"/>
        <v>13861.39</v>
      </c>
      <c r="H107" s="28">
        <f t="shared" si="8"/>
        <v>1386138.61</v>
      </c>
      <c r="I107" s="15" t="s">
        <v>8</v>
      </c>
    </row>
    <row r="108" spans="1:9" s="9" customFormat="1" ht="15">
      <c r="A108" s="12">
        <f t="shared" si="9"/>
        <v>21</v>
      </c>
      <c r="B108" s="34" t="s">
        <v>122</v>
      </c>
      <c r="C108" s="12" t="s">
        <v>7</v>
      </c>
      <c r="D108" s="12">
        <v>1940</v>
      </c>
      <c r="E108" s="13" t="s">
        <v>18</v>
      </c>
      <c r="F108" s="27">
        <v>2800000</v>
      </c>
      <c r="G108" s="28">
        <f t="shared" si="7"/>
        <v>27722.77</v>
      </c>
      <c r="H108" s="28">
        <f t="shared" si="8"/>
        <v>2772277.23</v>
      </c>
      <c r="I108" s="15" t="s">
        <v>8</v>
      </c>
    </row>
    <row r="109" spans="1:9" s="9" customFormat="1" ht="15">
      <c r="A109" s="12">
        <f t="shared" si="9"/>
        <v>22</v>
      </c>
      <c r="B109" s="34" t="s">
        <v>123</v>
      </c>
      <c r="C109" s="12" t="s">
        <v>7</v>
      </c>
      <c r="D109" s="12">
        <v>1955</v>
      </c>
      <c r="E109" s="13" t="s">
        <v>18</v>
      </c>
      <c r="F109" s="27">
        <v>1560000</v>
      </c>
      <c r="G109" s="28">
        <f t="shared" si="7"/>
        <v>15445.54</v>
      </c>
      <c r="H109" s="28">
        <f t="shared" si="8"/>
        <v>1544554.46</v>
      </c>
      <c r="I109" s="15" t="s">
        <v>9</v>
      </c>
    </row>
    <row r="110" spans="1:9" s="9" customFormat="1" ht="15">
      <c r="A110" s="12">
        <f t="shared" si="9"/>
        <v>23</v>
      </c>
      <c r="B110" s="34" t="s">
        <v>124</v>
      </c>
      <c r="C110" s="12" t="s">
        <v>7</v>
      </c>
      <c r="D110" s="12">
        <v>1959</v>
      </c>
      <c r="E110" s="13" t="s">
        <v>18</v>
      </c>
      <c r="F110" s="27">
        <v>1289600</v>
      </c>
      <c r="G110" s="28">
        <f t="shared" si="7"/>
        <v>12768.32</v>
      </c>
      <c r="H110" s="28">
        <f t="shared" si="8"/>
        <v>1276831.68</v>
      </c>
      <c r="I110" s="15" t="s">
        <v>9</v>
      </c>
    </row>
    <row r="111" spans="1:9" s="9" customFormat="1" ht="15">
      <c r="A111" s="12">
        <f t="shared" si="9"/>
        <v>24</v>
      </c>
      <c r="B111" s="34" t="s">
        <v>125</v>
      </c>
      <c r="C111" s="12" t="s">
        <v>7</v>
      </c>
      <c r="D111" s="12">
        <v>1973</v>
      </c>
      <c r="E111" s="13" t="s">
        <v>18</v>
      </c>
      <c r="F111" s="27">
        <v>2200000</v>
      </c>
      <c r="G111" s="28">
        <f t="shared" si="7"/>
        <v>21782.18</v>
      </c>
      <c r="H111" s="28">
        <f t="shared" si="8"/>
        <v>2178217.82</v>
      </c>
      <c r="I111" s="15" t="s">
        <v>9</v>
      </c>
    </row>
    <row r="112" spans="1:9" s="9" customFormat="1" ht="15">
      <c r="A112" s="12">
        <f t="shared" si="9"/>
        <v>25</v>
      </c>
      <c r="B112" s="34" t="s">
        <v>126</v>
      </c>
      <c r="C112" s="12" t="s">
        <v>7</v>
      </c>
      <c r="D112" s="12">
        <v>1988</v>
      </c>
      <c r="E112" s="13" t="s">
        <v>18</v>
      </c>
      <c r="F112" s="27">
        <v>2200000</v>
      </c>
      <c r="G112" s="28">
        <f t="shared" si="7"/>
        <v>21782.18</v>
      </c>
      <c r="H112" s="28">
        <f t="shared" si="8"/>
        <v>2178217.82</v>
      </c>
      <c r="I112" s="15" t="s">
        <v>9</v>
      </c>
    </row>
    <row r="113" spans="1:9" s="9" customFormat="1" ht="15">
      <c r="A113" s="12">
        <f t="shared" si="9"/>
        <v>26</v>
      </c>
      <c r="B113" s="34" t="s">
        <v>127</v>
      </c>
      <c r="C113" s="12" t="s">
        <v>7</v>
      </c>
      <c r="D113" s="31">
        <v>1900</v>
      </c>
      <c r="E113" s="13" t="s">
        <v>18</v>
      </c>
      <c r="F113" s="32">
        <v>3634833</v>
      </c>
      <c r="G113" s="28">
        <f>0.01*H113</f>
        <v>35988.45</v>
      </c>
      <c r="H113" s="28">
        <f>F113/1.01</f>
        <v>3598844.55</v>
      </c>
      <c r="I113" s="15" t="s">
        <v>8</v>
      </c>
    </row>
    <row r="114" spans="1:9" s="9" customFormat="1" ht="15">
      <c r="A114" s="12">
        <f t="shared" si="9"/>
        <v>27</v>
      </c>
      <c r="B114" s="34" t="s">
        <v>128</v>
      </c>
      <c r="C114" s="12" t="s">
        <v>7</v>
      </c>
      <c r="D114" s="12">
        <v>1925</v>
      </c>
      <c r="E114" s="13" t="s">
        <v>18</v>
      </c>
      <c r="F114" s="27">
        <v>1900851</v>
      </c>
      <c r="G114" s="28">
        <f t="shared" si="7"/>
        <v>18820.31</v>
      </c>
      <c r="H114" s="28">
        <f>F114/1.01</f>
        <v>1882030.69</v>
      </c>
      <c r="I114" s="15" t="s">
        <v>9</v>
      </c>
    </row>
    <row r="115" spans="1:9" s="9" customFormat="1" ht="15">
      <c r="A115" s="47" t="s">
        <v>129</v>
      </c>
      <c r="B115" s="47"/>
      <c r="C115" s="47"/>
      <c r="D115" s="47"/>
      <c r="E115" s="47"/>
      <c r="F115" s="29">
        <f>SUM(F88:F114)</f>
        <v>44945000</v>
      </c>
      <c r="G115" s="29">
        <f>SUM(G88:G114)</f>
        <v>445000</v>
      </c>
      <c r="H115" s="29">
        <f>SUM(H88:H114)</f>
        <v>44500000</v>
      </c>
      <c r="I115" s="30"/>
    </row>
    <row r="116" spans="1:9" s="9" customFormat="1" ht="15">
      <c r="A116" s="48" t="s">
        <v>130</v>
      </c>
      <c r="B116" s="48"/>
      <c r="C116" s="48"/>
      <c r="D116" s="48"/>
      <c r="E116" s="48"/>
      <c r="F116" s="30">
        <f>F115+F86+F69</f>
        <v>98539434.35</v>
      </c>
      <c r="G116" s="30">
        <f>G115+G86+G69</f>
        <v>977434.35</v>
      </c>
      <c r="H116" s="30">
        <f>SUM(H115+H86+H69)</f>
        <v>97562000</v>
      </c>
      <c r="I116" s="30"/>
    </row>
    <row r="117" spans="1:9" s="9" customFormat="1" ht="15">
      <c r="A117" s="24"/>
      <c r="B117" s="36"/>
      <c r="C117" s="24"/>
      <c r="D117" s="24"/>
      <c r="E117" s="24"/>
      <c r="F117" s="25"/>
      <c r="G117" s="25"/>
      <c r="H117" s="25"/>
      <c r="I117" s="26"/>
    </row>
    <row r="118" spans="1:9" s="9" customFormat="1" ht="15">
      <c r="A118" s="24"/>
      <c r="B118" s="36"/>
      <c r="C118" s="24"/>
      <c r="D118" s="24"/>
      <c r="E118" s="24"/>
      <c r="F118" s="25"/>
      <c r="G118" s="25"/>
      <c r="H118" s="25"/>
      <c r="I118" s="26"/>
    </row>
    <row r="119" spans="1:9" s="9" customFormat="1" ht="15">
      <c r="A119" s="24"/>
      <c r="B119" s="36"/>
      <c r="C119" s="24"/>
      <c r="D119" s="24"/>
      <c r="E119" s="24"/>
      <c r="F119" s="25"/>
      <c r="G119" s="25"/>
      <c r="H119" s="25"/>
      <c r="I119" s="26"/>
    </row>
    <row r="120" spans="1:9" s="9" customFormat="1" ht="15">
      <c r="A120" s="24"/>
      <c r="B120" s="36"/>
      <c r="C120" s="24"/>
      <c r="D120" s="24"/>
      <c r="E120" s="24"/>
      <c r="F120" s="25"/>
      <c r="G120" s="25"/>
      <c r="H120" s="25"/>
      <c r="I120" s="26"/>
    </row>
    <row r="121" spans="1:9" s="9" customFormat="1" ht="15">
      <c r="A121" s="24"/>
      <c r="B121" s="36"/>
      <c r="C121" s="24"/>
      <c r="D121" s="24"/>
      <c r="E121" s="24"/>
      <c r="F121" s="25"/>
      <c r="G121" s="25"/>
      <c r="H121" s="25"/>
      <c r="I121" s="26"/>
    </row>
    <row r="122" spans="1:9" s="9" customFormat="1" ht="15">
      <c r="A122" s="24"/>
      <c r="B122" s="36"/>
      <c r="C122" s="24"/>
      <c r="D122" s="24"/>
      <c r="E122" s="24"/>
      <c r="F122" s="25"/>
      <c r="G122" s="25"/>
      <c r="H122" s="25"/>
      <c r="I122" s="26"/>
    </row>
    <row r="123" spans="1:9" s="9" customFormat="1" ht="15">
      <c r="A123" s="24"/>
      <c r="B123" s="36"/>
      <c r="C123" s="24"/>
      <c r="D123" s="24"/>
      <c r="E123" s="24"/>
      <c r="F123" s="25"/>
      <c r="G123" s="25"/>
      <c r="H123" s="25"/>
      <c r="I123" s="26"/>
    </row>
    <row r="124" spans="1:9" s="9" customFormat="1" ht="15">
      <c r="A124" s="24"/>
      <c r="B124" s="36"/>
      <c r="C124" s="24"/>
      <c r="D124" s="24"/>
      <c r="E124" s="24"/>
      <c r="F124" s="25"/>
      <c r="G124" s="25"/>
      <c r="H124" s="25"/>
      <c r="I124" s="26"/>
    </row>
    <row r="125" spans="1:9" s="9" customFormat="1" ht="15">
      <c r="A125" s="24"/>
      <c r="B125" s="36"/>
      <c r="C125" s="24"/>
      <c r="D125" s="24"/>
      <c r="E125" s="24"/>
      <c r="F125" s="25"/>
      <c r="G125" s="25"/>
      <c r="H125" s="25"/>
      <c r="I125" s="26"/>
    </row>
    <row r="126" spans="1:9" s="9" customFormat="1" ht="15">
      <c r="A126" s="24"/>
      <c r="B126" s="36"/>
      <c r="C126" s="24"/>
      <c r="D126" s="24"/>
      <c r="E126" s="24"/>
      <c r="F126" s="25"/>
      <c r="G126" s="25"/>
      <c r="H126" s="25"/>
      <c r="I126" s="26"/>
    </row>
    <row r="127" spans="1:9" s="9" customFormat="1" ht="15">
      <c r="A127" s="24"/>
      <c r="B127" s="36"/>
      <c r="C127" s="24"/>
      <c r="D127" s="24"/>
      <c r="E127" s="24"/>
      <c r="F127" s="25"/>
      <c r="G127" s="25"/>
      <c r="H127" s="25"/>
      <c r="I127" s="26"/>
    </row>
    <row r="128" spans="1:9" s="9" customFormat="1" ht="15">
      <c r="A128" s="24"/>
      <c r="B128" s="36"/>
      <c r="C128" s="24"/>
      <c r="D128" s="24"/>
      <c r="E128" s="24"/>
      <c r="F128" s="25"/>
      <c r="G128" s="25"/>
      <c r="H128" s="25"/>
      <c r="I128" s="26"/>
    </row>
    <row r="129" spans="1:9" s="9" customFormat="1" ht="15">
      <c r="A129" s="24"/>
      <c r="B129" s="36"/>
      <c r="C129" s="24"/>
      <c r="D129" s="24"/>
      <c r="E129" s="24"/>
      <c r="F129" s="25"/>
      <c r="G129" s="25"/>
      <c r="H129" s="25"/>
      <c r="I129" s="26"/>
    </row>
    <row r="130" spans="1:9" s="9" customFormat="1" ht="15">
      <c r="A130" s="24"/>
      <c r="B130" s="36"/>
      <c r="C130" s="24"/>
      <c r="D130" s="24"/>
      <c r="E130" s="24"/>
      <c r="F130" s="25"/>
      <c r="G130" s="25"/>
      <c r="H130" s="25"/>
      <c r="I130" s="26"/>
    </row>
    <row r="131" spans="1:9" s="9" customFormat="1" ht="15">
      <c r="A131" s="24"/>
      <c r="B131" s="36"/>
      <c r="C131" s="24"/>
      <c r="D131" s="24"/>
      <c r="E131" s="24"/>
      <c r="F131" s="25"/>
      <c r="G131" s="25"/>
      <c r="H131" s="25"/>
      <c r="I131" s="26"/>
    </row>
    <row r="132" spans="1:9" s="9" customFormat="1" ht="15">
      <c r="A132" s="24"/>
      <c r="B132" s="36"/>
      <c r="C132" s="24"/>
      <c r="D132" s="24"/>
      <c r="E132" s="24"/>
      <c r="F132" s="25"/>
      <c r="G132" s="25"/>
      <c r="H132" s="25"/>
      <c r="I132" s="26"/>
    </row>
    <row r="133" spans="1:9" s="9" customFormat="1" ht="15">
      <c r="A133" s="24"/>
      <c r="B133" s="36"/>
      <c r="C133" s="24"/>
      <c r="D133" s="24"/>
      <c r="E133" s="24"/>
      <c r="F133" s="25"/>
      <c r="G133" s="25"/>
      <c r="H133" s="25"/>
      <c r="I133" s="26"/>
    </row>
    <row r="134" spans="1:9" s="9" customFormat="1" ht="15">
      <c r="A134" s="24"/>
      <c r="B134" s="36"/>
      <c r="C134" s="24"/>
      <c r="D134" s="24"/>
      <c r="E134" s="24"/>
      <c r="F134" s="25"/>
      <c r="G134" s="25"/>
      <c r="H134" s="25"/>
      <c r="I134" s="26"/>
    </row>
    <row r="135" spans="1:9" s="9" customFormat="1" ht="15">
      <c r="A135" s="24"/>
      <c r="B135" s="36"/>
      <c r="C135" s="24"/>
      <c r="D135" s="24"/>
      <c r="E135" s="24"/>
      <c r="F135" s="25"/>
      <c r="G135" s="25"/>
      <c r="H135" s="25"/>
      <c r="I135" s="26"/>
    </row>
    <row r="136" spans="1:9" s="9" customFormat="1" ht="15">
      <c r="A136" s="24"/>
      <c r="B136" s="36"/>
      <c r="C136" s="24"/>
      <c r="D136" s="24"/>
      <c r="E136" s="24"/>
      <c r="F136" s="25"/>
      <c r="G136" s="25"/>
      <c r="H136" s="25"/>
      <c r="I136" s="26"/>
    </row>
    <row r="137" spans="1:9" s="9" customFormat="1" ht="15">
      <c r="A137" s="24"/>
      <c r="B137" s="36"/>
      <c r="C137" s="24"/>
      <c r="D137" s="24"/>
      <c r="E137" s="24"/>
      <c r="F137" s="25"/>
      <c r="G137" s="25"/>
      <c r="H137" s="25"/>
      <c r="I137" s="26"/>
    </row>
    <row r="138" spans="1:9" s="9" customFormat="1" ht="15">
      <c r="A138" s="24"/>
      <c r="B138" s="36"/>
      <c r="C138" s="24"/>
      <c r="D138" s="24"/>
      <c r="E138" s="24"/>
      <c r="F138" s="25"/>
      <c r="G138" s="25"/>
      <c r="H138" s="25"/>
      <c r="I138" s="26"/>
    </row>
    <row r="139" spans="1:9" s="9" customFormat="1" ht="15">
      <c r="A139" s="24"/>
      <c r="B139" s="36"/>
      <c r="C139" s="24"/>
      <c r="D139" s="24"/>
      <c r="E139" s="24"/>
      <c r="F139" s="25"/>
      <c r="G139" s="25"/>
      <c r="H139" s="25"/>
      <c r="I139" s="26"/>
    </row>
    <row r="140" spans="1:9" s="9" customFormat="1" ht="15">
      <c r="A140" s="24"/>
      <c r="B140" s="36"/>
      <c r="C140" s="24"/>
      <c r="D140" s="24"/>
      <c r="E140" s="24"/>
      <c r="F140" s="25"/>
      <c r="G140" s="25"/>
      <c r="H140" s="25"/>
      <c r="I140" s="26"/>
    </row>
    <row r="141" spans="1:9" s="9" customFormat="1" ht="15">
      <c r="A141" s="24"/>
      <c r="B141" s="36"/>
      <c r="C141" s="24"/>
      <c r="D141" s="24"/>
      <c r="E141" s="24"/>
      <c r="F141" s="25"/>
      <c r="G141" s="25"/>
      <c r="H141" s="25"/>
      <c r="I141" s="26"/>
    </row>
    <row r="142" spans="1:9" s="9" customFormat="1" ht="15">
      <c r="A142" s="24"/>
      <c r="B142" s="36"/>
      <c r="C142" s="24"/>
      <c r="D142" s="24"/>
      <c r="E142" s="24"/>
      <c r="F142" s="25"/>
      <c r="G142" s="25"/>
      <c r="H142" s="25"/>
      <c r="I142" s="26"/>
    </row>
    <row r="143" spans="1:9" s="9" customFormat="1" ht="15">
      <c r="A143" s="24"/>
      <c r="B143" s="36"/>
      <c r="C143" s="24"/>
      <c r="D143" s="24"/>
      <c r="E143" s="24"/>
      <c r="F143" s="25"/>
      <c r="G143" s="25"/>
      <c r="H143" s="25"/>
      <c r="I143" s="26"/>
    </row>
    <row r="144" spans="1:9" s="9" customFormat="1" ht="15">
      <c r="A144" s="24"/>
      <c r="B144" s="36"/>
      <c r="C144" s="24"/>
      <c r="D144" s="24"/>
      <c r="E144" s="24"/>
      <c r="F144" s="25"/>
      <c r="G144" s="25"/>
      <c r="H144" s="25"/>
      <c r="I144" s="26"/>
    </row>
    <row r="145" spans="1:9" s="9" customFormat="1" ht="15">
      <c r="A145" s="24"/>
      <c r="B145" s="36"/>
      <c r="C145" s="24"/>
      <c r="D145" s="24"/>
      <c r="E145" s="24"/>
      <c r="F145" s="25"/>
      <c r="G145" s="25"/>
      <c r="H145" s="25"/>
      <c r="I145" s="26"/>
    </row>
    <row r="146" spans="1:9" s="9" customFormat="1" ht="15">
      <c r="A146" s="24"/>
      <c r="B146" s="36"/>
      <c r="C146" s="24"/>
      <c r="D146" s="24"/>
      <c r="E146" s="24"/>
      <c r="F146" s="25"/>
      <c r="G146" s="25"/>
      <c r="H146" s="25"/>
      <c r="I146" s="26"/>
    </row>
    <row r="147" spans="1:9" s="9" customFormat="1" ht="15">
      <c r="A147" s="24"/>
      <c r="B147" s="36"/>
      <c r="C147" s="24"/>
      <c r="D147" s="24"/>
      <c r="E147" s="24"/>
      <c r="F147" s="25"/>
      <c r="G147" s="25"/>
      <c r="H147" s="25"/>
      <c r="I147" s="26"/>
    </row>
    <row r="148" spans="1:9" s="9" customFormat="1" ht="15">
      <c r="A148" s="24"/>
      <c r="B148" s="36"/>
      <c r="C148" s="24"/>
      <c r="D148" s="24"/>
      <c r="E148" s="24"/>
      <c r="F148" s="25"/>
      <c r="G148" s="25"/>
      <c r="H148" s="25"/>
      <c r="I148" s="26"/>
    </row>
    <row r="149" spans="1:9" s="9" customFormat="1" ht="15">
      <c r="A149" s="24"/>
      <c r="B149" s="36"/>
      <c r="C149" s="24"/>
      <c r="D149" s="24"/>
      <c r="E149" s="24"/>
      <c r="F149" s="25"/>
      <c r="G149" s="25"/>
      <c r="H149" s="25"/>
      <c r="I149" s="26"/>
    </row>
    <row r="150" spans="1:9" s="9" customFormat="1" ht="15">
      <c r="A150" s="24"/>
      <c r="B150" s="36"/>
      <c r="C150" s="24"/>
      <c r="D150" s="24"/>
      <c r="E150" s="24"/>
      <c r="F150" s="25"/>
      <c r="G150" s="25"/>
      <c r="H150" s="25"/>
      <c r="I150" s="26"/>
    </row>
    <row r="151" spans="1:9" s="9" customFormat="1" ht="15">
      <c r="A151" s="24"/>
      <c r="B151" s="36"/>
      <c r="C151" s="24"/>
      <c r="D151" s="24"/>
      <c r="E151" s="24"/>
      <c r="F151" s="25"/>
      <c r="G151" s="25"/>
      <c r="H151" s="25"/>
      <c r="I151" s="26"/>
    </row>
    <row r="152" spans="1:9" s="9" customFormat="1" ht="15">
      <c r="A152" s="24"/>
      <c r="B152" s="36"/>
      <c r="C152" s="24"/>
      <c r="D152" s="24"/>
      <c r="E152" s="24"/>
      <c r="F152" s="25"/>
      <c r="G152" s="25"/>
      <c r="H152" s="25"/>
      <c r="I152" s="26"/>
    </row>
    <row r="153" spans="1:9" s="9" customFormat="1" ht="15">
      <c r="A153" s="24"/>
      <c r="B153" s="36"/>
      <c r="C153" s="24"/>
      <c r="D153" s="24"/>
      <c r="E153" s="24"/>
      <c r="F153" s="25"/>
      <c r="G153" s="25"/>
      <c r="H153" s="25"/>
      <c r="I153" s="26"/>
    </row>
    <row r="154" spans="1:9" s="9" customFormat="1" ht="15">
      <c r="A154" s="24"/>
      <c r="B154" s="36"/>
      <c r="C154" s="24"/>
      <c r="D154" s="24"/>
      <c r="E154" s="24"/>
      <c r="F154" s="25"/>
      <c r="G154" s="25"/>
      <c r="H154" s="25"/>
      <c r="I154" s="26"/>
    </row>
    <row r="155" spans="1:9" s="9" customFormat="1" ht="15">
      <c r="A155" s="24"/>
      <c r="B155" s="36"/>
      <c r="C155" s="24"/>
      <c r="D155" s="24"/>
      <c r="E155" s="24"/>
      <c r="F155" s="25"/>
      <c r="G155" s="25"/>
      <c r="H155" s="25"/>
      <c r="I155" s="26"/>
    </row>
    <row r="156" spans="1:9" s="9" customFormat="1" ht="15">
      <c r="A156" s="24"/>
      <c r="B156" s="36"/>
      <c r="C156" s="24"/>
      <c r="D156" s="24"/>
      <c r="E156" s="24"/>
      <c r="F156" s="25"/>
      <c r="G156" s="25"/>
      <c r="H156" s="25"/>
      <c r="I156" s="26"/>
    </row>
    <row r="157" spans="1:9" s="9" customFormat="1" ht="15">
      <c r="A157" s="24"/>
      <c r="B157" s="36"/>
      <c r="C157" s="24"/>
      <c r="D157" s="24"/>
      <c r="E157" s="24"/>
      <c r="F157" s="25"/>
      <c r="G157" s="25"/>
      <c r="H157" s="25"/>
      <c r="I157" s="26"/>
    </row>
    <row r="158" spans="1:9" s="9" customFormat="1" ht="15">
      <c r="A158" s="24"/>
      <c r="B158" s="36"/>
      <c r="C158" s="24"/>
      <c r="D158" s="24"/>
      <c r="E158" s="24"/>
      <c r="F158" s="25"/>
      <c r="G158" s="25"/>
      <c r="H158" s="25"/>
      <c r="I158" s="26"/>
    </row>
    <row r="159" spans="1:9" s="9" customFormat="1" ht="15">
      <c r="A159" s="24"/>
      <c r="B159" s="36"/>
      <c r="C159" s="24"/>
      <c r="D159" s="24"/>
      <c r="E159" s="24"/>
      <c r="F159" s="25"/>
      <c r="G159" s="25"/>
      <c r="H159" s="25"/>
      <c r="I159" s="26"/>
    </row>
    <row r="160" spans="1:9" s="9" customFormat="1" ht="15">
      <c r="A160" s="24"/>
      <c r="B160" s="36"/>
      <c r="C160" s="24"/>
      <c r="D160" s="24"/>
      <c r="E160" s="24"/>
      <c r="F160" s="25"/>
      <c r="G160" s="25"/>
      <c r="H160" s="25"/>
      <c r="I160" s="26"/>
    </row>
    <row r="161" spans="1:9" s="9" customFormat="1" ht="15">
      <c r="A161" s="24"/>
      <c r="B161" s="36"/>
      <c r="C161" s="24"/>
      <c r="D161" s="24"/>
      <c r="E161" s="24"/>
      <c r="F161" s="25"/>
      <c r="G161" s="25"/>
      <c r="H161" s="25"/>
      <c r="I161" s="26"/>
    </row>
    <row r="162" spans="1:9" s="9" customFormat="1" ht="15">
      <c r="A162" s="24"/>
      <c r="B162" s="36"/>
      <c r="C162" s="24"/>
      <c r="D162" s="24"/>
      <c r="E162" s="24"/>
      <c r="F162" s="25"/>
      <c r="G162" s="25"/>
      <c r="H162" s="25"/>
      <c r="I162" s="26"/>
    </row>
    <row r="163" spans="1:9" ht="12.75">
      <c r="A163" s="1"/>
      <c r="C163" s="11"/>
      <c r="D163" s="11"/>
      <c r="E163" s="23"/>
      <c r="F163" s="23"/>
      <c r="G163" s="23"/>
      <c r="H163" s="23"/>
      <c r="I163" s="11"/>
    </row>
    <row r="164" spans="1:9" ht="12.75">
      <c r="A164" s="1"/>
      <c r="C164" s="11"/>
      <c r="D164" s="11"/>
      <c r="E164" s="23"/>
      <c r="F164" s="23"/>
      <c r="G164" s="23"/>
      <c r="H164" s="23"/>
      <c r="I164" s="11"/>
    </row>
    <row r="165" spans="1:9" ht="12.75">
      <c r="A165" s="1"/>
      <c r="C165" s="11"/>
      <c r="D165" s="11"/>
      <c r="E165" s="23"/>
      <c r="F165" s="23"/>
      <c r="G165" s="23"/>
      <c r="H165" s="23"/>
      <c r="I165" s="11"/>
    </row>
    <row r="166" spans="1:9" ht="15.75">
      <c r="A166" s="46"/>
      <c r="B166" s="46"/>
      <c r="C166" s="46"/>
      <c r="D166" s="46"/>
      <c r="E166" s="46"/>
      <c r="F166" s="46"/>
      <c r="G166" s="46"/>
      <c r="H166" s="46"/>
      <c r="I166" s="46"/>
    </row>
    <row r="167" spans="1:9" ht="12.75">
      <c r="A167" s="1"/>
      <c r="C167" s="11"/>
      <c r="D167" s="11"/>
      <c r="E167" s="23"/>
      <c r="F167" s="23"/>
      <c r="G167" s="23"/>
      <c r="H167" s="23"/>
      <c r="I167" s="11"/>
    </row>
    <row r="168" spans="1:9" ht="12.75">
      <c r="A168" s="1"/>
      <c r="C168" s="11"/>
      <c r="D168" s="11"/>
      <c r="E168" s="23"/>
      <c r="F168" s="23"/>
      <c r="G168" s="23"/>
      <c r="H168" s="23"/>
      <c r="I168" s="11"/>
    </row>
    <row r="169" spans="1:9" ht="12.75">
      <c r="A169" s="40"/>
      <c r="B169" s="40"/>
      <c r="C169" s="11"/>
      <c r="D169" s="11"/>
      <c r="E169" s="23"/>
      <c r="F169" s="23"/>
      <c r="G169" s="23"/>
      <c r="H169" s="23"/>
      <c r="I169" s="11"/>
    </row>
    <row r="170" spans="1:9" ht="12.75">
      <c r="A170" s="1"/>
      <c r="C170" s="11"/>
      <c r="D170" s="11"/>
      <c r="E170" s="23"/>
      <c r="F170" s="23"/>
      <c r="G170" s="23"/>
      <c r="H170" s="23"/>
      <c r="I170" s="11"/>
    </row>
    <row r="171" spans="1:9" ht="12.75">
      <c r="A171" s="1"/>
      <c r="C171" s="11"/>
      <c r="D171" s="11"/>
      <c r="E171" s="23"/>
      <c r="F171" s="23"/>
      <c r="G171" s="23"/>
      <c r="H171" s="23"/>
      <c r="I171" s="11"/>
    </row>
    <row r="172" spans="1:9" ht="12.75">
      <c r="A172" s="1"/>
      <c r="C172" s="11"/>
      <c r="D172" s="11"/>
      <c r="E172" s="23"/>
      <c r="F172" s="23"/>
      <c r="G172" s="23"/>
      <c r="H172" s="23"/>
      <c r="I172" s="11"/>
    </row>
    <row r="173" spans="1:9" ht="12.75">
      <c r="A173" s="11"/>
      <c r="C173" s="23"/>
      <c r="D173" s="23"/>
      <c r="E173" s="23"/>
      <c r="F173" s="23"/>
      <c r="G173" s="11"/>
      <c r="H173" s="11"/>
      <c r="I173" s="11"/>
    </row>
    <row r="174" spans="1:9" ht="12.75">
      <c r="A174" s="11"/>
      <c r="C174" s="23"/>
      <c r="D174" s="23"/>
      <c r="E174" s="23"/>
      <c r="F174" s="23"/>
      <c r="G174" s="11"/>
      <c r="H174" s="11"/>
      <c r="I174" s="11"/>
    </row>
    <row r="175" spans="1:9" ht="12.75">
      <c r="A175" s="11"/>
      <c r="C175" s="23"/>
      <c r="D175" s="23"/>
      <c r="E175" s="23"/>
      <c r="F175" s="23"/>
      <c r="G175" s="11"/>
      <c r="H175" s="11"/>
      <c r="I175" s="11"/>
    </row>
    <row r="176" spans="1:9" ht="12.75">
      <c r="A176" s="1"/>
      <c r="C176" s="11"/>
      <c r="D176" s="11"/>
      <c r="E176" s="23"/>
      <c r="F176" s="23"/>
      <c r="G176" s="23"/>
      <c r="H176" s="23"/>
      <c r="I176" s="11"/>
    </row>
    <row r="177" spans="1:9" ht="12.75">
      <c r="A177" s="1"/>
      <c r="C177" s="11"/>
      <c r="D177" s="11"/>
      <c r="E177" s="23"/>
      <c r="F177" s="23"/>
      <c r="G177" s="23"/>
      <c r="H177" s="23"/>
      <c r="I177" s="11"/>
    </row>
    <row r="178" spans="1:9" ht="12.75">
      <c r="A178" s="1"/>
      <c r="C178" s="11"/>
      <c r="D178" s="11"/>
      <c r="E178" s="23"/>
      <c r="F178" s="23"/>
      <c r="G178" s="23"/>
      <c r="H178" s="23"/>
      <c r="I178" s="11"/>
    </row>
    <row r="179" spans="1:9" ht="12.75">
      <c r="A179" s="1"/>
      <c r="C179" s="11"/>
      <c r="D179" s="11"/>
      <c r="E179" s="23"/>
      <c r="F179" s="23"/>
      <c r="G179" s="23"/>
      <c r="H179" s="23"/>
      <c r="I179" s="11"/>
    </row>
    <row r="180" spans="1:9" ht="12.75">
      <c r="A180" s="1"/>
      <c r="C180" s="11"/>
      <c r="D180" s="11"/>
      <c r="E180" s="23"/>
      <c r="F180" s="23"/>
      <c r="G180" s="23"/>
      <c r="H180" s="23"/>
      <c r="I180" s="11"/>
    </row>
  </sheetData>
  <sheetProtection/>
  <mergeCells count="17">
    <mergeCell ref="A116:E116"/>
    <mergeCell ref="A2:I3"/>
    <mergeCell ref="A6:I6"/>
    <mergeCell ref="D4:D5"/>
    <mergeCell ref="E4:H4"/>
    <mergeCell ref="I4:I5"/>
    <mergeCell ref="A115:E115"/>
    <mergeCell ref="H1:I1"/>
    <mergeCell ref="A169:B169"/>
    <mergeCell ref="A4:A5"/>
    <mergeCell ref="B4:B5"/>
    <mergeCell ref="C4:C5"/>
    <mergeCell ref="A69:E69"/>
    <mergeCell ref="A166:I166"/>
    <mergeCell ref="A70:I70"/>
    <mergeCell ref="A86:E86"/>
    <mergeCell ref="A87:I87"/>
  </mergeCells>
  <printOptions horizontalCentered="1"/>
  <pageMargins left="0.23" right="0.37" top="0.63" bottom="0.48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Октябрьского района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Kravtsov</dc:creator>
  <cp:keywords/>
  <dc:description/>
  <cp:lastModifiedBy>Витковская</cp:lastModifiedBy>
  <cp:lastPrinted>2013-07-26T10:06:28Z</cp:lastPrinted>
  <dcterms:created xsi:type="dcterms:W3CDTF">2012-07-02T07:15:32Z</dcterms:created>
  <dcterms:modified xsi:type="dcterms:W3CDTF">2013-07-26T10:07:38Z</dcterms:modified>
  <cp:category/>
  <cp:version/>
  <cp:contentType/>
  <cp:contentStatus/>
</cp:coreProperties>
</file>