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0" windowWidth="13275" windowHeight="8700" activeTab="0"/>
  </bookViews>
  <sheets>
    <sheet name="Лист1" sheetId="1" r:id="rId1"/>
  </sheets>
  <definedNames>
    <definedName name="_xlnm.Print_Area" localSheetId="0">'Лист1'!$A$1:$I$71</definedName>
  </definedNames>
  <calcPr fullCalcOnLoad="1" refMode="R1C1"/>
</workbook>
</file>

<file path=xl/sharedStrings.xml><?xml version="1.0" encoding="utf-8"?>
<sst xmlns="http://schemas.openxmlformats.org/spreadsheetml/2006/main" count="192" uniqueCount="79">
  <si>
    <t>№ п/п</t>
  </si>
  <si>
    <t>Адрес МКД</t>
  </si>
  <si>
    <t>Форма собственности</t>
  </si>
  <si>
    <t>Год постройки</t>
  </si>
  <si>
    <t>Вид капитального ремонта</t>
  </si>
  <si>
    <t>Ориентировочная сумма по проекту титула МКД (руб.)</t>
  </si>
  <si>
    <t>Доля софинансирования собственников МКД (руб.)</t>
  </si>
  <si>
    <t>Доля софинансирования муниципального образования "Город Томск" (руб.)</t>
  </si>
  <si>
    <t>Наименование обслуживающей организации</t>
  </si>
  <si>
    <t>Войкова ул., 14</t>
  </si>
  <si>
    <t>смешанная</t>
  </si>
  <si>
    <t xml:space="preserve"> выборочный капитальный ремонт жилого дома</t>
  </si>
  <si>
    <t>2013 год</t>
  </si>
  <si>
    <t>2014 год</t>
  </si>
  <si>
    <t>2015 год</t>
  </si>
  <si>
    <t>Бакунина ул., 19/2</t>
  </si>
  <si>
    <t>ТСЖ "Бакунинское"</t>
  </si>
  <si>
    <t>ООО "УК "Октябрьский массив"</t>
  </si>
  <si>
    <t>Кузнецова ул., 31</t>
  </si>
  <si>
    <t>ООО "УК "Стройсоюз"</t>
  </si>
  <si>
    <t>Студенческая ул., 29</t>
  </si>
  <si>
    <t>Карташова ул., 32а</t>
  </si>
  <si>
    <t>ООО "Жилремсервис"</t>
  </si>
  <si>
    <t>Бакунина ул., 11</t>
  </si>
  <si>
    <t>Октябрьская ул., 10</t>
  </si>
  <si>
    <t>Октябрьская ул. 69</t>
  </si>
  <si>
    <t>Шишкова ул., 16</t>
  </si>
  <si>
    <t>Бакунина ул., 24</t>
  </si>
  <si>
    <t>Большая Подгорная ул.,15</t>
  </si>
  <si>
    <t>ООО "Ремстройбыт"</t>
  </si>
  <si>
    <t>Шишкова ул., 21</t>
  </si>
  <si>
    <t>Студгородок ул., 6</t>
  </si>
  <si>
    <t>Горького ул., 14</t>
  </si>
  <si>
    <t>Крылова ул., 16</t>
  </si>
  <si>
    <t>Крылова ул., 23</t>
  </si>
  <si>
    <t>Татарская ул., 41</t>
  </si>
  <si>
    <t>Советская ул., 36</t>
  </si>
  <si>
    <t>М. Джалиля, 24</t>
  </si>
  <si>
    <t>М. Джалиля, 28</t>
  </si>
  <si>
    <t>Войкова ул., 10</t>
  </si>
  <si>
    <t>Белая ул., 5/1</t>
  </si>
  <si>
    <t xml:space="preserve">ТСЖ Мамонтова, 7 </t>
  </si>
  <si>
    <t>Большая Подгорная ул.,29</t>
  </si>
  <si>
    <t>Пушкина ул., 6</t>
  </si>
  <si>
    <t>Герцена ул., 15/1</t>
  </si>
  <si>
    <t>ООО УК "Кировская"</t>
  </si>
  <si>
    <t>Герцена ул., 15а</t>
  </si>
  <si>
    <t>Плеханова пер., 9</t>
  </si>
  <si>
    <t>Кононова пер., 11а</t>
  </si>
  <si>
    <t>Татарская ул., 1</t>
  </si>
  <si>
    <t>Аптекарский пер., 8</t>
  </si>
  <si>
    <t>Советская ул., 8в</t>
  </si>
  <si>
    <t>1905 г. пер., 8</t>
  </si>
  <si>
    <t>Мельничная ул., 32</t>
  </si>
  <si>
    <t>Итого в 2013 году</t>
  </si>
  <si>
    <t>Итого в 2014 году</t>
  </si>
  <si>
    <t>Итого в 2015 году</t>
  </si>
  <si>
    <t>ВСЕГО по программе 2013-2015 гг.</t>
  </si>
  <si>
    <t>Смешанная</t>
  </si>
  <si>
    <t xml:space="preserve"> выборочный капитальный ремонт жилого дома, разработка проектно сметной документации</t>
  </si>
  <si>
    <t>Батенькова пер., 17/1</t>
  </si>
  <si>
    <t>Октябрьский район Города Томска</t>
  </si>
  <si>
    <t>Кировский район Города Томска</t>
  </si>
  <si>
    <t>Советский район Города Томска</t>
  </si>
  <si>
    <t xml:space="preserve">Ленинский район Города Томска </t>
  </si>
  <si>
    <t>Ленинский район Города Томска</t>
  </si>
  <si>
    <t>Итого по Октябрьскому району Города Томска</t>
  </si>
  <si>
    <t>Итого по Кировскому району Города Томска</t>
  </si>
  <si>
    <t>Итого по Советскому району Города Томска</t>
  </si>
  <si>
    <t>Итого по Ленинскому району Города Томска</t>
  </si>
  <si>
    <t>Субсидия на выборочный капитальный ремонт (в том числе замена оконных блоков, сан.технических приборов с комплектующими)</t>
  </si>
  <si>
    <t>Итого по Кировскому району</t>
  </si>
  <si>
    <t>Трифонова ул., 10</t>
  </si>
  <si>
    <t>ООО "МаякЪ"</t>
  </si>
  <si>
    <t>ООО "УК "Громада"</t>
  </si>
  <si>
    <t>Советская, 93/1</t>
  </si>
  <si>
    <t>ООО "УК "Кировская"</t>
  </si>
  <si>
    <t>Перечень многоквартирных жилых домов Города Томска, представляющих историческую ценность, в отношении которых планируется проведение работ по капитальному ремонту в 2013-2015 гг.</t>
  </si>
  <si>
    <t xml:space="preserve">Приложение 5 к постановлению администрации Города Томска от 27.05.2013 № 515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</si>
</sst>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view="pageBreakPreview" zoomScaleSheetLayoutView="100" workbookViewId="0" topLeftCell="A1">
      <selection activeCell="F2" sqref="F2:I2"/>
    </sheetView>
  </sheetViews>
  <sheetFormatPr defaultColWidth="9.00390625" defaultRowHeight="12.75"/>
  <cols>
    <col min="1" max="1" width="4.875" style="7" customWidth="1"/>
    <col min="2" max="2" width="22.625" style="8" customWidth="1"/>
    <col min="3" max="3" width="14.25390625" style="7" customWidth="1"/>
    <col min="4" max="4" width="10.75390625" style="7" customWidth="1"/>
    <col min="5" max="5" width="24.875" style="7" customWidth="1"/>
    <col min="6" max="6" width="15.25390625" style="7" customWidth="1"/>
    <col min="7" max="7" width="15.75390625" style="7" customWidth="1"/>
    <col min="8" max="8" width="17.375" style="7" customWidth="1"/>
    <col min="9" max="9" width="16.875" style="7" customWidth="1"/>
    <col min="10" max="16384" width="9.125" style="1" customWidth="1"/>
  </cols>
  <sheetData>
    <row r="1" spans="5:9" ht="12.75">
      <c r="E1" s="9"/>
      <c r="F1" s="9"/>
      <c r="G1" s="9"/>
      <c r="H1" s="9"/>
      <c r="I1" s="9"/>
    </row>
    <row r="2" spans="1:9" ht="46.5" customHeight="1">
      <c r="A2" s="10"/>
      <c r="B2" s="11"/>
      <c r="C2" s="11"/>
      <c r="D2" s="11"/>
      <c r="E2" s="11"/>
      <c r="F2" s="44" t="s">
        <v>78</v>
      </c>
      <c r="G2" s="44"/>
      <c r="H2" s="44"/>
      <c r="I2" s="44"/>
    </row>
    <row r="3" spans="1:9" ht="18.75" customHeight="1">
      <c r="A3" s="58" t="s">
        <v>77</v>
      </c>
      <c r="B3" s="58"/>
      <c r="C3" s="58"/>
      <c r="D3" s="58"/>
      <c r="E3" s="58"/>
      <c r="F3" s="58"/>
      <c r="G3" s="58"/>
      <c r="H3" s="58"/>
      <c r="I3" s="58"/>
    </row>
    <row r="4" spans="1:9" s="3" customFormat="1" ht="42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13" t="s">
        <v>7</v>
      </c>
      <c r="I4" s="13" t="s">
        <v>8</v>
      </c>
    </row>
    <row r="5" spans="1:9" s="3" customFormat="1" ht="12.75">
      <c r="A5" s="59" t="s">
        <v>12</v>
      </c>
      <c r="B5" s="56"/>
      <c r="C5" s="56"/>
      <c r="D5" s="56"/>
      <c r="E5" s="56"/>
      <c r="F5" s="56"/>
      <c r="G5" s="56"/>
      <c r="H5" s="56"/>
      <c r="I5" s="57"/>
    </row>
    <row r="6" spans="1:9" ht="12.75">
      <c r="A6" s="60" t="s">
        <v>61</v>
      </c>
      <c r="B6" s="60"/>
      <c r="C6" s="60"/>
      <c r="D6" s="60"/>
      <c r="E6" s="60"/>
      <c r="F6" s="60"/>
      <c r="G6" s="60"/>
      <c r="H6" s="60"/>
      <c r="I6" s="60"/>
    </row>
    <row r="7" spans="1:9" ht="21">
      <c r="A7" s="14">
        <v>1</v>
      </c>
      <c r="B7" s="15" t="s">
        <v>15</v>
      </c>
      <c r="C7" s="14" t="s">
        <v>10</v>
      </c>
      <c r="D7" s="14">
        <v>1892</v>
      </c>
      <c r="E7" s="16" t="s">
        <v>11</v>
      </c>
      <c r="F7" s="17">
        <f>SUM(G7:H7)</f>
        <v>2424000</v>
      </c>
      <c r="G7" s="17">
        <f>H7*0.01</f>
        <v>24000</v>
      </c>
      <c r="H7" s="17">
        <v>2400000</v>
      </c>
      <c r="I7" s="14" t="s">
        <v>73</v>
      </c>
    </row>
    <row r="8" spans="1:9" ht="12.75">
      <c r="A8" s="45" t="s">
        <v>66</v>
      </c>
      <c r="B8" s="46"/>
      <c r="C8" s="46"/>
      <c r="D8" s="46"/>
      <c r="E8" s="46"/>
      <c r="F8" s="19">
        <f>SUM(G8:H8)</f>
        <v>2424000</v>
      </c>
      <c r="G8" s="19">
        <f>SUM(G3:G7)</f>
        <v>24000</v>
      </c>
      <c r="H8" s="19">
        <f>SUM(H7:H7)</f>
        <v>2400000</v>
      </c>
      <c r="I8" s="14"/>
    </row>
    <row r="9" spans="1:9" ht="12.75">
      <c r="A9" s="49" t="s">
        <v>62</v>
      </c>
      <c r="B9" s="50"/>
      <c r="C9" s="50"/>
      <c r="D9" s="50"/>
      <c r="E9" s="50"/>
      <c r="F9" s="50"/>
      <c r="G9" s="50"/>
      <c r="H9" s="50"/>
      <c r="I9" s="51"/>
    </row>
    <row r="10" spans="1:9" ht="42">
      <c r="A10" s="20">
        <v>2</v>
      </c>
      <c r="B10" s="21" t="s">
        <v>18</v>
      </c>
      <c r="C10" s="22" t="s">
        <v>10</v>
      </c>
      <c r="D10" s="22">
        <v>1906</v>
      </c>
      <c r="E10" s="17" t="s">
        <v>70</v>
      </c>
      <c r="F10" s="23">
        <v>1500000</v>
      </c>
      <c r="G10" s="17">
        <f>H10*1%</f>
        <v>14851.4851485135</v>
      </c>
      <c r="H10" s="17">
        <f>F10*0.9900990099009</f>
        <v>1485148.51485135</v>
      </c>
      <c r="I10" s="22" t="s">
        <v>19</v>
      </c>
    </row>
    <row r="11" spans="1:9" ht="21">
      <c r="A11" s="20">
        <v>3</v>
      </c>
      <c r="B11" s="21" t="s">
        <v>21</v>
      </c>
      <c r="C11" s="22" t="s">
        <v>10</v>
      </c>
      <c r="D11" s="22">
        <v>1917</v>
      </c>
      <c r="E11" s="24" t="s">
        <v>11</v>
      </c>
      <c r="F11" s="23">
        <v>750000</v>
      </c>
      <c r="G11" s="17">
        <f>H11*1%</f>
        <v>7425.74257425675</v>
      </c>
      <c r="H11" s="17">
        <f>F11*0.9900990099009</f>
        <v>742574.257425675</v>
      </c>
      <c r="I11" s="14" t="s">
        <v>19</v>
      </c>
    </row>
    <row r="12" spans="1:9" ht="12.75">
      <c r="A12" s="64" t="s">
        <v>71</v>
      </c>
      <c r="B12" s="65"/>
      <c r="C12" s="65"/>
      <c r="D12" s="65"/>
      <c r="E12" s="65"/>
      <c r="F12" s="25">
        <f>SUM(F10:F11)</f>
        <v>2250000</v>
      </c>
      <c r="G12" s="25">
        <f>SUM(G10:G11)</f>
        <v>22277.22772277025</v>
      </c>
      <c r="H12" s="19">
        <f>SUM(H10:H11)</f>
        <v>2227722.772277025</v>
      </c>
      <c r="I12" s="22"/>
    </row>
    <row r="13" spans="1:9" ht="12.75">
      <c r="A13" s="49" t="s">
        <v>63</v>
      </c>
      <c r="B13" s="50"/>
      <c r="C13" s="50"/>
      <c r="D13" s="50"/>
      <c r="E13" s="50"/>
      <c r="F13" s="50"/>
      <c r="G13" s="50"/>
      <c r="H13" s="50"/>
      <c r="I13" s="51"/>
    </row>
    <row r="14" spans="1:9" ht="31.5">
      <c r="A14" s="26">
        <v>4</v>
      </c>
      <c r="B14" s="14" t="s">
        <v>72</v>
      </c>
      <c r="C14" s="17" t="s">
        <v>58</v>
      </c>
      <c r="D14" s="27">
        <v>1895</v>
      </c>
      <c r="E14" s="24" t="s">
        <v>59</v>
      </c>
      <c r="F14" s="28">
        <v>3070056</v>
      </c>
      <c r="G14" s="17">
        <v>30397</v>
      </c>
      <c r="H14" s="17">
        <v>3039659</v>
      </c>
      <c r="I14" s="14" t="s">
        <v>22</v>
      </c>
    </row>
    <row r="15" spans="1:9" ht="12.75">
      <c r="A15" s="59" t="s">
        <v>68</v>
      </c>
      <c r="B15" s="56"/>
      <c r="C15" s="56"/>
      <c r="D15" s="56"/>
      <c r="E15" s="56"/>
      <c r="F15" s="25">
        <f>SUM(G15:H15)</f>
        <v>3070056</v>
      </c>
      <c r="G15" s="25">
        <f>SUM(G14:G14)</f>
        <v>30397</v>
      </c>
      <c r="H15" s="25">
        <f>SUM(H14:H14)</f>
        <v>3039659</v>
      </c>
      <c r="I15" s="22"/>
    </row>
    <row r="16" spans="1:9" ht="12.75">
      <c r="A16" s="61" t="s">
        <v>54</v>
      </c>
      <c r="B16" s="62"/>
      <c r="C16" s="62"/>
      <c r="D16" s="62"/>
      <c r="E16" s="63"/>
      <c r="F16" s="29">
        <f>SUM(+F15+F12+F8)</f>
        <v>7744056</v>
      </c>
      <c r="G16" s="29">
        <f>SUM(+G15+G12+G8)</f>
        <v>76674.22772277024</v>
      </c>
      <c r="H16" s="29">
        <f>SUM(H15+H12+H8)</f>
        <v>7667381.7722770255</v>
      </c>
      <c r="I16" s="29"/>
    </row>
    <row r="17" spans="1:9" ht="12.75">
      <c r="A17" s="52" t="s">
        <v>13</v>
      </c>
      <c r="B17" s="53"/>
      <c r="C17" s="53"/>
      <c r="D17" s="53"/>
      <c r="E17" s="53"/>
      <c r="F17" s="53"/>
      <c r="G17" s="53"/>
      <c r="H17" s="53"/>
      <c r="I17" s="54"/>
    </row>
    <row r="18" spans="1:9" ht="12.75">
      <c r="A18" s="49" t="s">
        <v>61</v>
      </c>
      <c r="B18" s="50"/>
      <c r="C18" s="50"/>
      <c r="D18" s="50"/>
      <c r="E18" s="50"/>
      <c r="F18" s="50"/>
      <c r="G18" s="50"/>
      <c r="H18" s="50"/>
      <c r="I18" s="51"/>
    </row>
    <row r="19" spans="1:9" ht="21">
      <c r="A19" s="18">
        <v>1</v>
      </c>
      <c r="B19" s="30" t="s">
        <v>23</v>
      </c>
      <c r="C19" s="14" t="s">
        <v>10</v>
      </c>
      <c r="D19" s="14">
        <v>1911</v>
      </c>
      <c r="E19" s="14" t="s">
        <v>11</v>
      </c>
      <c r="F19" s="17">
        <f aca="true" t="shared" si="0" ref="F19:F26">SUM(G19:H19)</f>
        <v>1212000</v>
      </c>
      <c r="G19" s="17">
        <v>12000</v>
      </c>
      <c r="H19" s="17">
        <v>1200000</v>
      </c>
      <c r="I19" s="14" t="s">
        <v>16</v>
      </c>
    </row>
    <row r="20" spans="1:9" ht="21">
      <c r="A20" s="18">
        <v>2</v>
      </c>
      <c r="B20" s="30" t="s">
        <v>24</v>
      </c>
      <c r="C20" s="14" t="s">
        <v>10</v>
      </c>
      <c r="D20" s="14">
        <v>1917</v>
      </c>
      <c r="E20" s="14" t="s">
        <v>11</v>
      </c>
      <c r="F20" s="17">
        <f t="shared" si="0"/>
        <v>1313000</v>
      </c>
      <c r="G20" s="17">
        <v>13000</v>
      </c>
      <c r="H20" s="17">
        <v>1300000</v>
      </c>
      <c r="I20" s="14" t="s">
        <v>17</v>
      </c>
    </row>
    <row r="21" spans="1:9" ht="21">
      <c r="A21" s="18">
        <v>3</v>
      </c>
      <c r="B21" s="30" t="s">
        <v>25</v>
      </c>
      <c r="C21" s="14" t="s">
        <v>10</v>
      </c>
      <c r="D21" s="14">
        <v>1917</v>
      </c>
      <c r="E21" s="14" t="s">
        <v>11</v>
      </c>
      <c r="F21" s="17">
        <f t="shared" si="0"/>
        <v>2525000</v>
      </c>
      <c r="G21" s="17">
        <v>25000</v>
      </c>
      <c r="H21" s="17">
        <v>2500000</v>
      </c>
      <c r="I21" s="14" t="s">
        <v>17</v>
      </c>
    </row>
    <row r="22" spans="1:9" s="2" customFormat="1" ht="21">
      <c r="A22" s="18">
        <v>4</v>
      </c>
      <c r="B22" s="30" t="s">
        <v>26</v>
      </c>
      <c r="C22" s="14" t="s">
        <v>10</v>
      </c>
      <c r="D22" s="14">
        <v>1947</v>
      </c>
      <c r="E22" s="14" t="s">
        <v>11</v>
      </c>
      <c r="F22" s="17">
        <f t="shared" si="0"/>
        <v>2020000</v>
      </c>
      <c r="G22" s="17">
        <v>20000</v>
      </c>
      <c r="H22" s="17">
        <v>2000000</v>
      </c>
      <c r="I22" s="14" t="s">
        <v>17</v>
      </c>
    </row>
    <row r="23" spans="1:9" ht="21">
      <c r="A23" s="18">
        <v>5</v>
      </c>
      <c r="B23" s="30" t="s">
        <v>27</v>
      </c>
      <c r="C23" s="14" t="s">
        <v>10</v>
      </c>
      <c r="D23" s="14">
        <v>1906</v>
      </c>
      <c r="E23" s="14" t="s">
        <v>11</v>
      </c>
      <c r="F23" s="17">
        <f t="shared" si="0"/>
        <v>2020000</v>
      </c>
      <c r="G23" s="17">
        <v>20000</v>
      </c>
      <c r="H23" s="17">
        <v>2000000</v>
      </c>
      <c r="I23" s="14" t="s">
        <v>17</v>
      </c>
    </row>
    <row r="24" spans="1:9" ht="21">
      <c r="A24" s="18">
        <v>6</v>
      </c>
      <c r="B24" s="30" t="s">
        <v>28</v>
      </c>
      <c r="C24" s="14" t="s">
        <v>10</v>
      </c>
      <c r="D24" s="14">
        <v>1897</v>
      </c>
      <c r="E24" s="14" t="s">
        <v>11</v>
      </c>
      <c r="F24" s="17">
        <f t="shared" si="0"/>
        <v>2525000</v>
      </c>
      <c r="G24" s="17">
        <v>25000</v>
      </c>
      <c r="H24" s="17">
        <v>2500000</v>
      </c>
      <c r="I24" s="14" t="s">
        <v>29</v>
      </c>
    </row>
    <row r="25" spans="1:9" ht="21">
      <c r="A25" s="18">
        <v>7</v>
      </c>
      <c r="B25" s="30" t="s">
        <v>30</v>
      </c>
      <c r="C25" s="14" t="s">
        <v>10</v>
      </c>
      <c r="D25" s="14">
        <v>1880</v>
      </c>
      <c r="E25" s="14" t="s">
        <v>11</v>
      </c>
      <c r="F25" s="17">
        <f t="shared" si="0"/>
        <v>3434000</v>
      </c>
      <c r="G25" s="17">
        <v>34000</v>
      </c>
      <c r="H25" s="17">
        <v>3400000</v>
      </c>
      <c r="I25" s="14" t="s">
        <v>17</v>
      </c>
    </row>
    <row r="26" spans="1:9" ht="12.75">
      <c r="A26" s="45" t="s">
        <v>66</v>
      </c>
      <c r="B26" s="46"/>
      <c r="C26" s="46"/>
      <c r="D26" s="46"/>
      <c r="E26" s="46"/>
      <c r="F26" s="19">
        <f t="shared" si="0"/>
        <v>15049000</v>
      </c>
      <c r="G26" s="19">
        <f>SUM(G19:G25)</f>
        <v>149000</v>
      </c>
      <c r="H26" s="19">
        <f>SUM(H19:H25)</f>
        <v>14900000</v>
      </c>
      <c r="I26" s="14"/>
    </row>
    <row r="27" spans="1:9" s="6" customFormat="1" ht="12.75">
      <c r="A27" s="49" t="s">
        <v>62</v>
      </c>
      <c r="B27" s="50"/>
      <c r="C27" s="50"/>
      <c r="D27" s="50"/>
      <c r="E27" s="50"/>
      <c r="F27" s="50"/>
      <c r="G27" s="50"/>
      <c r="H27" s="50"/>
      <c r="I27" s="51"/>
    </row>
    <row r="28" spans="1:9" ht="21">
      <c r="A28" s="22">
        <v>8</v>
      </c>
      <c r="B28" s="21" t="s">
        <v>31</v>
      </c>
      <c r="C28" s="22" t="s">
        <v>10</v>
      </c>
      <c r="D28" s="22">
        <v>1890</v>
      </c>
      <c r="E28" s="24" t="s">
        <v>11</v>
      </c>
      <c r="F28" s="23">
        <v>800000</v>
      </c>
      <c r="G28" s="17">
        <v>7920.79</v>
      </c>
      <c r="H28" s="17">
        <v>792079.21</v>
      </c>
      <c r="I28" s="22" t="s">
        <v>74</v>
      </c>
    </row>
    <row r="29" spans="1:9" ht="21">
      <c r="A29" s="20">
        <v>9</v>
      </c>
      <c r="B29" s="21" t="s">
        <v>20</v>
      </c>
      <c r="C29" s="22" t="s">
        <v>10</v>
      </c>
      <c r="D29" s="22">
        <v>1905</v>
      </c>
      <c r="E29" s="24" t="s">
        <v>11</v>
      </c>
      <c r="F29" s="23">
        <v>4000000</v>
      </c>
      <c r="G29" s="17">
        <v>39603.96</v>
      </c>
      <c r="H29" s="17">
        <v>3960396.04</v>
      </c>
      <c r="I29" s="22" t="s">
        <v>74</v>
      </c>
    </row>
    <row r="30" spans="1:9" ht="21">
      <c r="A30" s="20">
        <v>10</v>
      </c>
      <c r="B30" s="21" t="s">
        <v>75</v>
      </c>
      <c r="C30" s="22" t="s">
        <v>10</v>
      </c>
      <c r="D30" s="22">
        <v>1990</v>
      </c>
      <c r="E30" s="24" t="s">
        <v>11</v>
      </c>
      <c r="F30" s="23">
        <v>2300000</v>
      </c>
      <c r="G30" s="17">
        <v>22772.28</v>
      </c>
      <c r="H30" s="17">
        <v>2277227.72</v>
      </c>
      <c r="I30" s="22" t="s">
        <v>76</v>
      </c>
    </row>
    <row r="31" spans="1:9" ht="21">
      <c r="A31" s="20">
        <v>11</v>
      </c>
      <c r="B31" s="21" t="s">
        <v>21</v>
      </c>
      <c r="C31" s="22" t="s">
        <v>10</v>
      </c>
      <c r="D31" s="22">
        <v>1917</v>
      </c>
      <c r="E31" s="24" t="s">
        <v>11</v>
      </c>
      <c r="F31" s="23">
        <v>500000</v>
      </c>
      <c r="G31" s="17">
        <v>4950.5</v>
      </c>
      <c r="H31" s="17">
        <v>495049.5</v>
      </c>
      <c r="I31" s="14" t="s">
        <v>19</v>
      </c>
    </row>
    <row r="32" spans="1:9" ht="12.75" customHeight="1">
      <c r="A32" s="45" t="s">
        <v>67</v>
      </c>
      <c r="B32" s="46"/>
      <c r="C32" s="46"/>
      <c r="D32" s="46"/>
      <c r="E32" s="47"/>
      <c r="F32" s="19">
        <f>SUM(F28:F31)</f>
        <v>7600000</v>
      </c>
      <c r="G32" s="19">
        <f>SUM(G28:G31)</f>
        <v>75247.53</v>
      </c>
      <c r="H32" s="19">
        <f>SUM(H28:H31)</f>
        <v>7524752.470000001</v>
      </c>
      <c r="I32" s="14"/>
    </row>
    <row r="33" spans="1:9" ht="12.75">
      <c r="A33" s="49" t="s">
        <v>63</v>
      </c>
      <c r="B33" s="50"/>
      <c r="C33" s="50"/>
      <c r="D33" s="50"/>
      <c r="E33" s="50"/>
      <c r="F33" s="50"/>
      <c r="G33" s="50"/>
      <c r="H33" s="50"/>
      <c r="I33" s="51"/>
    </row>
    <row r="34" spans="1:9" ht="31.5">
      <c r="A34" s="14">
        <v>12</v>
      </c>
      <c r="B34" s="21" t="s">
        <v>32</v>
      </c>
      <c r="C34" s="22" t="s">
        <v>10</v>
      </c>
      <c r="D34" s="22">
        <v>1898</v>
      </c>
      <c r="E34" s="24" t="s">
        <v>59</v>
      </c>
      <c r="F34" s="23">
        <f aca="true" t="shared" si="1" ref="F34:F40">SUM(G34:H34)</f>
        <v>909000</v>
      </c>
      <c r="G34" s="23">
        <v>9000</v>
      </c>
      <c r="H34" s="23">
        <v>900000</v>
      </c>
      <c r="I34" s="22" t="s">
        <v>22</v>
      </c>
    </row>
    <row r="35" spans="1:9" ht="31.5">
      <c r="A35" s="14">
        <v>13</v>
      </c>
      <c r="B35" s="21" t="s">
        <v>33</v>
      </c>
      <c r="C35" s="22" t="s">
        <v>10</v>
      </c>
      <c r="D35" s="14">
        <v>1905</v>
      </c>
      <c r="E35" s="24" t="s">
        <v>59</v>
      </c>
      <c r="F35" s="23">
        <f t="shared" si="1"/>
        <v>1212000</v>
      </c>
      <c r="G35" s="23">
        <v>12000</v>
      </c>
      <c r="H35" s="23">
        <v>1200000</v>
      </c>
      <c r="I35" s="22" t="s">
        <v>22</v>
      </c>
    </row>
    <row r="36" spans="1:9" ht="31.5">
      <c r="A36" s="14">
        <v>14</v>
      </c>
      <c r="B36" s="21" t="s">
        <v>34</v>
      </c>
      <c r="C36" s="22" t="s">
        <v>10</v>
      </c>
      <c r="D36" s="22">
        <v>1910</v>
      </c>
      <c r="E36" s="24" t="s">
        <v>59</v>
      </c>
      <c r="F36" s="23">
        <f t="shared" si="1"/>
        <v>2525000</v>
      </c>
      <c r="G36" s="23">
        <v>25000</v>
      </c>
      <c r="H36" s="23">
        <v>2500000</v>
      </c>
      <c r="I36" s="22" t="s">
        <v>22</v>
      </c>
    </row>
    <row r="37" spans="1:9" ht="31.5">
      <c r="A37" s="14">
        <v>15</v>
      </c>
      <c r="B37" s="21" t="s">
        <v>35</v>
      </c>
      <c r="C37" s="22" t="s">
        <v>10</v>
      </c>
      <c r="D37" s="22">
        <v>1917</v>
      </c>
      <c r="E37" s="24" t="s">
        <v>59</v>
      </c>
      <c r="F37" s="23">
        <f t="shared" si="1"/>
        <v>2929000</v>
      </c>
      <c r="G37" s="23">
        <v>29000</v>
      </c>
      <c r="H37" s="23">
        <v>2900000</v>
      </c>
      <c r="I37" s="22" t="s">
        <v>22</v>
      </c>
    </row>
    <row r="38" spans="1:9" ht="31.5">
      <c r="A38" s="14">
        <v>16</v>
      </c>
      <c r="B38" s="21" t="s">
        <v>36</v>
      </c>
      <c r="C38" s="22" t="s">
        <v>10</v>
      </c>
      <c r="D38" s="22">
        <v>1898</v>
      </c>
      <c r="E38" s="24" t="s">
        <v>59</v>
      </c>
      <c r="F38" s="23">
        <f t="shared" si="1"/>
        <v>3030000</v>
      </c>
      <c r="G38" s="23">
        <v>30000</v>
      </c>
      <c r="H38" s="23">
        <v>3000000</v>
      </c>
      <c r="I38" s="22" t="s">
        <v>22</v>
      </c>
    </row>
    <row r="39" spans="1:9" ht="31.5">
      <c r="A39" s="14">
        <v>17</v>
      </c>
      <c r="B39" s="21" t="s">
        <v>37</v>
      </c>
      <c r="C39" s="22" t="s">
        <v>10</v>
      </c>
      <c r="D39" s="22">
        <v>1887</v>
      </c>
      <c r="E39" s="24" t="s">
        <v>59</v>
      </c>
      <c r="F39" s="23">
        <f t="shared" si="1"/>
        <v>3232000</v>
      </c>
      <c r="G39" s="23">
        <v>32000</v>
      </c>
      <c r="H39" s="23">
        <v>3200000</v>
      </c>
      <c r="I39" s="22" t="s">
        <v>22</v>
      </c>
    </row>
    <row r="40" spans="1:9" ht="31.5">
      <c r="A40" s="14">
        <v>18</v>
      </c>
      <c r="B40" s="21" t="s">
        <v>38</v>
      </c>
      <c r="C40" s="22" t="s">
        <v>10</v>
      </c>
      <c r="D40" s="22">
        <v>1905</v>
      </c>
      <c r="E40" s="24" t="s">
        <v>59</v>
      </c>
      <c r="F40" s="23">
        <f t="shared" si="1"/>
        <v>4141000</v>
      </c>
      <c r="G40" s="23">
        <v>41000</v>
      </c>
      <c r="H40" s="23">
        <v>4100000</v>
      </c>
      <c r="I40" s="22" t="s">
        <v>22</v>
      </c>
    </row>
    <row r="41" spans="1:9" ht="12.75">
      <c r="A41" s="45" t="s">
        <v>68</v>
      </c>
      <c r="B41" s="46"/>
      <c r="C41" s="46"/>
      <c r="D41" s="46"/>
      <c r="E41" s="46"/>
      <c r="F41" s="19">
        <f>SUM(G41:H41)</f>
        <v>17978000</v>
      </c>
      <c r="G41" s="19">
        <f>SUM(G34:G40)</f>
        <v>178000</v>
      </c>
      <c r="H41" s="19">
        <f>SUM(H34:H40)</f>
        <v>17800000</v>
      </c>
      <c r="I41" s="14"/>
    </row>
    <row r="42" spans="1:9" ht="12.75">
      <c r="A42" s="49" t="s">
        <v>65</v>
      </c>
      <c r="B42" s="50"/>
      <c r="C42" s="50"/>
      <c r="D42" s="50"/>
      <c r="E42" s="50"/>
      <c r="F42" s="50"/>
      <c r="G42" s="50"/>
      <c r="H42" s="50"/>
      <c r="I42" s="51"/>
    </row>
    <row r="43" spans="1:9" ht="21">
      <c r="A43" s="31">
        <v>19</v>
      </c>
      <c r="B43" s="30" t="s">
        <v>39</v>
      </c>
      <c r="C43" s="14" t="s">
        <v>10</v>
      </c>
      <c r="D43" s="14">
        <v>1917</v>
      </c>
      <c r="E43" s="14" t="s">
        <v>11</v>
      </c>
      <c r="F43" s="17">
        <f>SUM(G43:H43)</f>
        <v>1212000</v>
      </c>
      <c r="G43" s="17">
        <v>12000</v>
      </c>
      <c r="H43" s="17">
        <v>1200000</v>
      </c>
      <c r="I43" s="14" t="s">
        <v>29</v>
      </c>
    </row>
    <row r="44" spans="1:9" ht="21">
      <c r="A44" s="31">
        <v>20</v>
      </c>
      <c r="B44" s="30" t="s">
        <v>9</v>
      </c>
      <c r="C44" s="14" t="s">
        <v>10</v>
      </c>
      <c r="D44" s="14">
        <v>1847</v>
      </c>
      <c r="E44" s="14" t="s">
        <v>11</v>
      </c>
      <c r="F44" s="17">
        <f>SUM(G44:H44)</f>
        <v>4040000</v>
      </c>
      <c r="G44" s="17">
        <v>40000</v>
      </c>
      <c r="H44" s="17">
        <v>4000000</v>
      </c>
      <c r="I44" s="14" t="s">
        <v>29</v>
      </c>
    </row>
    <row r="45" spans="1:9" ht="12.75">
      <c r="A45" s="45" t="s">
        <v>69</v>
      </c>
      <c r="B45" s="46"/>
      <c r="C45" s="46"/>
      <c r="D45" s="46"/>
      <c r="E45" s="46"/>
      <c r="F45" s="19">
        <f>SUM(G45:H45)</f>
        <v>5252000</v>
      </c>
      <c r="G45" s="19">
        <f>SUM(G43:G44)</f>
        <v>52000</v>
      </c>
      <c r="H45" s="19">
        <f>SUM(H43:H44)</f>
        <v>5200000</v>
      </c>
      <c r="I45" s="14"/>
    </row>
    <row r="46" spans="1:9" ht="12.75">
      <c r="A46" s="49" t="s">
        <v>55</v>
      </c>
      <c r="B46" s="50"/>
      <c r="C46" s="50"/>
      <c r="D46" s="50"/>
      <c r="E46" s="51"/>
      <c r="F46" s="29">
        <f>SUM(F41+F45+F32+F26)</f>
        <v>45879000</v>
      </c>
      <c r="G46" s="29">
        <f>SUM(G45+G41+G32+G26)</f>
        <v>454247.53</v>
      </c>
      <c r="H46" s="29">
        <f>SUM(H45+H41+H32+H26)</f>
        <v>45424752.47</v>
      </c>
      <c r="I46" s="32"/>
    </row>
    <row r="47" spans="1:9" s="4" customFormat="1" ht="12.75">
      <c r="A47" s="52" t="s">
        <v>14</v>
      </c>
      <c r="B47" s="46"/>
      <c r="C47" s="46"/>
      <c r="D47" s="46"/>
      <c r="E47" s="46"/>
      <c r="F47" s="46"/>
      <c r="G47" s="46"/>
      <c r="H47" s="46"/>
      <c r="I47" s="47"/>
    </row>
    <row r="48" spans="1:9" s="4" customFormat="1" ht="12.75">
      <c r="A48" s="49" t="s">
        <v>61</v>
      </c>
      <c r="B48" s="50"/>
      <c r="C48" s="50"/>
      <c r="D48" s="50"/>
      <c r="E48" s="50"/>
      <c r="F48" s="50"/>
      <c r="G48" s="50"/>
      <c r="H48" s="50"/>
      <c r="I48" s="51"/>
    </row>
    <row r="49" spans="1:9" s="4" customFormat="1" ht="21">
      <c r="A49" s="14">
        <v>1</v>
      </c>
      <c r="B49" s="30" t="s">
        <v>40</v>
      </c>
      <c r="C49" s="14" t="s">
        <v>10</v>
      </c>
      <c r="D49" s="14">
        <v>1918</v>
      </c>
      <c r="E49" s="14" t="s">
        <v>11</v>
      </c>
      <c r="F49" s="17">
        <f>SUM(G49:H49)</f>
        <v>1616000</v>
      </c>
      <c r="G49" s="17">
        <v>16000</v>
      </c>
      <c r="H49" s="26">
        <v>1600000</v>
      </c>
      <c r="I49" s="14" t="s">
        <v>41</v>
      </c>
    </row>
    <row r="50" spans="1:9" s="4" customFormat="1" ht="21">
      <c r="A50" s="14">
        <v>2</v>
      </c>
      <c r="B50" s="30" t="s">
        <v>42</v>
      </c>
      <c r="C50" s="14" t="s">
        <v>10</v>
      </c>
      <c r="D50" s="14">
        <v>1912</v>
      </c>
      <c r="E50" s="14" t="s">
        <v>11</v>
      </c>
      <c r="F50" s="17">
        <f>SUM(G50:H50)</f>
        <v>1818000</v>
      </c>
      <c r="G50" s="17">
        <v>18000</v>
      </c>
      <c r="H50" s="26">
        <v>1800000</v>
      </c>
      <c r="I50" s="14" t="s">
        <v>29</v>
      </c>
    </row>
    <row r="51" spans="1:9" s="4" customFormat="1" ht="21">
      <c r="A51" s="14">
        <v>3</v>
      </c>
      <c r="B51" s="30" t="s">
        <v>43</v>
      </c>
      <c r="C51" s="14" t="s">
        <v>10</v>
      </c>
      <c r="D51" s="14">
        <v>1887</v>
      </c>
      <c r="E51" s="14" t="s">
        <v>11</v>
      </c>
      <c r="F51" s="17">
        <f>SUM(G51:H51)</f>
        <v>2121000</v>
      </c>
      <c r="G51" s="17">
        <v>21000</v>
      </c>
      <c r="H51" s="26">
        <v>2100000</v>
      </c>
      <c r="I51" s="14" t="s">
        <v>17</v>
      </c>
    </row>
    <row r="52" spans="1:9" s="4" customFormat="1" ht="12.75">
      <c r="A52" s="48" t="s">
        <v>66</v>
      </c>
      <c r="B52" s="48"/>
      <c r="C52" s="48"/>
      <c r="D52" s="48"/>
      <c r="E52" s="48"/>
      <c r="F52" s="19">
        <f>SUM(F49:F51)</f>
        <v>5555000</v>
      </c>
      <c r="G52" s="19">
        <f>SUM(G49:G51)</f>
        <v>55000</v>
      </c>
      <c r="H52" s="19">
        <f>SUM(H49:H51)</f>
        <v>5500000</v>
      </c>
      <c r="I52" s="14"/>
    </row>
    <row r="53" spans="1:9" s="4" customFormat="1" ht="12.75">
      <c r="A53" s="49" t="s">
        <v>62</v>
      </c>
      <c r="B53" s="50"/>
      <c r="C53" s="50"/>
      <c r="D53" s="50"/>
      <c r="E53" s="50"/>
      <c r="F53" s="50"/>
      <c r="G53" s="50"/>
      <c r="H53" s="50"/>
      <c r="I53" s="51"/>
    </row>
    <row r="54" spans="1:9" s="4" customFormat="1" ht="21">
      <c r="A54" s="14">
        <v>4</v>
      </c>
      <c r="B54" s="30" t="s">
        <v>44</v>
      </c>
      <c r="C54" s="14" t="s">
        <v>10</v>
      </c>
      <c r="D54" s="14">
        <v>1897</v>
      </c>
      <c r="E54" s="14" t="s">
        <v>11</v>
      </c>
      <c r="F54" s="17">
        <f>SUM(G54:H54)</f>
        <v>5050000</v>
      </c>
      <c r="G54" s="17">
        <v>50000</v>
      </c>
      <c r="H54" s="26">
        <v>5000000</v>
      </c>
      <c r="I54" s="14" t="s">
        <v>45</v>
      </c>
    </row>
    <row r="55" spans="1:9" s="5" customFormat="1" ht="21">
      <c r="A55" s="14">
        <v>5</v>
      </c>
      <c r="B55" s="30" t="s">
        <v>46</v>
      </c>
      <c r="C55" s="14" t="s">
        <v>10</v>
      </c>
      <c r="D55" s="14">
        <v>1915</v>
      </c>
      <c r="E55" s="14" t="s">
        <v>11</v>
      </c>
      <c r="F55" s="17">
        <f>SUM(G55:H55)</f>
        <v>5050000</v>
      </c>
      <c r="G55" s="17">
        <v>50000</v>
      </c>
      <c r="H55" s="26">
        <v>5000000</v>
      </c>
      <c r="I55" s="14" t="s">
        <v>45</v>
      </c>
    </row>
    <row r="56" spans="1:9" s="4" customFormat="1" ht="12.75">
      <c r="A56" s="48" t="s">
        <v>67</v>
      </c>
      <c r="B56" s="48"/>
      <c r="C56" s="48"/>
      <c r="D56" s="48"/>
      <c r="E56" s="48"/>
      <c r="F56" s="19">
        <f>SUM(F54:F55)</f>
        <v>10100000</v>
      </c>
      <c r="G56" s="19">
        <f>SUM(G54:G55)</f>
        <v>100000</v>
      </c>
      <c r="H56" s="19">
        <f>SUM(H54:H55)</f>
        <v>10000000</v>
      </c>
      <c r="I56" s="14"/>
    </row>
    <row r="57" spans="1:9" s="4" customFormat="1" ht="12.75">
      <c r="A57" s="49" t="s">
        <v>63</v>
      </c>
      <c r="B57" s="50"/>
      <c r="C57" s="50"/>
      <c r="D57" s="50"/>
      <c r="E57" s="50"/>
      <c r="F57" s="50"/>
      <c r="G57" s="50"/>
      <c r="H57" s="50"/>
      <c r="I57" s="51"/>
    </row>
    <row r="58" spans="1:9" s="4" customFormat="1" ht="31.5">
      <c r="A58" s="14">
        <v>6</v>
      </c>
      <c r="B58" s="21" t="s">
        <v>47</v>
      </c>
      <c r="C58" s="22" t="s">
        <v>10</v>
      </c>
      <c r="D58" s="22">
        <v>1882</v>
      </c>
      <c r="E58" s="24" t="s">
        <v>59</v>
      </c>
      <c r="F58" s="23">
        <f aca="true" t="shared" si="2" ref="F58:F64">SUM(G58:H58)</f>
        <v>1212000</v>
      </c>
      <c r="G58" s="23">
        <v>12000</v>
      </c>
      <c r="H58" s="33">
        <v>1200000</v>
      </c>
      <c r="I58" s="22" t="s">
        <v>22</v>
      </c>
    </row>
    <row r="59" spans="1:9" s="4" customFormat="1" ht="31.5">
      <c r="A59" s="14">
        <v>7</v>
      </c>
      <c r="B59" s="21" t="s">
        <v>48</v>
      </c>
      <c r="C59" s="22" t="s">
        <v>10</v>
      </c>
      <c r="D59" s="22">
        <v>1890</v>
      </c>
      <c r="E59" s="24" t="s">
        <v>59</v>
      </c>
      <c r="F59" s="23">
        <f t="shared" si="2"/>
        <v>1717000</v>
      </c>
      <c r="G59" s="23">
        <v>17000</v>
      </c>
      <c r="H59" s="33">
        <v>1700000</v>
      </c>
      <c r="I59" s="22" t="s">
        <v>22</v>
      </c>
    </row>
    <row r="60" spans="1:9" s="4" customFormat="1" ht="31.5">
      <c r="A60" s="14">
        <v>8</v>
      </c>
      <c r="B60" s="21" t="s">
        <v>49</v>
      </c>
      <c r="C60" s="22" t="s">
        <v>10</v>
      </c>
      <c r="D60" s="22">
        <v>1917</v>
      </c>
      <c r="E60" s="24" t="s">
        <v>59</v>
      </c>
      <c r="F60" s="23">
        <f t="shared" si="2"/>
        <v>2121000</v>
      </c>
      <c r="G60" s="23">
        <v>21000</v>
      </c>
      <c r="H60" s="33">
        <v>2100000</v>
      </c>
      <c r="I60" s="22" t="s">
        <v>22</v>
      </c>
    </row>
    <row r="61" spans="1:9" s="4" customFormat="1" ht="31.5">
      <c r="A61" s="14">
        <v>9</v>
      </c>
      <c r="B61" s="21" t="s">
        <v>50</v>
      </c>
      <c r="C61" s="22" t="s">
        <v>10</v>
      </c>
      <c r="D61" s="22">
        <v>1955</v>
      </c>
      <c r="E61" s="24" t="s">
        <v>59</v>
      </c>
      <c r="F61" s="23">
        <f t="shared" si="2"/>
        <v>2222000</v>
      </c>
      <c r="G61" s="23">
        <v>22000</v>
      </c>
      <c r="H61" s="33">
        <v>2200000</v>
      </c>
      <c r="I61" s="22" t="s">
        <v>22</v>
      </c>
    </row>
    <row r="62" spans="1:9" s="4" customFormat="1" ht="31.5">
      <c r="A62" s="14">
        <v>10</v>
      </c>
      <c r="B62" s="21" t="s">
        <v>72</v>
      </c>
      <c r="C62" s="22" t="s">
        <v>10</v>
      </c>
      <c r="D62" s="22">
        <v>1900</v>
      </c>
      <c r="E62" s="24" t="s">
        <v>59</v>
      </c>
      <c r="F62" s="23">
        <f t="shared" si="2"/>
        <v>2828000</v>
      </c>
      <c r="G62" s="23">
        <v>28000</v>
      </c>
      <c r="H62" s="33">
        <v>2800000</v>
      </c>
      <c r="I62" s="22" t="s">
        <v>22</v>
      </c>
    </row>
    <row r="63" spans="1:9" s="4" customFormat="1" ht="31.5">
      <c r="A63" s="14">
        <v>11</v>
      </c>
      <c r="B63" s="21" t="s">
        <v>51</v>
      </c>
      <c r="C63" s="22" t="s">
        <v>10</v>
      </c>
      <c r="D63" s="22">
        <v>1892</v>
      </c>
      <c r="E63" s="24" t="s">
        <v>59</v>
      </c>
      <c r="F63" s="23">
        <f t="shared" si="2"/>
        <v>5353000</v>
      </c>
      <c r="G63" s="23">
        <v>53000</v>
      </c>
      <c r="H63" s="33">
        <v>5300000</v>
      </c>
      <c r="I63" s="22" t="s">
        <v>22</v>
      </c>
    </row>
    <row r="64" spans="1:9" s="4" customFormat="1" ht="31.5">
      <c r="A64" s="14">
        <v>12</v>
      </c>
      <c r="B64" s="21" t="s">
        <v>60</v>
      </c>
      <c r="C64" s="22" t="s">
        <v>10</v>
      </c>
      <c r="D64" s="22">
        <v>1917</v>
      </c>
      <c r="E64" s="24" t="s">
        <v>59</v>
      </c>
      <c r="F64" s="23">
        <f t="shared" si="2"/>
        <v>4545000</v>
      </c>
      <c r="G64" s="23">
        <v>45000</v>
      </c>
      <c r="H64" s="33">
        <v>4500000</v>
      </c>
      <c r="I64" s="22" t="s">
        <v>22</v>
      </c>
    </row>
    <row r="65" spans="1:9" s="4" customFormat="1" ht="12.75">
      <c r="A65" s="45" t="s">
        <v>68</v>
      </c>
      <c r="B65" s="46"/>
      <c r="C65" s="46"/>
      <c r="D65" s="46"/>
      <c r="E65" s="47"/>
      <c r="F65" s="19">
        <f>SUM(F58:F64)</f>
        <v>19998000</v>
      </c>
      <c r="G65" s="19">
        <f>SUM(G58:G64)</f>
        <v>198000</v>
      </c>
      <c r="H65" s="19">
        <f>SUM(H58:H64)</f>
        <v>19800000</v>
      </c>
      <c r="I65" s="34"/>
    </row>
    <row r="66" spans="1:9" s="4" customFormat="1" ht="12.75">
      <c r="A66" s="49" t="s">
        <v>64</v>
      </c>
      <c r="B66" s="50"/>
      <c r="C66" s="50"/>
      <c r="D66" s="50"/>
      <c r="E66" s="50"/>
      <c r="F66" s="50"/>
      <c r="G66" s="50"/>
      <c r="H66" s="50"/>
      <c r="I66" s="51"/>
    </row>
    <row r="67" spans="1:9" s="4" customFormat="1" ht="21">
      <c r="A67" s="14">
        <v>13</v>
      </c>
      <c r="B67" s="30" t="s">
        <v>52</v>
      </c>
      <c r="C67" s="14" t="s">
        <v>10</v>
      </c>
      <c r="D67" s="14">
        <v>1910</v>
      </c>
      <c r="E67" s="14" t="s">
        <v>11</v>
      </c>
      <c r="F67" s="17">
        <f>SUM(G67:H67)</f>
        <v>1717000</v>
      </c>
      <c r="G67" s="17">
        <v>17000</v>
      </c>
      <c r="H67" s="26">
        <v>1700000</v>
      </c>
      <c r="I67" s="14" t="s">
        <v>29</v>
      </c>
    </row>
    <row r="68" spans="1:9" s="4" customFormat="1" ht="21">
      <c r="A68" s="14">
        <v>14</v>
      </c>
      <c r="B68" s="30" t="s">
        <v>53</v>
      </c>
      <c r="C68" s="14" t="s">
        <v>10</v>
      </c>
      <c r="D68" s="14">
        <v>1872</v>
      </c>
      <c r="E68" s="14" t="s">
        <v>11</v>
      </c>
      <c r="F68" s="17">
        <f>SUM(G68:H68)</f>
        <v>3030000</v>
      </c>
      <c r="G68" s="17">
        <v>30000</v>
      </c>
      <c r="H68" s="26">
        <v>3000000</v>
      </c>
      <c r="I68" s="14" t="s">
        <v>29</v>
      </c>
    </row>
    <row r="69" spans="1:9" s="4" customFormat="1" ht="12.75">
      <c r="A69" s="48" t="s">
        <v>69</v>
      </c>
      <c r="B69" s="48"/>
      <c r="C69" s="48"/>
      <c r="D69" s="48"/>
      <c r="E69" s="48"/>
      <c r="F69" s="19">
        <f>SUM(G69:H69)</f>
        <v>4747000</v>
      </c>
      <c r="G69" s="19">
        <f>SUM(G67:G68)</f>
        <v>47000</v>
      </c>
      <c r="H69" s="19">
        <f>SUM(H67:H68)</f>
        <v>4700000</v>
      </c>
      <c r="I69" s="14"/>
    </row>
    <row r="70" spans="1:9" s="4" customFormat="1" ht="12.75">
      <c r="A70" s="49" t="s">
        <v>56</v>
      </c>
      <c r="B70" s="50"/>
      <c r="C70" s="50"/>
      <c r="D70" s="50"/>
      <c r="E70" s="51"/>
      <c r="F70" s="29">
        <f>SUM(F65+F69+F56+F52)</f>
        <v>40400000</v>
      </c>
      <c r="G70" s="29">
        <f>SUM(G69+G65+G56+G52)</f>
        <v>400000</v>
      </c>
      <c r="H70" s="29">
        <f>SUM(H69+H65+H56+H52)</f>
        <v>40000000</v>
      </c>
      <c r="I70" s="32"/>
    </row>
    <row r="71" spans="1:9" s="4" customFormat="1" ht="12.75">
      <c r="A71" s="35">
        <v>38</v>
      </c>
      <c r="B71" s="56" t="s">
        <v>57</v>
      </c>
      <c r="C71" s="56"/>
      <c r="D71" s="56"/>
      <c r="E71" s="57"/>
      <c r="F71" s="25">
        <f>SUM(F70+F46+F16)</f>
        <v>94023056</v>
      </c>
      <c r="G71" s="25">
        <f>SUM(G70+G46+++G16)</f>
        <v>930921.7577227703</v>
      </c>
      <c r="H71" s="25">
        <f>SUM(H70+H46+H16)</f>
        <v>93092134.24227703</v>
      </c>
      <c r="I71" s="23"/>
    </row>
    <row r="72" spans="1:9" s="4" customFormat="1" ht="12.75">
      <c r="A72" s="36"/>
      <c r="B72" s="12"/>
      <c r="C72" s="36"/>
      <c r="D72" s="36"/>
      <c r="E72" s="36"/>
      <c r="F72" s="37"/>
      <c r="G72" s="36"/>
      <c r="H72" s="38"/>
      <c r="I72" s="36"/>
    </row>
    <row r="73" spans="1:9" s="4" customFormat="1" ht="12.75">
      <c r="A73" s="36"/>
      <c r="B73" s="12"/>
      <c r="C73" s="36"/>
      <c r="D73" s="36"/>
      <c r="E73" s="36"/>
      <c r="F73" s="36"/>
      <c r="G73" s="36"/>
      <c r="H73" s="36"/>
      <c r="I73" s="36"/>
    </row>
    <row r="74" spans="1:9" s="4" customFormat="1" ht="12.75">
      <c r="A74" s="36"/>
      <c r="B74" s="12"/>
      <c r="C74" s="36"/>
      <c r="D74" s="36"/>
      <c r="E74" s="36"/>
      <c r="F74" s="36"/>
      <c r="G74" s="36"/>
      <c r="H74" s="36"/>
      <c r="I74" s="36"/>
    </row>
    <row r="75" spans="1:9" s="4" customFormat="1" ht="12.75">
      <c r="A75" s="36"/>
      <c r="B75" s="12"/>
      <c r="C75" s="36"/>
      <c r="D75" s="36"/>
      <c r="E75" s="36"/>
      <c r="F75" s="36"/>
      <c r="G75" s="36"/>
      <c r="H75" s="36"/>
      <c r="I75" s="36"/>
    </row>
    <row r="76" spans="1:9" s="4" customFormat="1" ht="12.75">
      <c r="A76" s="36"/>
      <c r="B76" s="12"/>
      <c r="C76" s="36"/>
      <c r="D76" s="36"/>
      <c r="E76" s="36"/>
      <c r="F76" s="36"/>
      <c r="G76" s="36"/>
      <c r="H76" s="36"/>
      <c r="I76" s="36"/>
    </row>
    <row r="77" spans="1:9" s="4" customFormat="1" ht="12.75">
      <c r="A77" s="36"/>
      <c r="B77" s="12"/>
      <c r="C77" s="36"/>
      <c r="D77" s="36"/>
      <c r="E77" s="36"/>
      <c r="F77" s="36"/>
      <c r="G77" s="36"/>
      <c r="H77" s="36"/>
      <c r="I77" s="36"/>
    </row>
    <row r="78" spans="1:9" ht="12.75">
      <c r="A78" s="36"/>
      <c r="B78" s="12"/>
      <c r="C78" s="36"/>
      <c r="D78" s="36"/>
      <c r="E78" s="36"/>
      <c r="F78" s="36"/>
      <c r="G78" s="36"/>
      <c r="H78" s="36"/>
      <c r="I78" s="36"/>
    </row>
    <row r="79" spans="1:9" ht="12.75">
      <c r="A79" s="36"/>
      <c r="B79" s="12"/>
      <c r="C79" s="36"/>
      <c r="D79" s="36"/>
      <c r="E79" s="36"/>
      <c r="F79" s="36"/>
      <c r="G79" s="36"/>
      <c r="H79" s="36"/>
      <c r="I79" s="36"/>
    </row>
    <row r="80" spans="1:9" ht="12.75">
      <c r="A80" s="36"/>
      <c r="B80" s="12"/>
      <c r="C80" s="36"/>
      <c r="D80" s="36"/>
      <c r="E80" s="36"/>
      <c r="F80" s="36"/>
      <c r="G80" s="36"/>
      <c r="H80" s="36"/>
      <c r="I80" s="36"/>
    </row>
    <row r="81" spans="1:9" ht="12.75">
      <c r="A81" s="36"/>
      <c r="B81" s="12"/>
      <c r="C81" s="36"/>
      <c r="D81" s="36"/>
      <c r="E81" s="36"/>
      <c r="F81" s="36"/>
      <c r="G81" s="36"/>
      <c r="H81" s="36"/>
      <c r="I81" s="36"/>
    </row>
    <row r="82" spans="1:9" ht="12.75">
      <c r="A82" s="36"/>
      <c r="B82" s="12"/>
      <c r="C82" s="36"/>
      <c r="D82" s="36"/>
      <c r="E82" s="36"/>
      <c r="F82" s="36"/>
      <c r="G82" s="36"/>
      <c r="H82" s="36"/>
      <c r="I82" s="36"/>
    </row>
    <row r="83" spans="1:9" ht="12.75">
      <c r="A83" s="36"/>
      <c r="B83" s="12"/>
      <c r="C83" s="36"/>
      <c r="D83" s="36"/>
      <c r="E83" s="36"/>
      <c r="F83" s="36"/>
      <c r="G83" s="36"/>
      <c r="H83" s="36"/>
      <c r="I83" s="36"/>
    </row>
    <row r="84" spans="1:9" ht="12.75">
      <c r="A84" s="36"/>
      <c r="B84" s="12"/>
      <c r="C84" s="36"/>
      <c r="D84" s="36"/>
      <c r="E84" s="36"/>
      <c r="F84" s="36"/>
      <c r="G84" s="36"/>
      <c r="H84" s="36"/>
      <c r="I84" s="36"/>
    </row>
    <row r="85" spans="1:9" ht="12.75">
      <c r="A85" s="36"/>
      <c r="B85" s="12"/>
      <c r="C85" s="36"/>
      <c r="D85" s="36"/>
      <c r="E85" s="36"/>
      <c r="F85" s="36"/>
      <c r="G85" s="36"/>
      <c r="H85" s="36"/>
      <c r="I85" s="36"/>
    </row>
    <row r="86" spans="1:9" ht="12.75">
      <c r="A86" s="36"/>
      <c r="B86" s="12"/>
      <c r="C86" s="36"/>
      <c r="D86" s="36"/>
      <c r="E86" s="36"/>
      <c r="F86" s="36"/>
      <c r="G86" s="36"/>
      <c r="H86" s="36"/>
      <c r="I86" s="36"/>
    </row>
    <row r="87" spans="1:9" ht="12.75">
      <c r="A87" s="36"/>
      <c r="B87" s="39"/>
      <c r="C87" s="39"/>
      <c r="D87" s="39"/>
      <c r="E87" s="39"/>
      <c r="F87" s="40"/>
      <c r="G87" s="40"/>
      <c r="H87" s="40"/>
      <c r="I87" s="36"/>
    </row>
    <row r="88" spans="1:9" ht="12.75">
      <c r="A88" s="55"/>
      <c r="B88" s="44"/>
      <c r="C88" s="44"/>
      <c r="D88" s="44"/>
      <c r="E88" s="44"/>
      <c r="F88" s="44"/>
      <c r="G88" s="44"/>
      <c r="H88" s="44"/>
      <c r="I88" s="44"/>
    </row>
    <row r="89" spans="1:9" ht="12.75">
      <c r="A89" s="36"/>
      <c r="B89" s="12"/>
      <c r="C89" s="36"/>
      <c r="D89" s="36"/>
      <c r="E89" s="36"/>
      <c r="F89" s="36"/>
      <c r="G89" s="36"/>
      <c r="H89" s="36"/>
      <c r="I89" s="36"/>
    </row>
    <row r="90" spans="1:9" ht="12.75">
      <c r="A90" s="36"/>
      <c r="B90" s="12"/>
      <c r="C90" s="36"/>
      <c r="D90" s="36"/>
      <c r="E90" s="36"/>
      <c r="F90" s="36"/>
      <c r="G90" s="36"/>
      <c r="H90" s="36"/>
      <c r="I90" s="36"/>
    </row>
    <row r="91" spans="1:9" ht="12.75">
      <c r="A91" s="36"/>
      <c r="B91" s="12"/>
      <c r="C91" s="36"/>
      <c r="D91" s="36"/>
      <c r="E91" s="36"/>
      <c r="F91" s="36"/>
      <c r="G91" s="36"/>
      <c r="H91" s="36"/>
      <c r="I91" s="36"/>
    </row>
    <row r="92" spans="1:9" ht="12.75">
      <c r="A92" s="36"/>
      <c r="B92" s="12"/>
      <c r="C92" s="36"/>
      <c r="D92" s="36"/>
      <c r="E92" s="36"/>
      <c r="F92" s="36"/>
      <c r="G92" s="36"/>
      <c r="H92" s="36"/>
      <c r="I92" s="36"/>
    </row>
    <row r="93" spans="1:9" ht="12.75">
      <c r="A93" s="36"/>
      <c r="B93" s="12"/>
      <c r="C93" s="36"/>
      <c r="D93" s="36"/>
      <c r="E93" s="36"/>
      <c r="F93" s="36"/>
      <c r="G93" s="36"/>
      <c r="H93" s="36"/>
      <c r="I93" s="36"/>
    </row>
    <row r="94" spans="1:9" ht="12.75">
      <c r="A94" s="36"/>
      <c r="B94" s="12"/>
      <c r="C94" s="36"/>
      <c r="D94" s="36"/>
      <c r="E94" s="36"/>
      <c r="F94" s="36"/>
      <c r="G94" s="36"/>
      <c r="H94" s="36"/>
      <c r="I94" s="36"/>
    </row>
    <row r="95" spans="1:9" ht="12.75">
      <c r="A95" s="36"/>
      <c r="B95" s="12"/>
      <c r="C95" s="36"/>
      <c r="D95" s="36"/>
      <c r="E95" s="36"/>
      <c r="F95" s="36"/>
      <c r="G95" s="36"/>
      <c r="H95" s="36"/>
      <c r="I95" s="36"/>
    </row>
    <row r="96" spans="1:9" ht="12.75">
      <c r="A96" s="36"/>
      <c r="B96" s="12"/>
      <c r="C96" s="36"/>
      <c r="D96" s="36"/>
      <c r="E96" s="36"/>
      <c r="F96" s="36"/>
      <c r="G96" s="36"/>
      <c r="H96" s="36"/>
      <c r="I96" s="36"/>
    </row>
    <row r="97" spans="1:9" ht="12.75">
      <c r="A97" s="36"/>
      <c r="B97" s="12"/>
      <c r="C97" s="36"/>
      <c r="D97" s="36"/>
      <c r="E97" s="36"/>
      <c r="F97" s="36"/>
      <c r="G97" s="36"/>
      <c r="H97" s="36"/>
      <c r="I97" s="36"/>
    </row>
    <row r="98" spans="1:9" ht="12.75">
      <c r="A98" s="36"/>
      <c r="B98" s="12"/>
      <c r="C98" s="36"/>
      <c r="D98" s="36"/>
      <c r="E98" s="36"/>
      <c r="F98" s="36"/>
      <c r="G98" s="36"/>
      <c r="H98" s="36"/>
      <c r="I98" s="36"/>
    </row>
    <row r="99" spans="1:9" ht="12.75">
      <c r="A99" s="36"/>
      <c r="B99" s="41"/>
      <c r="C99" s="36"/>
      <c r="D99" s="36"/>
      <c r="E99" s="42"/>
      <c r="F99" s="40"/>
      <c r="G99" s="40"/>
      <c r="H99" s="40"/>
      <c r="I99" s="36"/>
    </row>
    <row r="100" spans="1:9" ht="12.75">
      <c r="A100" s="55"/>
      <c r="B100" s="44"/>
      <c r="C100" s="44"/>
      <c r="D100" s="44"/>
      <c r="E100" s="44"/>
      <c r="F100" s="44"/>
      <c r="G100" s="44"/>
      <c r="H100" s="44"/>
      <c r="I100" s="44"/>
    </row>
    <row r="111" spans="6:8" ht="12.75">
      <c r="F111" s="43"/>
      <c r="G111" s="43"/>
      <c r="H111" s="43"/>
    </row>
  </sheetData>
  <mergeCells count="33">
    <mergeCell ref="A12:E12"/>
    <mergeCell ref="A42:I42"/>
    <mergeCell ref="A33:I33"/>
    <mergeCell ref="A26:E26"/>
    <mergeCell ref="A5:I5"/>
    <mergeCell ref="A27:I27"/>
    <mergeCell ref="A100:I100"/>
    <mergeCell ref="A6:I6"/>
    <mergeCell ref="A16:E16"/>
    <mergeCell ref="A70:E70"/>
    <mergeCell ref="A8:E8"/>
    <mergeCell ref="A9:I9"/>
    <mergeCell ref="A13:I13"/>
    <mergeCell ref="A88:I88"/>
    <mergeCell ref="A32:E32"/>
    <mergeCell ref="A41:E41"/>
    <mergeCell ref="A48:I48"/>
    <mergeCell ref="A52:E52"/>
    <mergeCell ref="A45:E45"/>
    <mergeCell ref="A57:I57"/>
    <mergeCell ref="A56:E56"/>
    <mergeCell ref="B71:E71"/>
    <mergeCell ref="A46:E46"/>
    <mergeCell ref="F2:I2"/>
    <mergeCell ref="A65:E65"/>
    <mergeCell ref="A69:E69"/>
    <mergeCell ref="A66:I66"/>
    <mergeCell ref="A17:I17"/>
    <mergeCell ref="A18:I18"/>
    <mergeCell ref="A47:I47"/>
    <mergeCell ref="A53:I53"/>
    <mergeCell ref="A3:I3"/>
    <mergeCell ref="A15:E15"/>
  </mergeCells>
  <printOptions/>
  <pageMargins left="0.42" right="0.31" top="0.28" bottom="0.18" header="0.22" footer="0.19"/>
  <pageSetup horizontalDpi="600" verticalDpi="600" orientation="landscape" paperSize="9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KabanovD</dc:creator>
  <cp:keywords/>
  <dc:description/>
  <cp:lastModifiedBy>Витковская</cp:lastModifiedBy>
  <cp:lastPrinted>2013-07-26T10:11:48Z</cp:lastPrinted>
  <dcterms:created xsi:type="dcterms:W3CDTF">2012-02-23T07:26:38Z</dcterms:created>
  <dcterms:modified xsi:type="dcterms:W3CDTF">2013-07-26T10:11:56Z</dcterms:modified>
  <cp:category/>
  <cp:version/>
  <cp:contentType/>
  <cp:contentStatus/>
</cp:coreProperties>
</file>