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резерв" sheetId="6" r:id="rId6"/>
  </sheets>
  <definedNames>
    <definedName name="_xlnm.Print_Area" localSheetId="0">'2011'!$A$1:$N$76</definedName>
    <definedName name="_xlnm.Print_Area" localSheetId="1">'2012'!$A$1:$N$58</definedName>
    <definedName name="_xlnm.Print_Area" localSheetId="2">'2013'!$A$1:$O$22</definedName>
    <definedName name="_xlnm.Print_Area" localSheetId="3">'2014'!$A$1:$M$22</definedName>
    <definedName name="_xlnm.Print_Area" localSheetId="5">'резерв'!$A$1:$F$44</definedName>
  </definedNames>
  <calcPr fullCalcOnLoad="1"/>
</workbook>
</file>

<file path=xl/sharedStrings.xml><?xml version="1.0" encoding="utf-8"?>
<sst xmlns="http://schemas.openxmlformats.org/spreadsheetml/2006/main" count="530" uniqueCount="339">
  <si>
    <t>Б.Подгорная ул., 165</t>
  </si>
  <si>
    <t>Красноармейская ул., 43</t>
  </si>
  <si>
    <t>Красноармейская ул., 34</t>
  </si>
  <si>
    <t>ИТОГО:</t>
  </si>
  <si>
    <t>Кирова пр., 34в</t>
  </si>
  <si>
    <t>Ново-Карьерная ул., 2</t>
  </si>
  <si>
    <t>Лебедева ул., 34е</t>
  </si>
  <si>
    <t>А.Беленца ул., 9</t>
  </si>
  <si>
    <t>Сосновый пер., 15</t>
  </si>
  <si>
    <t>Сосновый пер., 12а</t>
  </si>
  <si>
    <t>Сосновый пер., 12б</t>
  </si>
  <si>
    <t>за счет средств бюджета муниципального образования "Город Томск"</t>
  </si>
  <si>
    <t>№ п/п</t>
  </si>
  <si>
    <t xml:space="preserve">Число жителей, зарегистрированных в аварийном многоквартирном доме </t>
  </si>
  <si>
    <t>Количество помещений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</si>
  <si>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</si>
  <si>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</si>
  <si>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</si>
  <si>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</si>
  <si>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решение суда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</si>
  <si>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</si>
  <si>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</si>
  <si>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Сумма (гр.12*рыночная строимость кв.м. жилья  (тыс.руб.)</t>
  </si>
  <si>
    <t>Энтузиастов ул., 22</t>
  </si>
  <si>
    <t xml:space="preserve">№113 </t>
  </si>
  <si>
    <t>ПЕРЕЧЕНЬ</t>
  </si>
  <si>
    <t>Пушкина ул., 28в</t>
  </si>
  <si>
    <t>всего</t>
  </si>
  <si>
    <t>Пушкина ул., 5</t>
  </si>
  <si>
    <t>Затеевский пер., 3</t>
  </si>
  <si>
    <t>Островского пер., 15а</t>
  </si>
  <si>
    <t>Дружбы ул., 60</t>
  </si>
  <si>
    <t>№250</t>
  </si>
  <si>
    <t>№267</t>
  </si>
  <si>
    <t>№269</t>
  </si>
  <si>
    <t>№270</t>
  </si>
  <si>
    <t>№277</t>
  </si>
  <si>
    <t>№278</t>
  </si>
  <si>
    <t>№281</t>
  </si>
  <si>
    <t>№302</t>
  </si>
  <si>
    <t>№365</t>
  </si>
  <si>
    <t>№366</t>
  </si>
  <si>
    <t>№367</t>
  </si>
  <si>
    <t>Советская ул., 106</t>
  </si>
  <si>
    <t>Целинный пер., 31/1</t>
  </si>
  <si>
    <t>Дальне-Ключевская ул., 7/1</t>
  </si>
  <si>
    <t>Фрунзе пр, 43</t>
  </si>
  <si>
    <t>№375</t>
  </si>
  <si>
    <t>№469</t>
  </si>
  <si>
    <t>№513</t>
  </si>
  <si>
    <t>№545</t>
  </si>
  <si>
    <t>Первомайская ул., 175</t>
  </si>
  <si>
    <t>Площадь  жилых помещений с учетом мер социальной подерржки, кв.м.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</si>
  <si>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</si>
  <si>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ПРИМЕЧАНИЯ</t>
  </si>
  <si>
    <t>завершение расселения дома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</si>
  <si>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2013 -2014 годах</t>
  </si>
  <si>
    <t>Загорная ул., 1а</t>
  </si>
  <si>
    <t>№161</t>
  </si>
  <si>
    <t>Целинный пер., 27а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</si>
  <si>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 году</t>
  </si>
  <si>
    <t>Энтузиастов, 22/1</t>
  </si>
  <si>
    <t>Подгорная ул., 161</t>
  </si>
  <si>
    <t>Резервный перечень многоквартирных домов</t>
  </si>
  <si>
    <t>Станиславского ул.,24</t>
  </si>
  <si>
    <t>№199</t>
  </si>
  <si>
    <t>Станиславского ул., 18</t>
  </si>
  <si>
    <t>№ 260</t>
  </si>
  <si>
    <t>Алеутская ул., 16</t>
  </si>
  <si>
    <t>№363</t>
  </si>
  <si>
    <t>Бакунина ул., 14 -16</t>
  </si>
  <si>
    <t>№594</t>
  </si>
  <si>
    <t>Войкова ул., 2 -4</t>
  </si>
  <si>
    <t>№ 603</t>
  </si>
  <si>
    <t>Войкова ул., 2/1 -3</t>
  </si>
  <si>
    <t>№ 604</t>
  </si>
  <si>
    <t>Таврическая ул., 4а - 3</t>
  </si>
  <si>
    <t>Вершинина ул., 10 - 3</t>
  </si>
  <si>
    <t>№ 627</t>
  </si>
  <si>
    <t>Беленца А. ул., 7 - 2, 3</t>
  </si>
  <si>
    <t>№ 650, 651</t>
  </si>
  <si>
    <t xml:space="preserve">5-ой Армии ул., 8                        </t>
  </si>
  <si>
    <t>№ 685</t>
  </si>
  <si>
    <t xml:space="preserve">Войкова ул., 75а                          </t>
  </si>
  <si>
    <t>№ 686</t>
  </si>
  <si>
    <t xml:space="preserve">Промышленный пер., 8              </t>
  </si>
  <si>
    <t>№ 684</t>
  </si>
  <si>
    <t xml:space="preserve">Сибирская ул., 82                        </t>
  </si>
  <si>
    <t>№ 690</t>
  </si>
  <si>
    <t xml:space="preserve">Соляная пл., 9                              </t>
  </si>
  <si>
    <t>№ 688</t>
  </si>
  <si>
    <t xml:space="preserve">Соляная пл., 9/1                          </t>
  </si>
  <si>
    <t>№ 689</t>
  </si>
  <si>
    <t xml:space="preserve">Соляной пер., 2                           </t>
  </si>
  <si>
    <t>№ 687</t>
  </si>
  <si>
    <t>Эуштинская ул., 17</t>
  </si>
  <si>
    <t>№ 683</t>
  </si>
  <si>
    <t>Студгородок ул., 7</t>
  </si>
  <si>
    <t>№ 714</t>
  </si>
  <si>
    <t>Учебная ул., 35</t>
  </si>
  <si>
    <t>№ 715</t>
  </si>
  <si>
    <t>Урожайный пер., 24а</t>
  </si>
  <si>
    <t>№ 716</t>
  </si>
  <si>
    <t>Пушкина пер., 12</t>
  </si>
  <si>
    <t>№ 717</t>
  </si>
  <si>
    <t>Красноармейская ул., 51а - 5</t>
  </si>
  <si>
    <t>№ 745</t>
  </si>
  <si>
    <t>Косарева ул., 12</t>
  </si>
  <si>
    <t>№ 746</t>
  </si>
  <si>
    <t>Светлый пер., 28</t>
  </si>
  <si>
    <t>№ 747</t>
  </si>
  <si>
    <t>Яковлева ул., 18</t>
  </si>
  <si>
    <t>№ 748</t>
  </si>
  <si>
    <t>Алтайская ул., 101</t>
  </si>
  <si>
    <t>№ 749</t>
  </si>
  <si>
    <t>М.Горького ул., 11</t>
  </si>
  <si>
    <t>№ 750</t>
  </si>
  <si>
    <t>Краснознаменная ул., 3 - 6</t>
  </si>
  <si>
    <t>№ 774</t>
  </si>
  <si>
    <t>Краснознаменная ул., 3 - 7</t>
  </si>
  <si>
    <t>№ 775</t>
  </si>
  <si>
    <t>Кузнецова ул., 33</t>
  </si>
  <si>
    <t>№ 777</t>
  </si>
  <si>
    <t>Дружбы ул., 58</t>
  </si>
  <si>
    <t>№ 778</t>
  </si>
  <si>
    <t>Р.Люксембург ул., 72Б</t>
  </si>
  <si>
    <t>№ 779</t>
  </si>
  <si>
    <t>Мечникова ул., 14</t>
  </si>
  <si>
    <t>№ 780</t>
  </si>
  <si>
    <t>Советская ул., 8Б</t>
  </si>
  <si>
    <t>№ 781</t>
  </si>
  <si>
    <t>Сибирская ул., 86</t>
  </si>
  <si>
    <t>№ 782</t>
  </si>
  <si>
    <t>№795</t>
  </si>
  <si>
    <t>Энергетиков ул., 11</t>
  </si>
  <si>
    <t>№796</t>
  </si>
  <si>
    <t>Р.Люксембург ул., 92/1</t>
  </si>
  <si>
    <t>№797</t>
  </si>
  <si>
    <t>Щорса ул., 7</t>
  </si>
  <si>
    <t>№807</t>
  </si>
  <si>
    <t>Р.Люксембург ул., 38/1</t>
  </si>
  <si>
    <t>№808</t>
  </si>
  <si>
    <t>Войкова ул., 43</t>
  </si>
  <si>
    <t>№809</t>
  </si>
  <si>
    <t>Войлочная заимка ул., 5</t>
  </si>
  <si>
    <t>№810</t>
  </si>
  <si>
    <t>Красноармейская ул., 41</t>
  </si>
  <si>
    <t>№811</t>
  </si>
  <si>
    <t>С.Разина ул., 14в</t>
  </si>
  <si>
    <t>№812</t>
  </si>
  <si>
    <t>Загорная ул., 46</t>
  </si>
  <si>
    <t>№816</t>
  </si>
  <si>
    <t xml:space="preserve">Лермонтова ул., 45 </t>
  </si>
  <si>
    <t>№817</t>
  </si>
  <si>
    <t>Вершинина ул., 8</t>
  </si>
  <si>
    <t>№818</t>
  </si>
  <si>
    <t>Советская ул., 89</t>
  </si>
  <si>
    <t>№819</t>
  </si>
  <si>
    <t>Блок-Пост ул., 1</t>
  </si>
  <si>
    <t>№820</t>
  </si>
  <si>
    <t>Успенского пер., 8</t>
  </si>
  <si>
    <t>№821</t>
  </si>
  <si>
    <t>Просоюзная ул., 23 - 17</t>
  </si>
  <si>
    <t>№827</t>
  </si>
  <si>
    <t>Советская ул., 36</t>
  </si>
  <si>
    <t>№828</t>
  </si>
  <si>
    <t>Московский тракт, 76</t>
  </si>
  <si>
    <t>№829</t>
  </si>
  <si>
    <t>Обская ул, 50</t>
  </si>
  <si>
    <t>№830</t>
  </si>
  <si>
    <t>Соляной пер., 28</t>
  </si>
  <si>
    <t>№831</t>
  </si>
  <si>
    <t>Жуковского ул, 25</t>
  </si>
  <si>
    <t>№832</t>
  </si>
  <si>
    <t>М.Горького ул, 30а</t>
  </si>
  <si>
    <t>№833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</si>
  <si>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2011 -2012 годах</t>
  </si>
  <si>
    <t>Адрес многоквартирного дома, признанного аварийным, подлежащим сносу или реконструкции / жилого помещения, признанного в установленном порядке непригодным для проживания</t>
  </si>
  <si>
    <t>Число  зарегистрированных жителей</t>
  </si>
  <si>
    <t>Гоголя ул., 14/6</t>
  </si>
  <si>
    <t xml:space="preserve"> №104</t>
  </si>
  <si>
    <t>Войлочная ул., 5 а</t>
  </si>
  <si>
    <t xml:space="preserve">№114 </t>
  </si>
  <si>
    <t>Техническая ул., 9</t>
  </si>
  <si>
    <t xml:space="preserve">№115 </t>
  </si>
  <si>
    <t>Крымская ул., 58</t>
  </si>
  <si>
    <t>№116</t>
  </si>
  <si>
    <t>Ленина пр., 200/2</t>
  </si>
  <si>
    <t>№122</t>
  </si>
  <si>
    <t>Студ.городок ул., 11</t>
  </si>
  <si>
    <t>№125</t>
  </si>
  <si>
    <t>пр. Кирова, д. 9</t>
  </si>
  <si>
    <t>№128</t>
  </si>
  <si>
    <t>пр. Кирова, д. 9а</t>
  </si>
  <si>
    <t>ул. Советская, д. 78</t>
  </si>
  <si>
    <t>№130</t>
  </si>
  <si>
    <t>Герцена ул., 24</t>
  </si>
  <si>
    <t xml:space="preserve">№131 </t>
  </si>
  <si>
    <t>Кононова пер., 4</t>
  </si>
  <si>
    <t xml:space="preserve">№133 </t>
  </si>
  <si>
    <t>Карпова ул., 3</t>
  </si>
  <si>
    <t>№134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</si>
  <si>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</si>
  <si>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</si>
  <si>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</si>
  <si>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</si>
  <si>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</si>
  <si>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</si>
  <si>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</si>
  <si>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</si>
  <si>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</si>
  <si>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</si>
  <si>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</si>
  <si>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Оренбургская ул., 8</t>
  </si>
  <si>
    <t>№153</t>
  </si>
  <si>
    <t>Батенькова пер., 11</t>
  </si>
  <si>
    <t>№154</t>
  </si>
  <si>
    <t>ул. Энергетиков, д. 2</t>
  </si>
  <si>
    <t>№157</t>
  </si>
  <si>
    <t>А.Невского ул., 24</t>
  </si>
  <si>
    <t xml:space="preserve">№158 </t>
  </si>
  <si>
    <t>Пушкина ул., 24</t>
  </si>
  <si>
    <t xml:space="preserve">№165 </t>
  </si>
  <si>
    <t>Ив.Черных ул., 73 а</t>
  </si>
  <si>
    <t>ул.Гоголя,50</t>
  </si>
  <si>
    <t>№ 177</t>
  </si>
  <si>
    <t>ул.Герцена,16</t>
  </si>
  <si>
    <t>№178</t>
  </si>
  <si>
    <t>Днепровский пер., 20</t>
  </si>
  <si>
    <t>№186</t>
  </si>
  <si>
    <t>Свердлова ул., 4</t>
  </si>
  <si>
    <t xml:space="preserve">№187 </t>
  </si>
  <si>
    <t>ул. Савиных, 4б</t>
  </si>
  <si>
    <t>№188</t>
  </si>
  <si>
    <t>ул. Савиных, 4а</t>
  </si>
  <si>
    <t>№189</t>
  </si>
  <si>
    <t>ул.Советская, 29/1</t>
  </si>
  <si>
    <t>№236</t>
  </si>
  <si>
    <t>Советская ул., 62</t>
  </si>
  <si>
    <t>№244</t>
  </si>
  <si>
    <t>Техническая ул., 13</t>
  </si>
  <si>
    <t xml:space="preserve"> 04.09.2009</t>
  </si>
  <si>
    <t>№ 254</t>
  </si>
  <si>
    <t>ул. Станиславского, 21</t>
  </si>
  <si>
    <t>№261</t>
  </si>
  <si>
    <t>Энтузиастов ул., 22/1</t>
  </si>
  <si>
    <t>№262</t>
  </si>
  <si>
    <t>ул. Красноармейская, 64</t>
  </si>
  <si>
    <t>№279</t>
  </si>
  <si>
    <t>Киевская, 92</t>
  </si>
  <si>
    <t xml:space="preserve"> 14.12.2006</t>
  </si>
  <si>
    <t>№40</t>
  </si>
  <si>
    <t>Косарева ул., 21</t>
  </si>
  <si>
    <t>№62</t>
  </si>
  <si>
    <t>Гоголя ул., 14/3</t>
  </si>
  <si>
    <t>ул. Крылова, 6</t>
  </si>
  <si>
    <t>пер. Механический, 4</t>
  </si>
  <si>
    <t>ул. Киевская, 139</t>
  </si>
  <si>
    <t>ул. Сибирская, 1б</t>
  </si>
  <si>
    <t xml:space="preserve">ул. Лебедева, 34е </t>
  </si>
  <si>
    <t>Ангарская, ул. 68</t>
  </si>
  <si>
    <t>ул. Пришвина, 25</t>
  </si>
  <si>
    <t>ул. Кустарный, 4</t>
  </si>
  <si>
    <t>ул. Вершинина, 27/9</t>
  </si>
  <si>
    <t>Беленца, ул. 21</t>
  </si>
  <si>
    <t>Спортивный пер., 8</t>
  </si>
  <si>
    <t>Дзержинского ул., 47</t>
  </si>
  <si>
    <t>Кутузова ул., 13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</si>
  <si>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2012 -2013 годах</t>
  </si>
  <si>
    <t>Белинского ул., 46</t>
  </si>
  <si>
    <t>№337</t>
  </si>
  <si>
    <t>Техническая ул., 11</t>
  </si>
  <si>
    <t xml:space="preserve">№249 </t>
  </si>
  <si>
    <t>Войкова ул., 16/2</t>
  </si>
  <si>
    <t>№561</t>
  </si>
  <si>
    <t>Дальне-Ключевская ул., 18</t>
  </si>
  <si>
    <t>Шевченко ул, 38</t>
  </si>
  <si>
    <t>Аптекарский пер., 11</t>
  </si>
  <si>
    <t>Оренбургская ул., 6</t>
  </si>
  <si>
    <t>Днепровский пер., 18</t>
  </si>
  <si>
    <t>Р. Люксембург ул., 59</t>
  </si>
  <si>
    <t>А.Беленца ул.,4а</t>
  </si>
  <si>
    <t>№198</t>
  </si>
  <si>
    <t>Спортивный пер. 8</t>
  </si>
  <si>
    <t>№235</t>
  </si>
  <si>
    <t>Комсомольская ул., 9, пос. Тимирязево</t>
  </si>
  <si>
    <t>№248</t>
  </si>
  <si>
    <t xml:space="preserve">Октябрьская ул., 104а, пос. Тимирязево </t>
  </si>
  <si>
    <t>№263</t>
  </si>
  <si>
    <t>Станиславского ул.,18</t>
  </si>
  <si>
    <t>№260</t>
  </si>
  <si>
    <t xml:space="preserve">Водяная ул., 41/1 </t>
  </si>
  <si>
    <t>№98</t>
  </si>
  <si>
    <t>Советская ул., 49/2</t>
  </si>
  <si>
    <t>Московский тракт, 58</t>
  </si>
  <si>
    <t>Кедровая ул., 36а</t>
  </si>
  <si>
    <t>Вокзальная ул., 80</t>
  </si>
  <si>
    <t>Комсомольский тр., 5/1</t>
  </si>
  <si>
    <t>Аптекарский пер., 11а</t>
  </si>
  <si>
    <t>Алтайская ул., 15а</t>
  </si>
  <si>
    <t>Гоголя ул., 46 - 2</t>
  </si>
  <si>
    <t>Аптекарский пер., 11/1</t>
  </si>
  <si>
    <t>Московский тракт, 4Б</t>
  </si>
  <si>
    <t>Р.Люксембург ул., 121</t>
  </si>
  <si>
    <t>Ангарская ул., 74</t>
  </si>
  <si>
    <t>3-я Рабочая ул., 2</t>
  </si>
  <si>
    <t>Кулева ул., 25</t>
  </si>
  <si>
    <t>*</t>
  </si>
  <si>
    <t>Красноармейская ул., 64</t>
  </si>
  <si>
    <t>Гоголя ул., 50/1</t>
  </si>
  <si>
    <t>№848</t>
  </si>
  <si>
    <t>№851</t>
  </si>
  <si>
    <t>№852</t>
  </si>
  <si>
    <t>№853</t>
  </si>
  <si>
    <t>№854</t>
  </si>
  <si>
    <t>№855</t>
  </si>
  <si>
    <t>№856</t>
  </si>
  <si>
    <t>№860</t>
  </si>
  <si>
    <t>№861</t>
  </si>
  <si>
    <t>№862</t>
  </si>
  <si>
    <t>№863</t>
  </si>
  <si>
    <t>№864</t>
  </si>
  <si>
    <t>№865</t>
  </si>
  <si>
    <t>№869</t>
  </si>
  <si>
    <t xml:space="preserve">Войкова ул., 4                    </t>
  </si>
  <si>
    <t>№505,506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</si>
  <si>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 году</t>
  </si>
  <si>
    <t>ИТОГО:*</t>
  </si>
  <si>
    <t>* -  изменилось количество граждан в связи  с заменой адреса расселенного дома</t>
  </si>
  <si>
    <t>Жуковского ул., 25</t>
  </si>
  <si>
    <t>Советская ул, 106</t>
  </si>
  <si>
    <t>Затраты на снос</t>
  </si>
  <si>
    <t>Приложение 5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 27.05.2013 № 522_</t>
  </si>
  <si>
    <t xml:space="preserve"> 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</si>
  <si>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от  27.05.2013 № 522</t>
  </si>
  <si>
    <t xml:space="preserve"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от  27.05.2013 № 522 </t>
  </si>
  <si>
    <t>Приложение 3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от 27.05.2013 № 522</t>
  </si>
  <si>
    <t>Приложение 4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от 27.05.2013 № 522</t>
  </si>
  <si>
    <t>Приложение 9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27.05.2013 № 522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</si>
</sst>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#,##0.00_р_."/>
    <numFmt numFmtId="184" formatCode="dd/mm/yy"/>
    <numFmt numFmtId="185" formatCode="[$-FC19]d\ mmmm\ yyyy\ &quot;г.&quot;"/>
  </numFmts>
  <fonts count="2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i/>
      <sz val="10"/>
      <name val="Times New Roman"/>
      <family val="1"/>
    </font>
    <font>
      <i/>
      <sz val="6"/>
      <name val="Times New Roman"/>
      <family val="1"/>
    </font>
    <font>
      <sz val="11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6"/>
      <name val="Arial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180" fontId="2" fillId="0" borderId="1" xfId="0" applyNumberFormat="1" applyFont="1" applyFill="1" applyBorder="1" applyAlignment="1">
      <alignment horizontal="center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14" fontId="8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 shrinkToFit="1"/>
    </xf>
    <xf numFmtId="2" fontId="2" fillId="0" borderId="1" xfId="0" applyNumberFormat="1" applyFont="1" applyFill="1" applyBorder="1" applyAlignment="1">
      <alignment horizontal="center" wrapText="1" shrinkToFit="1"/>
    </xf>
    <xf numFmtId="0" fontId="0" fillId="0" borderId="1" xfId="0" applyBorder="1" applyAlignment="1">
      <alignment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" xfId="18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/>
    </xf>
    <xf numFmtId="0" fontId="18" fillId="0" borderId="1" xfId="18" applyFont="1" applyFill="1" applyBorder="1" applyAlignment="1">
      <alignment horizontal="center" vertical="center" wrapText="1"/>
      <protection/>
    </xf>
    <xf numFmtId="180" fontId="18" fillId="0" borderId="1" xfId="18" applyNumberFormat="1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/>
      <protection/>
    </xf>
    <xf numFmtId="0" fontId="2" fillId="0" borderId="1" xfId="18" applyNumberFormat="1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/>
    </xf>
    <xf numFmtId="0" fontId="2" fillId="0" borderId="1" xfId="20" applyFont="1" applyFill="1" applyBorder="1" applyAlignment="1">
      <alignment horizontal="center" vertical="center" wrapText="1"/>
      <protection/>
    </xf>
    <xf numFmtId="14" fontId="8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7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/>
    </xf>
    <xf numFmtId="0" fontId="13" fillId="0" borderId="1" xfId="18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/>
    </xf>
    <xf numFmtId="180" fontId="19" fillId="0" borderId="1" xfId="18" applyNumberFormat="1" applyFont="1" applyFill="1" applyBorder="1" applyAlignment="1">
      <alignment horizontal="center" vertical="center" wrapText="1"/>
      <protection/>
    </xf>
    <xf numFmtId="180" fontId="13" fillId="0" borderId="1" xfId="0" applyNumberFormat="1" applyFont="1" applyFill="1" applyBorder="1" applyAlignment="1">
      <alignment horizontal="center" vertical="center"/>
    </xf>
    <xf numFmtId="0" fontId="13" fillId="0" borderId="1" xfId="18" applyNumberFormat="1" applyFont="1" applyFill="1" applyBorder="1" applyAlignment="1">
      <alignment horizontal="center" vertical="center" wrapText="1"/>
      <protection/>
    </xf>
    <xf numFmtId="2" fontId="13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1" fontId="17" fillId="0" borderId="1" xfId="18" applyNumberFormat="1" applyFont="1" applyFill="1" applyBorder="1" applyAlignment="1">
      <alignment horizontal="center" vertical="center" wrapText="1"/>
      <protection/>
    </xf>
    <xf numFmtId="2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0" applyNumberFormat="1" applyFont="1" applyBorder="1" applyAlignment="1">
      <alignment horizontal="center"/>
    </xf>
    <xf numFmtId="2" fontId="18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21" fillId="0" borderId="1" xfId="18" applyNumberFormat="1" applyFont="1" applyFill="1" applyBorder="1" applyAlignment="1">
      <alignment horizontal="center" vertical="center" wrapText="1"/>
      <protection/>
    </xf>
    <xf numFmtId="2" fontId="22" fillId="0" borderId="1" xfId="20" applyNumberFormat="1" applyFont="1" applyFill="1" applyBorder="1" applyAlignment="1">
      <alignment horizontal="center" vertical="center" wrapText="1"/>
      <protection/>
    </xf>
    <xf numFmtId="180" fontId="13" fillId="0" borderId="1" xfId="18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1" xfId="18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25" fillId="0" borderId="1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0" borderId="1" xfId="0" applyNumberFormat="1" applyBorder="1" applyAlignment="1">
      <alignment/>
    </xf>
    <xf numFmtId="180" fontId="17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20" fillId="0" borderId="1" xfId="18" applyNumberFormat="1" applyFont="1" applyFill="1" applyBorder="1" applyAlignment="1">
      <alignment horizontal="center" vertical="center" wrapText="1"/>
      <protection/>
    </xf>
    <xf numFmtId="0" fontId="18" fillId="0" borderId="1" xfId="18" applyNumberFormat="1" applyFont="1" applyFill="1" applyBorder="1" applyAlignment="1">
      <alignment horizontal="center" vertical="center" wrapText="1"/>
      <protection/>
    </xf>
    <xf numFmtId="2" fontId="8" fillId="0" borderId="1" xfId="0" applyNumberFormat="1" applyFont="1" applyFill="1" applyBorder="1" applyAlignment="1">
      <alignment/>
    </xf>
    <xf numFmtId="2" fontId="2" fillId="0" borderId="1" xfId="18" applyNumberFormat="1" applyFont="1" applyFill="1" applyBorder="1" applyAlignment="1">
      <alignment horizontal="center" vertical="center"/>
      <protection/>
    </xf>
    <xf numFmtId="180" fontId="2" fillId="0" borderId="1" xfId="19" applyNumberFormat="1" applyFont="1" applyFill="1" applyBorder="1" applyAlignment="1">
      <alignment horizontal="center"/>
      <protection/>
    </xf>
    <xf numFmtId="180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22" fillId="0" borderId="1" xfId="18" applyNumberFormat="1" applyFont="1" applyFill="1" applyBorder="1" applyAlignment="1">
      <alignment horizontal="center" vertical="center" wrapText="1"/>
      <protection/>
    </xf>
    <xf numFmtId="180" fontId="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8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180" fontId="26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180" fontId="9" fillId="0" borderId="1" xfId="0" applyNumberFormat="1" applyFont="1" applyFill="1" applyBorder="1" applyAlignment="1">
      <alignment horizontal="center"/>
    </xf>
    <xf numFmtId="180" fontId="9" fillId="0" borderId="1" xfId="18" applyNumberFormat="1" applyFont="1" applyFill="1" applyBorder="1" applyAlignment="1">
      <alignment horizontal="center" vertical="center"/>
      <protection/>
    </xf>
    <xf numFmtId="180" fontId="9" fillId="0" borderId="1" xfId="18" applyNumberFormat="1" applyFont="1" applyFill="1" applyBorder="1" applyAlignment="1">
      <alignment horizontal="center" vertical="center" wrapText="1"/>
      <protection/>
    </xf>
    <xf numFmtId="180" fontId="9" fillId="0" borderId="1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/>
    </xf>
    <xf numFmtId="0" fontId="3" fillId="0" borderId="0" xfId="1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4" fillId="0" borderId="0" xfId="1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wrapText="1"/>
    </xf>
    <xf numFmtId="0" fontId="4" fillId="0" borderId="3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0" borderId="2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0" xfId="2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79" fontId="5" fillId="0" borderId="1" xfId="23" applyFont="1" applyFill="1" applyBorder="1" applyAlignment="1">
      <alignment horizontal="center" vertical="center" textRotation="90" wrapText="1"/>
    </xf>
    <xf numFmtId="2" fontId="5" fillId="0" borderId="1" xfId="18" applyNumberFormat="1" applyFont="1" applyFill="1" applyBorder="1" applyAlignment="1">
      <alignment horizontal="center" vertical="center" textRotation="90" wrapText="1"/>
      <protection/>
    </xf>
    <xf numFmtId="2" fontId="5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right" wrapText="1"/>
    </xf>
    <xf numFmtId="0" fontId="3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6" fillId="0" borderId="2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иложение 3" xfId="19"/>
    <cellStyle name="Обычный_программа для 185фз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SheetLayoutView="100" workbookViewId="0" topLeftCell="A1">
      <selection activeCell="D1" sqref="D1:N2"/>
    </sheetView>
  </sheetViews>
  <sheetFormatPr defaultColWidth="9.140625" defaultRowHeight="12.75"/>
  <cols>
    <col min="1" max="1" width="3.28125" style="0" customWidth="1"/>
    <col min="2" max="2" width="21.28125" style="0" customWidth="1"/>
    <col min="3" max="3" width="6.8515625" style="0" customWidth="1"/>
    <col min="4" max="4" width="5.57421875" style="0" customWidth="1"/>
    <col min="5" max="5" width="4.421875" style="0" customWidth="1"/>
    <col min="6" max="8" width="5.7109375" style="0" customWidth="1"/>
    <col min="9" max="11" width="4.00390625" style="0" customWidth="1"/>
    <col min="12" max="12" width="6.7109375" style="0" customWidth="1"/>
    <col min="13" max="13" width="8.57421875" style="0" customWidth="1"/>
    <col min="14" max="14" width="15.8515625" style="0" customWidth="1"/>
  </cols>
  <sheetData>
    <row r="1" spans="1:14" ht="18.75" customHeight="1">
      <c r="A1" s="18"/>
      <c r="B1" s="18"/>
      <c r="C1" s="18"/>
      <c r="D1" s="158" t="s">
        <v>334</v>
      </c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32.25" customHeight="1">
      <c r="A2" s="18"/>
      <c r="B2" s="18"/>
      <c r="C2" s="1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2.75">
      <c r="A3" s="18"/>
      <c r="B3" s="18"/>
      <c r="C3" s="18"/>
      <c r="D3" s="18"/>
      <c r="E3" s="49"/>
      <c r="F3" s="49"/>
      <c r="G3" s="49"/>
      <c r="H3" s="49"/>
      <c r="I3" s="49"/>
      <c r="J3" s="49"/>
      <c r="K3" s="49"/>
      <c r="L3" s="49"/>
      <c r="M3" s="49"/>
      <c r="N3" s="18"/>
    </row>
    <row r="4" spans="1:14" ht="15.75">
      <c r="A4" s="134" t="s">
        <v>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60"/>
    </row>
    <row r="5" spans="1:14" ht="63" customHeight="1">
      <c r="A5" s="134" t="s">
        <v>176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60"/>
    </row>
    <row r="6" spans="1:14" ht="15.75">
      <c r="A6" s="136" t="s">
        <v>11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60"/>
    </row>
    <row r="7" spans="1:14" ht="15.75">
      <c r="A7" s="138"/>
      <c r="B7" s="161"/>
      <c r="C7" s="161"/>
      <c r="D7" s="161"/>
      <c r="E7" s="161"/>
      <c r="F7" s="162"/>
      <c r="G7" s="162"/>
      <c r="H7" s="162"/>
      <c r="I7" s="162"/>
      <c r="J7" s="162"/>
      <c r="K7" s="162"/>
      <c r="L7" s="162"/>
      <c r="M7" s="162"/>
      <c r="N7" s="18"/>
    </row>
    <row r="8" spans="1:14" ht="32.25" customHeight="1">
      <c r="A8" s="163" t="s">
        <v>12</v>
      </c>
      <c r="B8" s="163" t="s">
        <v>177</v>
      </c>
      <c r="C8" s="163" t="s">
        <v>20</v>
      </c>
      <c r="D8" s="163"/>
      <c r="E8" s="164" t="s">
        <v>178</v>
      </c>
      <c r="F8" s="149" t="s">
        <v>21</v>
      </c>
      <c r="G8" s="149"/>
      <c r="H8" s="149"/>
      <c r="I8" s="152" t="s">
        <v>14</v>
      </c>
      <c r="J8" s="152"/>
      <c r="K8" s="152"/>
      <c r="L8" s="153" t="s">
        <v>52</v>
      </c>
      <c r="M8" s="155" t="s">
        <v>22</v>
      </c>
      <c r="N8" s="147" t="s">
        <v>54</v>
      </c>
    </row>
    <row r="9" spans="1:14" ht="23.25" customHeight="1">
      <c r="A9" s="163"/>
      <c r="B9" s="163"/>
      <c r="C9" s="163"/>
      <c r="D9" s="163"/>
      <c r="E9" s="164"/>
      <c r="F9" s="148" t="s">
        <v>15</v>
      </c>
      <c r="G9" s="149" t="s">
        <v>16</v>
      </c>
      <c r="H9" s="149"/>
      <c r="I9" s="151" t="s">
        <v>15</v>
      </c>
      <c r="J9" s="149" t="s">
        <v>16</v>
      </c>
      <c r="K9" s="149"/>
      <c r="L9" s="154"/>
      <c r="M9" s="155"/>
      <c r="N9" s="147"/>
    </row>
    <row r="10" spans="1:14" ht="27.75" customHeight="1">
      <c r="A10" s="163"/>
      <c r="B10" s="163"/>
      <c r="C10" s="163"/>
      <c r="D10" s="163"/>
      <c r="E10" s="164"/>
      <c r="F10" s="148"/>
      <c r="G10" s="150"/>
      <c r="H10" s="150"/>
      <c r="I10" s="151"/>
      <c r="J10" s="150"/>
      <c r="K10" s="150"/>
      <c r="L10" s="154"/>
      <c r="M10" s="155"/>
      <c r="N10" s="147"/>
    </row>
    <row r="11" spans="1:14" ht="80.25" customHeight="1">
      <c r="A11" s="163"/>
      <c r="B11" s="163"/>
      <c r="C11" s="163"/>
      <c r="D11" s="163"/>
      <c r="E11" s="164"/>
      <c r="F11" s="148"/>
      <c r="G11" s="11" t="s">
        <v>17</v>
      </c>
      <c r="H11" s="11" t="s">
        <v>18</v>
      </c>
      <c r="I11" s="151"/>
      <c r="J11" s="12" t="s">
        <v>17</v>
      </c>
      <c r="K11" s="12" t="s">
        <v>18</v>
      </c>
      <c r="L11" s="154"/>
      <c r="M11" s="155"/>
      <c r="N11" s="147"/>
    </row>
    <row r="12" spans="1:14" ht="12.75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  <c r="L12" s="50">
        <v>12</v>
      </c>
      <c r="M12" s="50">
        <v>13</v>
      </c>
      <c r="N12" s="51">
        <v>14</v>
      </c>
    </row>
    <row r="13" spans="1:14" ht="16.5" customHeight="1">
      <c r="A13" s="52">
        <v>1</v>
      </c>
      <c r="B13" s="1" t="s">
        <v>179</v>
      </c>
      <c r="C13" s="15">
        <v>39309</v>
      </c>
      <c r="D13" s="15" t="s">
        <v>180</v>
      </c>
      <c r="E13" s="7">
        <v>2</v>
      </c>
      <c r="F13" s="53">
        <f aca="true" t="shared" si="0" ref="F13:F73">G13+H13</f>
        <v>140.9</v>
      </c>
      <c r="G13" s="54">
        <v>18.2</v>
      </c>
      <c r="H13" s="54">
        <v>122.7</v>
      </c>
      <c r="I13" s="55">
        <v>2</v>
      </c>
      <c r="J13" s="55">
        <v>1</v>
      </c>
      <c r="K13" s="55">
        <v>1</v>
      </c>
      <c r="L13" s="3">
        <f>122.7+20</f>
        <v>142.7</v>
      </c>
      <c r="M13" s="22">
        <v>4969.2</v>
      </c>
      <c r="N13" s="56"/>
    </row>
    <row r="14" spans="1:14" ht="16.5" customHeight="1">
      <c r="A14" s="1">
        <v>2</v>
      </c>
      <c r="B14" s="1" t="s">
        <v>23</v>
      </c>
      <c r="C14" s="15">
        <v>39345</v>
      </c>
      <c r="D14" s="15" t="s">
        <v>24</v>
      </c>
      <c r="E14" s="6">
        <v>21</v>
      </c>
      <c r="F14" s="53">
        <v>202</v>
      </c>
      <c r="G14" s="4">
        <v>161</v>
      </c>
      <c r="H14" s="4">
        <v>41</v>
      </c>
      <c r="I14" s="6">
        <v>6</v>
      </c>
      <c r="J14" s="6">
        <v>5</v>
      </c>
      <c r="K14" s="6">
        <v>1</v>
      </c>
      <c r="L14" s="3">
        <v>229</v>
      </c>
      <c r="M14" s="22">
        <v>9122.7</v>
      </c>
      <c r="N14" s="56"/>
    </row>
    <row r="15" spans="1:14" ht="16.5" customHeight="1">
      <c r="A15" s="1">
        <v>3</v>
      </c>
      <c r="B15" s="1" t="s">
        <v>181</v>
      </c>
      <c r="C15" s="15">
        <v>39345</v>
      </c>
      <c r="D15" s="15" t="s">
        <v>182</v>
      </c>
      <c r="E15" s="6">
        <v>6</v>
      </c>
      <c r="F15" s="53">
        <f t="shared" si="0"/>
        <v>142.6</v>
      </c>
      <c r="G15" s="4">
        <v>47.5</v>
      </c>
      <c r="H15" s="4">
        <v>95.1</v>
      </c>
      <c r="I15" s="6">
        <v>4</v>
      </c>
      <c r="J15" s="6">
        <v>1</v>
      </c>
      <c r="K15" s="6">
        <v>3</v>
      </c>
      <c r="L15" s="3">
        <v>153.1</v>
      </c>
      <c r="M15" s="22">
        <v>6185.2</v>
      </c>
      <c r="N15" s="56"/>
    </row>
    <row r="16" spans="1:14" ht="16.5" customHeight="1">
      <c r="A16" s="52">
        <v>4</v>
      </c>
      <c r="B16" s="1" t="s">
        <v>183</v>
      </c>
      <c r="C16" s="15">
        <v>39345</v>
      </c>
      <c r="D16" s="15" t="s">
        <v>184</v>
      </c>
      <c r="E16" s="6">
        <v>37</v>
      </c>
      <c r="F16" s="53">
        <v>425</v>
      </c>
      <c r="G16" s="4">
        <v>164.1</v>
      </c>
      <c r="H16" s="4">
        <v>260.9</v>
      </c>
      <c r="I16" s="6">
        <v>10</v>
      </c>
      <c r="J16" s="6">
        <v>5</v>
      </c>
      <c r="K16" s="6">
        <v>5</v>
      </c>
      <c r="L16" s="3">
        <v>436.7</v>
      </c>
      <c r="M16" s="22">
        <v>16906.5</v>
      </c>
      <c r="N16" s="56"/>
    </row>
    <row r="17" spans="1:14" ht="16.5" customHeight="1">
      <c r="A17" s="1">
        <v>5</v>
      </c>
      <c r="B17" s="57" t="s">
        <v>185</v>
      </c>
      <c r="C17" s="58">
        <v>39345</v>
      </c>
      <c r="D17" s="58" t="s">
        <v>186</v>
      </c>
      <c r="E17" s="7">
        <v>10</v>
      </c>
      <c r="F17" s="53">
        <v>117.88</v>
      </c>
      <c r="G17" s="4">
        <v>25.88</v>
      </c>
      <c r="H17" s="4">
        <v>92</v>
      </c>
      <c r="I17" s="6">
        <v>5</v>
      </c>
      <c r="J17" s="6">
        <v>1</v>
      </c>
      <c r="K17" s="6">
        <v>4</v>
      </c>
      <c r="L17" s="3">
        <v>142.1</v>
      </c>
      <c r="M17" s="22">
        <v>5867.6</v>
      </c>
      <c r="N17" s="56"/>
    </row>
    <row r="18" spans="1:14" s="18" customFormat="1" ht="16.5" customHeight="1">
      <c r="A18" s="1">
        <v>6</v>
      </c>
      <c r="B18" s="57" t="s">
        <v>187</v>
      </c>
      <c r="C18" s="58">
        <v>39381</v>
      </c>
      <c r="D18" s="58" t="s">
        <v>188</v>
      </c>
      <c r="E18" s="7">
        <v>15</v>
      </c>
      <c r="F18" s="53">
        <f t="shared" si="0"/>
        <v>214.2</v>
      </c>
      <c r="G18" s="4">
        <v>77.2</v>
      </c>
      <c r="H18" s="4">
        <v>137</v>
      </c>
      <c r="I18" s="6">
        <v>10</v>
      </c>
      <c r="J18" s="6">
        <v>4</v>
      </c>
      <c r="K18" s="6">
        <v>6</v>
      </c>
      <c r="L18" s="3">
        <v>268.4</v>
      </c>
      <c r="M18" s="22">
        <v>11263.9</v>
      </c>
      <c r="N18" s="56"/>
    </row>
    <row r="19" spans="1:14" ht="16.5" customHeight="1">
      <c r="A19" s="52">
        <v>7</v>
      </c>
      <c r="B19" s="8" t="s">
        <v>189</v>
      </c>
      <c r="C19" s="47">
        <v>39395</v>
      </c>
      <c r="D19" s="48" t="s">
        <v>190</v>
      </c>
      <c r="E19" s="59">
        <v>39</v>
      </c>
      <c r="F19" s="53">
        <v>474.8</v>
      </c>
      <c r="G19" s="60">
        <v>211</v>
      </c>
      <c r="H19" s="60">
        <v>263.8</v>
      </c>
      <c r="I19" s="59">
        <v>12</v>
      </c>
      <c r="J19" s="59">
        <v>5</v>
      </c>
      <c r="K19" s="59">
        <v>7</v>
      </c>
      <c r="L19" s="61">
        <v>487.4</v>
      </c>
      <c r="M19" s="22">
        <v>19263.3</v>
      </c>
      <c r="N19" s="56"/>
    </row>
    <row r="20" spans="1:14" ht="16.5" customHeight="1">
      <c r="A20" s="1">
        <v>8</v>
      </c>
      <c r="B20" s="2" t="s">
        <v>191</v>
      </c>
      <c r="C20" s="47">
        <v>39421</v>
      </c>
      <c r="D20" s="48" t="s">
        <v>192</v>
      </c>
      <c r="E20" s="1">
        <v>8</v>
      </c>
      <c r="F20" s="53">
        <f t="shared" si="0"/>
        <v>48.8</v>
      </c>
      <c r="G20" s="60">
        <v>48.8</v>
      </c>
      <c r="H20" s="4"/>
      <c r="I20" s="6">
        <v>2</v>
      </c>
      <c r="J20" s="6">
        <v>2</v>
      </c>
      <c r="K20" s="6"/>
      <c r="L20" s="3">
        <v>76</v>
      </c>
      <c r="M20" s="3">
        <v>3086.8</v>
      </c>
      <c r="N20" s="56"/>
    </row>
    <row r="21" spans="1:15" ht="16.5" customHeight="1">
      <c r="A21" s="1">
        <v>9</v>
      </c>
      <c r="B21" s="2" t="s">
        <v>193</v>
      </c>
      <c r="C21" s="47">
        <v>39421</v>
      </c>
      <c r="D21" s="48" t="s">
        <v>192</v>
      </c>
      <c r="E21" s="1">
        <v>33</v>
      </c>
      <c r="F21" s="53">
        <f t="shared" si="0"/>
        <v>417.6</v>
      </c>
      <c r="G21" s="60">
        <v>296.5</v>
      </c>
      <c r="H21" s="4">
        <v>121.1</v>
      </c>
      <c r="I21" s="6">
        <f>J21+K21</f>
        <v>11</v>
      </c>
      <c r="J21" s="6">
        <v>8</v>
      </c>
      <c r="K21" s="6">
        <v>3</v>
      </c>
      <c r="L21" s="3">
        <v>423.8</v>
      </c>
      <c r="M21" s="22">
        <v>17002.7</v>
      </c>
      <c r="N21" s="56"/>
      <c r="O21" t="s">
        <v>333</v>
      </c>
    </row>
    <row r="22" spans="1:14" ht="16.5" customHeight="1">
      <c r="A22" s="52">
        <v>10</v>
      </c>
      <c r="B22" s="8" t="s">
        <v>194</v>
      </c>
      <c r="C22" s="47">
        <v>39421</v>
      </c>
      <c r="D22" s="48" t="s">
        <v>195</v>
      </c>
      <c r="E22" s="7">
        <v>18</v>
      </c>
      <c r="F22" s="53">
        <f t="shared" si="0"/>
        <v>251.89999999999998</v>
      </c>
      <c r="G22" s="4">
        <v>202.1</v>
      </c>
      <c r="H22" s="4">
        <v>49.8</v>
      </c>
      <c r="I22" s="6">
        <v>7</v>
      </c>
      <c r="J22" s="6">
        <v>6</v>
      </c>
      <c r="K22" s="6">
        <v>1</v>
      </c>
      <c r="L22" s="3">
        <v>225.1</v>
      </c>
      <c r="M22" s="22">
        <v>9242.3</v>
      </c>
      <c r="N22" s="56"/>
    </row>
    <row r="23" spans="1:14" ht="16.5" customHeight="1">
      <c r="A23" s="1">
        <v>11</v>
      </c>
      <c r="B23" s="1" t="s">
        <v>196</v>
      </c>
      <c r="C23" s="15">
        <v>39442</v>
      </c>
      <c r="D23" s="15" t="s">
        <v>197</v>
      </c>
      <c r="E23" s="7">
        <v>63</v>
      </c>
      <c r="F23" s="53">
        <v>423.6</v>
      </c>
      <c r="G23" s="4">
        <v>325.7</v>
      </c>
      <c r="H23" s="4">
        <v>97.9</v>
      </c>
      <c r="I23" s="6">
        <v>14</v>
      </c>
      <c r="J23" s="6">
        <v>10</v>
      </c>
      <c r="K23" s="6">
        <v>4</v>
      </c>
      <c r="L23" s="3">
        <v>464.5</v>
      </c>
      <c r="M23" s="22">
        <v>19139.4</v>
      </c>
      <c r="N23" s="56"/>
    </row>
    <row r="24" spans="1:14" ht="16.5" customHeight="1">
      <c r="A24" s="1">
        <v>12</v>
      </c>
      <c r="B24" s="1" t="s">
        <v>198</v>
      </c>
      <c r="C24" s="15">
        <v>39442</v>
      </c>
      <c r="D24" s="15" t="s">
        <v>199</v>
      </c>
      <c r="E24" s="7">
        <v>15</v>
      </c>
      <c r="F24" s="53">
        <f t="shared" si="0"/>
        <v>326.9</v>
      </c>
      <c r="G24" s="4">
        <v>214.9</v>
      </c>
      <c r="H24" s="4">
        <v>112</v>
      </c>
      <c r="I24" s="6">
        <f>J24+K24</f>
        <v>8</v>
      </c>
      <c r="J24" s="6">
        <v>5</v>
      </c>
      <c r="K24" s="6">
        <v>3</v>
      </c>
      <c r="L24" s="3">
        <v>376.8</v>
      </c>
      <c r="M24" s="22">
        <v>14342.9</v>
      </c>
      <c r="N24" s="56"/>
    </row>
    <row r="25" spans="1:14" ht="16.5" customHeight="1">
      <c r="A25" s="52">
        <v>13</v>
      </c>
      <c r="B25" s="8" t="s">
        <v>200</v>
      </c>
      <c r="C25" s="47">
        <v>39442</v>
      </c>
      <c r="D25" s="48" t="s">
        <v>201</v>
      </c>
      <c r="E25" s="59">
        <v>38</v>
      </c>
      <c r="F25" s="53">
        <f t="shared" si="0"/>
        <v>428.5</v>
      </c>
      <c r="G25" s="60">
        <v>165.2</v>
      </c>
      <c r="H25" s="60">
        <v>263.3</v>
      </c>
      <c r="I25" s="6">
        <v>15</v>
      </c>
      <c r="J25" s="59">
        <v>6</v>
      </c>
      <c r="K25" s="59">
        <v>9</v>
      </c>
      <c r="L25" s="61">
        <v>468.3</v>
      </c>
      <c r="M25" s="22">
        <v>19683</v>
      </c>
      <c r="N25" s="56"/>
    </row>
    <row r="26" spans="1:14" ht="16.5" customHeight="1">
      <c r="A26" s="1">
        <v>14</v>
      </c>
      <c r="B26" s="8" t="s">
        <v>202</v>
      </c>
      <c r="C26" s="47">
        <v>39442</v>
      </c>
      <c r="D26" s="48" t="s">
        <v>203</v>
      </c>
      <c r="E26" s="7">
        <v>22</v>
      </c>
      <c r="F26" s="53">
        <f t="shared" si="0"/>
        <v>149.89999999999998</v>
      </c>
      <c r="G26" s="60">
        <v>113.1</v>
      </c>
      <c r="H26" s="60">
        <v>36.8</v>
      </c>
      <c r="I26" s="6">
        <f>J26+K26</f>
        <v>6</v>
      </c>
      <c r="J26" s="59">
        <v>5</v>
      </c>
      <c r="K26" s="59">
        <v>1</v>
      </c>
      <c r="L26" s="61">
        <v>198.8</v>
      </c>
      <c r="M26" s="22">
        <v>8147.6</v>
      </c>
      <c r="N26" s="56"/>
    </row>
    <row r="27" spans="1:14" ht="16.5" customHeight="1">
      <c r="A27" s="1">
        <v>15</v>
      </c>
      <c r="B27" s="8" t="s">
        <v>204</v>
      </c>
      <c r="C27" s="47">
        <v>39442</v>
      </c>
      <c r="D27" s="48" t="s">
        <v>205</v>
      </c>
      <c r="E27" s="7">
        <v>18</v>
      </c>
      <c r="F27" s="53">
        <v>256.3</v>
      </c>
      <c r="G27" s="60">
        <v>92.7</v>
      </c>
      <c r="H27" s="60">
        <v>163.6</v>
      </c>
      <c r="I27" s="6">
        <v>7</v>
      </c>
      <c r="J27" s="59">
        <v>3</v>
      </c>
      <c r="K27" s="59">
        <v>4</v>
      </c>
      <c r="L27" s="61">
        <v>275.6</v>
      </c>
      <c r="M27" s="22">
        <v>10824.8</v>
      </c>
      <c r="N27" s="56"/>
    </row>
    <row r="28" spans="1:14" ht="16.5" customHeight="1">
      <c r="A28" s="52">
        <v>16</v>
      </c>
      <c r="B28" s="57" t="s">
        <v>206</v>
      </c>
      <c r="C28" s="58">
        <v>39442</v>
      </c>
      <c r="D28" s="58" t="s">
        <v>207</v>
      </c>
      <c r="E28" s="7">
        <v>41</v>
      </c>
      <c r="F28" s="53">
        <v>326.4</v>
      </c>
      <c r="G28" s="4">
        <v>326.4</v>
      </c>
      <c r="H28" s="4"/>
      <c r="I28" s="6">
        <v>13</v>
      </c>
      <c r="J28" s="6">
        <v>13</v>
      </c>
      <c r="K28" s="6"/>
      <c r="L28" s="3">
        <v>461.7</v>
      </c>
      <c r="M28" s="22">
        <v>18703.8</v>
      </c>
      <c r="N28" s="56"/>
    </row>
    <row r="29" spans="1:15" s="18" customFormat="1" ht="16.5" customHeight="1">
      <c r="A29" s="1">
        <v>17</v>
      </c>
      <c r="B29" s="57" t="s">
        <v>291</v>
      </c>
      <c r="C29" s="15">
        <v>39309</v>
      </c>
      <c r="D29" s="15" t="s">
        <v>292</v>
      </c>
      <c r="E29" s="7">
        <v>5</v>
      </c>
      <c r="F29" s="53">
        <v>17</v>
      </c>
      <c r="G29" s="4"/>
      <c r="H29" s="4">
        <v>17</v>
      </c>
      <c r="I29" s="6">
        <v>1</v>
      </c>
      <c r="J29" s="6"/>
      <c r="K29" s="6">
        <v>1</v>
      </c>
      <c r="L29" s="3">
        <v>20</v>
      </c>
      <c r="M29" s="22">
        <v>840.7</v>
      </c>
      <c r="N29" s="87" t="s">
        <v>55</v>
      </c>
      <c r="O29" s="88"/>
    </row>
    <row r="30" spans="1:14" ht="16.5" customHeight="1">
      <c r="A30" s="1">
        <v>18</v>
      </c>
      <c r="B30" s="57" t="s">
        <v>208</v>
      </c>
      <c r="C30" s="58">
        <v>39442</v>
      </c>
      <c r="D30" s="58" t="s">
        <v>209</v>
      </c>
      <c r="E30" s="7">
        <v>4</v>
      </c>
      <c r="F30" s="53">
        <f t="shared" si="0"/>
        <v>46.8</v>
      </c>
      <c r="G30" s="4"/>
      <c r="H30" s="4">
        <v>46.8</v>
      </c>
      <c r="I30" s="6">
        <v>2</v>
      </c>
      <c r="J30" s="6"/>
      <c r="K30" s="6">
        <v>2</v>
      </c>
      <c r="L30" s="3">
        <v>46.8</v>
      </c>
      <c r="M30" s="3">
        <v>1967.4</v>
      </c>
      <c r="N30" s="56"/>
    </row>
    <row r="31" spans="1:14" ht="16.5" customHeight="1">
      <c r="A31" s="52">
        <v>19</v>
      </c>
      <c r="B31" s="57" t="s">
        <v>210</v>
      </c>
      <c r="C31" s="58">
        <v>39483</v>
      </c>
      <c r="D31" s="58" t="s">
        <v>19</v>
      </c>
      <c r="E31" s="7">
        <v>7</v>
      </c>
      <c r="F31" s="53">
        <f t="shared" si="0"/>
        <v>118.10000000000001</v>
      </c>
      <c r="G31" s="4">
        <v>67.4</v>
      </c>
      <c r="H31" s="4">
        <v>50.7</v>
      </c>
      <c r="I31" s="6">
        <f>J31+K31</f>
        <v>3</v>
      </c>
      <c r="J31" s="6">
        <v>1</v>
      </c>
      <c r="K31" s="6">
        <v>2</v>
      </c>
      <c r="L31" s="3">
        <v>118.1</v>
      </c>
      <c r="M31" s="22">
        <v>4399.1</v>
      </c>
      <c r="N31" s="56"/>
    </row>
    <row r="32" spans="1:14" ht="16.5" customHeight="1">
      <c r="A32" s="1">
        <v>20</v>
      </c>
      <c r="B32" s="8" t="s">
        <v>211</v>
      </c>
      <c r="C32" s="47">
        <v>39485</v>
      </c>
      <c r="D32" s="47" t="s">
        <v>212</v>
      </c>
      <c r="E32" s="7">
        <v>9</v>
      </c>
      <c r="F32" s="53">
        <f t="shared" si="0"/>
        <v>57.6</v>
      </c>
      <c r="G32" s="60">
        <v>33.7</v>
      </c>
      <c r="H32" s="60">
        <v>23.9</v>
      </c>
      <c r="I32" s="6">
        <f>J32+K32</f>
        <v>2</v>
      </c>
      <c r="J32" s="59">
        <v>1</v>
      </c>
      <c r="K32" s="59">
        <v>1</v>
      </c>
      <c r="L32" s="61">
        <v>69.9</v>
      </c>
      <c r="M32" s="22">
        <v>2801.5</v>
      </c>
      <c r="N32" s="56"/>
    </row>
    <row r="33" spans="1:14" ht="16.5" customHeight="1">
      <c r="A33" s="1">
        <v>21</v>
      </c>
      <c r="B33" s="1" t="s">
        <v>57</v>
      </c>
      <c r="C33" s="15">
        <v>39556</v>
      </c>
      <c r="D33" s="1" t="s">
        <v>58</v>
      </c>
      <c r="E33" s="7">
        <v>2</v>
      </c>
      <c r="F33" s="53">
        <v>30</v>
      </c>
      <c r="G33" s="60">
        <v>30</v>
      </c>
      <c r="H33" s="60"/>
      <c r="I33" s="6">
        <v>1</v>
      </c>
      <c r="J33" s="59"/>
      <c r="K33" s="59">
        <v>1</v>
      </c>
      <c r="L33" s="4">
        <v>28.2</v>
      </c>
      <c r="M33" s="3">
        <v>1185.5</v>
      </c>
      <c r="N33" s="56"/>
    </row>
    <row r="34" spans="1:14" ht="16.5" customHeight="1">
      <c r="A34" s="52">
        <v>22</v>
      </c>
      <c r="B34" s="57" t="s">
        <v>213</v>
      </c>
      <c r="C34" s="58">
        <v>39527</v>
      </c>
      <c r="D34" s="58" t="s">
        <v>214</v>
      </c>
      <c r="E34" s="7">
        <v>1</v>
      </c>
      <c r="F34" s="53">
        <f t="shared" si="0"/>
        <v>20.8</v>
      </c>
      <c r="G34" s="4"/>
      <c r="H34" s="4">
        <v>20.8</v>
      </c>
      <c r="I34" s="6">
        <v>1</v>
      </c>
      <c r="J34" s="6"/>
      <c r="K34" s="6">
        <v>1</v>
      </c>
      <c r="L34" s="3">
        <v>20.8</v>
      </c>
      <c r="M34" s="22">
        <v>874.4</v>
      </c>
      <c r="N34" s="56"/>
    </row>
    <row r="35" spans="1:14" ht="16.5" customHeight="1">
      <c r="A35" s="1">
        <v>23</v>
      </c>
      <c r="B35" s="1" t="s">
        <v>215</v>
      </c>
      <c r="C35" s="15">
        <v>39527</v>
      </c>
      <c r="D35" s="15" t="s">
        <v>216</v>
      </c>
      <c r="E35" s="7">
        <v>12</v>
      </c>
      <c r="F35" s="53">
        <f t="shared" si="0"/>
        <v>98.8</v>
      </c>
      <c r="G35" s="4">
        <v>98.8</v>
      </c>
      <c r="H35" s="4"/>
      <c r="I35" s="6">
        <f>J35+K35</f>
        <v>3</v>
      </c>
      <c r="J35" s="6">
        <v>3</v>
      </c>
      <c r="K35" s="6"/>
      <c r="L35" s="3">
        <v>138</v>
      </c>
      <c r="M35" s="22">
        <v>5390.4</v>
      </c>
      <c r="N35" s="56"/>
    </row>
    <row r="36" spans="1:14" ht="16.5" customHeight="1">
      <c r="A36" s="1">
        <v>24</v>
      </c>
      <c r="B36" s="8" t="s">
        <v>217</v>
      </c>
      <c r="C36" s="47">
        <v>39527</v>
      </c>
      <c r="D36" s="48" t="s">
        <v>218</v>
      </c>
      <c r="E36" s="7">
        <v>31</v>
      </c>
      <c r="F36" s="53">
        <f t="shared" si="0"/>
        <v>304.6</v>
      </c>
      <c r="G36" s="60">
        <v>166.3</v>
      </c>
      <c r="H36" s="60">
        <v>138.3</v>
      </c>
      <c r="I36" s="6">
        <f>J36+K36</f>
        <v>7</v>
      </c>
      <c r="J36" s="62">
        <v>4</v>
      </c>
      <c r="K36" s="62">
        <v>3</v>
      </c>
      <c r="L36" s="61">
        <v>322.3</v>
      </c>
      <c r="M36" s="22">
        <v>12644.2</v>
      </c>
      <c r="N36" s="56"/>
    </row>
    <row r="37" spans="1:14" ht="16.5" customHeight="1">
      <c r="A37" s="52">
        <v>25</v>
      </c>
      <c r="B37" s="1" t="s">
        <v>219</v>
      </c>
      <c r="C37" s="15">
        <v>39527</v>
      </c>
      <c r="D37" s="15" t="s">
        <v>220</v>
      </c>
      <c r="E37" s="6">
        <v>3</v>
      </c>
      <c r="F37" s="53">
        <f t="shared" si="0"/>
        <v>29.1</v>
      </c>
      <c r="G37" s="4">
        <v>29.1</v>
      </c>
      <c r="H37" s="4"/>
      <c r="I37" s="6">
        <f>J37+K37</f>
        <v>1</v>
      </c>
      <c r="J37" s="6">
        <v>1</v>
      </c>
      <c r="K37" s="6"/>
      <c r="L37" s="3">
        <v>30</v>
      </c>
      <c r="M37" s="3">
        <v>1290</v>
      </c>
      <c r="N37" s="56"/>
    </row>
    <row r="38" spans="1:14" ht="16.5" customHeight="1">
      <c r="A38" s="1">
        <v>26</v>
      </c>
      <c r="B38" s="1" t="s">
        <v>221</v>
      </c>
      <c r="C38" s="15">
        <v>39625</v>
      </c>
      <c r="D38" s="15" t="s">
        <v>222</v>
      </c>
      <c r="E38" s="6">
        <v>17</v>
      </c>
      <c r="F38" s="53">
        <f t="shared" si="0"/>
        <v>259.3</v>
      </c>
      <c r="G38" s="4">
        <v>192.9</v>
      </c>
      <c r="H38" s="4">
        <v>66.4</v>
      </c>
      <c r="I38" s="6">
        <f>J38+K38</f>
        <v>5</v>
      </c>
      <c r="J38" s="6">
        <v>4</v>
      </c>
      <c r="K38" s="6">
        <v>1</v>
      </c>
      <c r="L38" s="3">
        <v>271.4</v>
      </c>
      <c r="M38" s="22">
        <v>9928.3</v>
      </c>
      <c r="N38" s="56"/>
    </row>
    <row r="39" spans="1:14" ht="16.5" customHeight="1">
      <c r="A39" s="1">
        <v>27</v>
      </c>
      <c r="B39" s="17" t="s">
        <v>223</v>
      </c>
      <c r="C39" s="47">
        <v>39688</v>
      </c>
      <c r="D39" s="48" t="s">
        <v>19</v>
      </c>
      <c r="E39" s="1">
        <v>58</v>
      </c>
      <c r="F39" s="53">
        <f t="shared" si="0"/>
        <v>752.2</v>
      </c>
      <c r="G39" s="60">
        <v>255</v>
      </c>
      <c r="H39" s="4">
        <v>497.2</v>
      </c>
      <c r="I39" s="6">
        <f>J39+K39</f>
        <v>17</v>
      </c>
      <c r="J39" s="6">
        <v>6</v>
      </c>
      <c r="K39" s="6">
        <v>11</v>
      </c>
      <c r="L39" s="3">
        <v>781.8</v>
      </c>
      <c r="M39" s="22">
        <v>29255.8</v>
      </c>
      <c r="N39" s="56"/>
    </row>
    <row r="40" spans="1:14" ht="16.5" customHeight="1">
      <c r="A40" s="52">
        <v>28</v>
      </c>
      <c r="B40" s="57" t="s">
        <v>224</v>
      </c>
      <c r="C40" s="15">
        <v>39751</v>
      </c>
      <c r="D40" s="15" t="s">
        <v>225</v>
      </c>
      <c r="E40" s="1">
        <v>13</v>
      </c>
      <c r="F40" s="53">
        <f t="shared" si="0"/>
        <v>104.3</v>
      </c>
      <c r="G40" s="4">
        <v>39.3</v>
      </c>
      <c r="H40" s="4">
        <v>65</v>
      </c>
      <c r="I40" s="6">
        <v>3</v>
      </c>
      <c r="J40" s="1">
        <v>1</v>
      </c>
      <c r="K40" s="1">
        <v>2</v>
      </c>
      <c r="L40" s="3">
        <v>104.3</v>
      </c>
      <c r="M40" s="3">
        <v>4293.8</v>
      </c>
      <c r="N40" s="56"/>
    </row>
    <row r="41" spans="1:14" ht="16.5" customHeight="1">
      <c r="A41" s="1">
        <v>29</v>
      </c>
      <c r="B41" s="57" t="s">
        <v>226</v>
      </c>
      <c r="C41" s="15">
        <v>39751</v>
      </c>
      <c r="D41" s="15" t="s">
        <v>227</v>
      </c>
      <c r="E41" s="1">
        <v>17</v>
      </c>
      <c r="F41" s="53">
        <v>163.5</v>
      </c>
      <c r="G41" s="4">
        <v>96.9</v>
      </c>
      <c r="H41" s="4">
        <v>66.6</v>
      </c>
      <c r="I41" s="6">
        <f>J41+K41</f>
        <v>5</v>
      </c>
      <c r="J41" s="1">
        <v>3</v>
      </c>
      <c r="K41" s="1">
        <v>2</v>
      </c>
      <c r="L41" s="3">
        <v>204.6</v>
      </c>
      <c r="M41" s="3">
        <v>8057.4</v>
      </c>
      <c r="N41" s="56"/>
    </row>
    <row r="42" spans="1:14" ht="16.5" customHeight="1">
      <c r="A42" s="1">
        <v>30</v>
      </c>
      <c r="B42" s="57" t="s">
        <v>228</v>
      </c>
      <c r="C42" s="15">
        <v>39780</v>
      </c>
      <c r="D42" s="21" t="s">
        <v>229</v>
      </c>
      <c r="E42" s="9">
        <v>7</v>
      </c>
      <c r="F42" s="53">
        <f t="shared" si="0"/>
        <v>36.1</v>
      </c>
      <c r="G42" s="4">
        <v>36.1</v>
      </c>
      <c r="H42" s="4"/>
      <c r="I42" s="6">
        <v>1</v>
      </c>
      <c r="J42" s="6">
        <v>1</v>
      </c>
      <c r="K42" s="6"/>
      <c r="L42" s="3">
        <v>30</v>
      </c>
      <c r="M42" s="3">
        <v>1290</v>
      </c>
      <c r="N42" s="56" t="s">
        <v>55</v>
      </c>
    </row>
    <row r="43" spans="1:14" ht="16.5" customHeight="1">
      <c r="A43" s="52">
        <v>31</v>
      </c>
      <c r="B43" s="1" t="s">
        <v>230</v>
      </c>
      <c r="C43" s="15">
        <v>39780</v>
      </c>
      <c r="D43" s="15" t="s">
        <v>231</v>
      </c>
      <c r="E43" s="1">
        <v>10</v>
      </c>
      <c r="F43" s="53">
        <f t="shared" si="0"/>
        <v>210.7</v>
      </c>
      <c r="G43" s="4">
        <v>30.6</v>
      </c>
      <c r="H43" s="4">
        <v>180.1</v>
      </c>
      <c r="I43" s="6">
        <f>J43+K43</f>
        <v>5</v>
      </c>
      <c r="J43" s="9">
        <v>1</v>
      </c>
      <c r="K43" s="9">
        <v>4</v>
      </c>
      <c r="L43" s="3">
        <v>226.1</v>
      </c>
      <c r="M43" s="3">
        <v>8622.2</v>
      </c>
      <c r="N43" s="56"/>
    </row>
    <row r="44" spans="1:14" ht="16.5" customHeight="1">
      <c r="A44" s="1">
        <v>32</v>
      </c>
      <c r="B44" s="8" t="s">
        <v>232</v>
      </c>
      <c r="C44" s="15">
        <v>39780</v>
      </c>
      <c r="D44" s="15" t="s">
        <v>233</v>
      </c>
      <c r="E44" s="1">
        <v>24</v>
      </c>
      <c r="F44" s="53">
        <v>357.5</v>
      </c>
      <c r="G44" s="4">
        <v>73.2</v>
      </c>
      <c r="H44" s="4">
        <v>284.3</v>
      </c>
      <c r="I44" s="6">
        <v>9</v>
      </c>
      <c r="J44" s="9">
        <v>2</v>
      </c>
      <c r="K44" s="9">
        <v>7</v>
      </c>
      <c r="L44" s="3">
        <v>386.2</v>
      </c>
      <c r="M44" s="3">
        <v>14869.4</v>
      </c>
      <c r="N44" s="56"/>
    </row>
    <row r="45" spans="1:14" ht="16.5" customHeight="1">
      <c r="A45" s="1">
        <v>33</v>
      </c>
      <c r="B45" s="8" t="s">
        <v>234</v>
      </c>
      <c r="C45" s="15">
        <v>39780</v>
      </c>
      <c r="D45" s="15" t="s">
        <v>235</v>
      </c>
      <c r="E45" s="1">
        <v>34</v>
      </c>
      <c r="F45" s="53">
        <f t="shared" si="0"/>
        <v>399.9</v>
      </c>
      <c r="G45" s="4">
        <v>209.4</v>
      </c>
      <c r="H45" s="4">
        <v>190.5</v>
      </c>
      <c r="I45" s="6">
        <f>J45+K45</f>
        <v>11</v>
      </c>
      <c r="J45" s="9">
        <v>7</v>
      </c>
      <c r="K45" s="9">
        <v>4</v>
      </c>
      <c r="L45" s="3">
        <v>418.5</v>
      </c>
      <c r="M45" s="3">
        <v>16543.8</v>
      </c>
      <c r="N45" s="56"/>
    </row>
    <row r="46" spans="1:14" ht="16.5" customHeight="1">
      <c r="A46" s="52">
        <v>34</v>
      </c>
      <c r="B46" s="57" t="s">
        <v>236</v>
      </c>
      <c r="C46" s="15">
        <v>39947</v>
      </c>
      <c r="D46" s="15" t="s">
        <v>237</v>
      </c>
      <c r="E46" s="1">
        <v>8</v>
      </c>
      <c r="F46" s="53">
        <f t="shared" si="0"/>
        <v>106.5</v>
      </c>
      <c r="G46" s="4">
        <v>83.1</v>
      </c>
      <c r="H46" s="4">
        <v>23.4</v>
      </c>
      <c r="I46" s="6">
        <f>J46+K46</f>
        <v>4</v>
      </c>
      <c r="J46" s="9">
        <v>3</v>
      </c>
      <c r="K46" s="9">
        <v>1</v>
      </c>
      <c r="L46" s="3">
        <v>140.2</v>
      </c>
      <c r="M46" s="3">
        <v>5619.8</v>
      </c>
      <c r="N46" s="56"/>
    </row>
    <row r="47" spans="1:14" ht="16.5" customHeight="1">
      <c r="A47" s="1">
        <v>35</v>
      </c>
      <c r="B47" s="1" t="s">
        <v>238</v>
      </c>
      <c r="C47" s="15">
        <v>39989</v>
      </c>
      <c r="D47" s="15" t="s">
        <v>239</v>
      </c>
      <c r="E47" s="7">
        <v>3</v>
      </c>
      <c r="F47" s="53">
        <f t="shared" si="0"/>
        <v>62.3</v>
      </c>
      <c r="G47" s="54">
        <v>62.3</v>
      </c>
      <c r="H47" s="54"/>
      <c r="I47" s="55">
        <v>1</v>
      </c>
      <c r="J47" s="55">
        <v>1</v>
      </c>
      <c r="K47" s="55"/>
      <c r="L47" s="3">
        <v>62.3</v>
      </c>
      <c r="M47" s="22">
        <v>2096.2</v>
      </c>
      <c r="N47" s="56" t="s">
        <v>55</v>
      </c>
    </row>
    <row r="48" spans="1:14" ht="16.5" customHeight="1">
      <c r="A48" s="1">
        <v>36</v>
      </c>
      <c r="B48" s="2" t="s">
        <v>240</v>
      </c>
      <c r="C48" s="15" t="s">
        <v>241</v>
      </c>
      <c r="D48" s="15" t="s">
        <v>242</v>
      </c>
      <c r="E48" s="1">
        <v>1</v>
      </c>
      <c r="F48" s="53">
        <f>G48+H48</f>
        <v>31.4</v>
      </c>
      <c r="G48" s="60"/>
      <c r="H48" s="54">
        <v>31.4</v>
      </c>
      <c r="I48" s="6">
        <v>1</v>
      </c>
      <c r="J48" s="6"/>
      <c r="K48" s="6">
        <v>1</v>
      </c>
      <c r="L48" s="3">
        <v>31.3</v>
      </c>
      <c r="M48" s="3">
        <v>1345.3</v>
      </c>
      <c r="N48" s="56" t="s">
        <v>55</v>
      </c>
    </row>
    <row r="49" spans="1:14" ht="16.5" customHeight="1">
      <c r="A49" s="52">
        <v>37</v>
      </c>
      <c r="B49" s="2" t="s">
        <v>243</v>
      </c>
      <c r="C49" s="47">
        <v>40116</v>
      </c>
      <c r="D49" s="48" t="s">
        <v>244</v>
      </c>
      <c r="E49" s="7">
        <v>9</v>
      </c>
      <c r="F49" s="53">
        <f t="shared" si="0"/>
        <v>97.5</v>
      </c>
      <c r="G49" s="4">
        <v>97.5</v>
      </c>
      <c r="H49" s="4"/>
      <c r="I49" s="6">
        <v>2</v>
      </c>
      <c r="J49" s="6">
        <v>2</v>
      </c>
      <c r="K49" s="6"/>
      <c r="L49" s="3">
        <v>116</v>
      </c>
      <c r="M49" s="22">
        <v>4305.8</v>
      </c>
      <c r="N49" s="56"/>
    </row>
    <row r="50" spans="1:14" ht="16.5" customHeight="1">
      <c r="A50" s="1">
        <v>38</v>
      </c>
      <c r="B50" s="1" t="s">
        <v>245</v>
      </c>
      <c r="C50" s="15">
        <v>40116</v>
      </c>
      <c r="D50" s="15" t="s">
        <v>246</v>
      </c>
      <c r="E50" s="6">
        <v>26</v>
      </c>
      <c r="F50" s="53">
        <f t="shared" si="0"/>
        <v>214.3</v>
      </c>
      <c r="G50" s="4">
        <v>214.3</v>
      </c>
      <c r="H50" s="4"/>
      <c r="I50" s="6">
        <v>8</v>
      </c>
      <c r="J50" s="6">
        <v>8</v>
      </c>
      <c r="K50" s="6"/>
      <c r="L50" s="3">
        <v>289.2</v>
      </c>
      <c r="M50" s="22">
        <v>11892.3</v>
      </c>
      <c r="N50" s="56"/>
    </row>
    <row r="51" spans="1:14" ht="16.5" customHeight="1">
      <c r="A51" s="1">
        <v>39</v>
      </c>
      <c r="B51" s="2" t="s">
        <v>247</v>
      </c>
      <c r="C51" s="47">
        <v>40207</v>
      </c>
      <c r="D51" s="48" t="s">
        <v>248</v>
      </c>
      <c r="E51" s="1">
        <v>18</v>
      </c>
      <c r="F51" s="53">
        <f t="shared" si="0"/>
        <v>163.7</v>
      </c>
      <c r="G51" s="60">
        <v>163.7</v>
      </c>
      <c r="H51" s="4"/>
      <c r="I51" s="6">
        <v>4</v>
      </c>
      <c r="J51" s="6">
        <v>4</v>
      </c>
      <c r="K51" s="6"/>
      <c r="L51" s="3">
        <v>188.9</v>
      </c>
      <c r="M51" s="3">
        <v>7232.2</v>
      </c>
      <c r="N51" s="56"/>
    </row>
    <row r="52" spans="1:14" ht="16.5" customHeight="1">
      <c r="A52" s="52">
        <v>40</v>
      </c>
      <c r="B52" s="57" t="s">
        <v>249</v>
      </c>
      <c r="C52" s="15" t="s">
        <v>250</v>
      </c>
      <c r="D52" s="21" t="s">
        <v>251</v>
      </c>
      <c r="E52" s="1">
        <v>2</v>
      </c>
      <c r="F52" s="53">
        <v>19.6</v>
      </c>
      <c r="G52" s="60"/>
      <c r="H52" s="4">
        <v>19.6</v>
      </c>
      <c r="I52" s="6">
        <v>1</v>
      </c>
      <c r="J52" s="6"/>
      <c r="K52" s="6">
        <v>1</v>
      </c>
      <c r="L52" s="3">
        <v>21.93</v>
      </c>
      <c r="M52" s="22">
        <v>921.9</v>
      </c>
      <c r="N52" s="56" t="s">
        <v>55</v>
      </c>
    </row>
    <row r="53" spans="1:14" ht="16.5" customHeight="1">
      <c r="A53" s="1">
        <v>41</v>
      </c>
      <c r="B53" s="1" t="s">
        <v>252</v>
      </c>
      <c r="C53" s="15">
        <v>39141</v>
      </c>
      <c r="D53" s="15" t="s">
        <v>253</v>
      </c>
      <c r="E53" s="9">
        <v>3</v>
      </c>
      <c r="F53" s="4">
        <v>19.9</v>
      </c>
      <c r="G53" s="4"/>
      <c r="H53" s="4">
        <v>19.9</v>
      </c>
      <c r="I53" s="6">
        <v>1</v>
      </c>
      <c r="J53" s="6"/>
      <c r="K53" s="6">
        <v>1</v>
      </c>
      <c r="L53" s="3">
        <v>20</v>
      </c>
      <c r="M53" s="22">
        <v>840.7</v>
      </c>
      <c r="N53" s="56" t="s">
        <v>55</v>
      </c>
    </row>
    <row r="54" spans="1:14" ht="16.5" customHeight="1">
      <c r="A54" s="1">
        <v>42</v>
      </c>
      <c r="B54" s="1" t="s">
        <v>254</v>
      </c>
      <c r="C54" s="142" t="s">
        <v>19</v>
      </c>
      <c r="D54" s="143"/>
      <c r="E54" s="6">
        <v>1</v>
      </c>
      <c r="F54" s="53">
        <v>34.7</v>
      </c>
      <c r="G54" s="4">
        <v>34.7</v>
      </c>
      <c r="H54" s="4"/>
      <c r="I54" s="6">
        <v>1</v>
      </c>
      <c r="J54" s="6">
        <v>1</v>
      </c>
      <c r="K54" s="63"/>
      <c r="L54" s="3">
        <v>30</v>
      </c>
      <c r="M54" s="3">
        <v>1290</v>
      </c>
      <c r="N54" s="64"/>
    </row>
    <row r="55" spans="1:14" ht="16.5" customHeight="1">
      <c r="A55" s="52">
        <v>43</v>
      </c>
      <c r="B55" s="2" t="s">
        <v>255</v>
      </c>
      <c r="C55" s="142" t="s">
        <v>19</v>
      </c>
      <c r="D55" s="143"/>
      <c r="E55" s="7">
        <v>3</v>
      </c>
      <c r="F55" s="53">
        <f t="shared" si="0"/>
        <v>37.6</v>
      </c>
      <c r="G55" s="4"/>
      <c r="H55" s="4">
        <v>37.6</v>
      </c>
      <c r="I55" s="6">
        <v>1</v>
      </c>
      <c r="J55" s="6"/>
      <c r="K55" s="6">
        <v>1</v>
      </c>
      <c r="L55" s="3">
        <v>37.6</v>
      </c>
      <c r="M55" s="22">
        <v>1616.8</v>
      </c>
      <c r="N55" s="64"/>
    </row>
    <row r="56" spans="1:14" ht="16.5" customHeight="1">
      <c r="A56" s="1">
        <v>44</v>
      </c>
      <c r="B56" s="2" t="s">
        <v>256</v>
      </c>
      <c r="C56" s="142" t="s">
        <v>19</v>
      </c>
      <c r="D56" s="143"/>
      <c r="E56" s="7">
        <v>4</v>
      </c>
      <c r="F56" s="53">
        <f t="shared" si="0"/>
        <v>30.3</v>
      </c>
      <c r="G56" s="4"/>
      <c r="H56" s="4">
        <v>30.3</v>
      </c>
      <c r="I56" s="6">
        <v>1</v>
      </c>
      <c r="J56" s="6"/>
      <c r="K56" s="6">
        <v>1</v>
      </c>
      <c r="L56" s="3">
        <v>30.3</v>
      </c>
      <c r="M56" s="22">
        <v>1302.9</v>
      </c>
      <c r="N56" s="64"/>
    </row>
    <row r="57" spans="1:14" ht="16.5" customHeight="1">
      <c r="A57" s="1">
        <v>45</v>
      </c>
      <c r="B57" s="2" t="s">
        <v>257</v>
      </c>
      <c r="C57" s="142" t="s">
        <v>19</v>
      </c>
      <c r="D57" s="143"/>
      <c r="E57" s="7">
        <v>1</v>
      </c>
      <c r="F57" s="53">
        <f t="shared" si="0"/>
        <v>13.4</v>
      </c>
      <c r="G57" s="4">
        <v>13.4</v>
      </c>
      <c r="H57" s="4"/>
      <c r="I57" s="6">
        <v>1</v>
      </c>
      <c r="J57" s="6">
        <v>1</v>
      </c>
      <c r="K57" s="6"/>
      <c r="L57" s="3">
        <v>20</v>
      </c>
      <c r="M57" s="22">
        <v>840.8</v>
      </c>
      <c r="N57" s="64"/>
    </row>
    <row r="58" spans="1:14" ht="16.5" customHeight="1">
      <c r="A58" s="52">
        <v>46</v>
      </c>
      <c r="B58" s="2" t="s">
        <v>258</v>
      </c>
      <c r="C58" s="142" t="s">
        <v>19</v>
      </c>
      <c r="D58" s="143"/>
      <c r="E58" s="7">
        <v>4</v>
      </c>
      <c r="F58" s="53">
        <f t="shared" si="0"/>
        <v>38.8</v>
      </c>
      <c r="G58" s="4">
        <v>38.8</v>
      </c>
      <c r="H58" s="4"/>
      <c r="I58" s="6">
        <v>1</v>
      </c>
      <c r="J58" s="6">
        <v>1</v>
      </c>
      <c r="K58" s="6"/>
      <c r="L58" s="3">
        <v>30</v>
      </c>
      <c r="M58" s="22">
        <v>1290</v>
      </c>
      <c r="N58" s="64"/>
    </row>
    <row r="59" spans="1:14" ht="16.5" customHeight="1">
      <c r="A59" s="1">
        <v>47</v>
      </c>
      <c r="B59" s="2" t="s">
        <v>259</v>
      </c>
      <c r="C59" s="142" t="s">
        <v>19</v>
      </c>
      <c r="D59" s="143"/>
      <c r="E59" s="7">
        <v>13</v>
      </c>
      <c r="F59" s="53">
        <v>140.4</v>
      </c>
      <c r="G59" s="4">
        <v>140.4</v>
      </c>
      <c r="H59" s="4"/>
      <c r="I59" s="6">
        <v>3</v>
      </c>
      <c r="J59" s="6">
        <v>3</v>
      </c>
      <c r="K59" s="6"/>
      <c r="L59" s="3">
        <v>130.6</v>
      </c>
      <c r="M59" s="22">
        <v>5249.5</v>
      </c>
      <c r="N59" s="64"/>
    </row>
    <row r="60" spans="1:14" ht="16.5" customHeight="1">
      <c r="A60" s="1">
        <v>48</v>
      </c>
      <c r="B60" s="65" t="s">
        <v>260</v>
      </c>
      <c r="C60" s="142" t="s">
        <v>19</v>
      </c>
      <c r="D60" s="143"/>
      <c r="E60" s="7">
        <v>4</v>
      </c>
      <c r="F60" s="53">
        <f t="shared" si="0"/>
        <v>20.5</v>
      </c>
      <c r="G60" s="4">
        <v>20.5</v>
      </c>
      <c r="H60" s="4"/>
      <c r="I60" s="6">
        <v>1</v>
      </c>
      <c r="J60" s="6">
        <v>1</v>
      </c>
      <c r="K60" s="6"/>
      <c r="L60" s="3">
        <v>20.5</v>
      </c>
      <c r="M60" s="22">
        <v>861.8</v>
      </c>
      <c r="N60" s="64"/>
    </row>
    <row r="61" spans="1:14" ht="16.5" customHeight="1">
      <c r="A61" s="52">
        <v>49</v>
      </c>
      <c r="B61" s="57" t="s">
        <v>261</v>
      </c>
      <c r="C61" s="142" t="s">
        <v>19</v>
      </c>
      <c r="D61" s="143"/>
      <c r="E61" s="2">
        <v>11</v>
      </c>
      <c r="F61" s="53">
        <f t="shared" si="0"/>
        <v>172.5</v>
      </c>
      <c r="G61" s="10">
        <v>172.5</v>
      </c>
      <c r="H61" s="10"/>
      <c r="I61" s="2">
        <v>4</v>
      </c>
      <c r="J61" s="2">
        <v>4</v>
      </c>
      <c r="K61" s="6"/>
      <c r="L61" s="3">
        <v>196</v>
      </c>
      <c r="M61" s="22">
        <v>7543.3</v>
      </c>
      <c r="N61" s="64"/>
    </row>
    <row r="62" spans="1:14" ht="16.5" customHeight="1">
      <c r="A62" s="1">
        <v>50</v>
      </c>
      <c r="B62" s="2" t="s">
        <v>0</v>
      </c>
      <c r="C62" s="142" t="s">
        <v>19</v>
      </c>
      <c r="D62" s="143"/>
      <c r="E62" s="2">
        <v>5</v>
      </c>
      <c r="F62" s="53">
        <f t="shared" si="0"/>
        <v>40.3</v>
      </c>
      <c r="G62" s="10">
        <v>40.3</v>
      </c>
      <c r="H62" s="10"/>
      <c r="I62" s="2">
        <v>1</v>
      </c>
      <c r="J62" s="2">
        <v>1</v>
      </c>
      <c r="K62" s="2"/>
      <c r="L62" s="22">
        <v>46</v>
      </c>
      <c r="M62" s="22">
        <v>1796.8</v>
      </c>
      <c r="N62" s="64"/>
    </row>
    <row r="63" spans="1:14" ht="16.5" customHeight="1">
      <c r="A63" s="1">
        <v>51</v>
      </c>
      <c r="B63" s="57" t="s">
        <v>9</v>
      </c>
      <c r="C63" s="142" t="s">
        <v>19</v>
      </c>
      <c r="D63" s="143"/>
      <c r="E63" s="2">
        <v>3</v>
      </c>
      <c r="F63" s="53">
        <f t="shared" si="0"/>
        <v>39</v>
      </c>
      <c r="G63" s="10">
        <v>39</v>
      </c>
      <c r="H63" s="10"/>
      <c r="I63" s="2">
        <v>1</v>
      </c>
      <c r="J63" s="2">
        <v>1</v>
      </c>
      <c r="K63" s="6"/>
      <c r="L63" s="3">
        <v>46</v>
      </c>
      <c r="M63" s="22">
        <v>1796.8</v>
      </c>
      <c r="N63" s="64"/>
    </row>
    <row r="64" spans="1:14" ht="16.5" customHeight="1">
      <c r="A64" s="52">
        <v>52</v>
      </c>
      <c r="B64" s="57" t="s">
        <v>26</v>
      </c>
      <c r="C64" s="142" t="s">
        <v>19</v>
      </c>
      <c r="D64" s="143"/>
      <c r="E64" s="2">
        <v>3</v>
      </c>
      <c r="F64" s="53">
        <f t="shared" si="0"/>
        <v>32.8</v>
      </c>
      <c r="G64" s="10">
        <v>32.8</v>
      </c>
      <c r="H64" s="10"/>
      <c r="I64" s="2">
        <v>1</v>
      </c>
      <c r="J64" s="2">
        <v>1</v>
      </c>
      <c r="K64" s="6"/>
      <c r="L64" s="3">
        <v>34</v>
      </c>
      <c r="M64" s="22">
        <v>1462</v>
      </c>
      <c r="N64" s="64"/>
    </row>
    <row r="65" spans="1:14" ht="16.5" customHeight="1">
      <c r="A65" s="1">
        <v>53</v>
      </c>
      <c r="B65" s="57" t="s">
        <v>262</v>
      </c>
      <c r="C65" s="142" t="s">
        <v>19</v>
      </c>
      <c r="D65" s="143"/>
      <c r="E65" s="1">
        <v>5</v>
      </c>
      <c r="F65" s="53">
        <f t="shared" si="0"/>
        <v>41.5</v>
      </c>
      <c r="G65" s="60">
        <v>41.5</v>
      </c>
      <c r="H65" s="4"/>
      <c r="I65" s="6">
        <f>J65+K65</f>
        <v>1</v>
      </c>
      <c r="J65" s="6">
        <v>1</v>
      </c>
      <c r="K65" s="6"/>
      <c r="L65" s="3">
        <v>46</v>
      </c>
      <c r="M65" s="3">
        <v>1796.8</v>
      </c>
      <c r="N65" s="64"/>
    </row>
    <row r="66" spans="1:14" ht="16.5" customHeight="1">
      <c r="A66" s="1">
        <v>54</v>
      </c>
      <c r="B66" s="2" t="s">
        <v>263</v>
      </c>
      <c r="C66" s="144" t="s">
        <v>19</v>
      </c>
      <c r="D66" s="145"/>
      <c r="E66" s="7">
        <v>4</v>
      </c>
      <c r="F66" s="53">
        <f t="shared" si="0"/>
        <v>41.9</v>
      </c>
      <c r="G66" s="4">
        <v>41.9</v>
      </c>
      <c r="H66" s="4"/>
      <c r="I66" s="6">
        <v>2</v>
      </c>
      <c r="J66" s="6">
        <v>2</v>
      </c>
      <c r="K66" s="6"/>
      <c r="L66" s="3">
        <f>20+23.7</f>
        <v>43.7</v>
      </c>
      <c r="M66" s="22">
        <f>840.8+996.3</f>
        <v>1837.1</v>
      </c>
      <c r="N66" s="64"/>
    </row>
    <row r="67" spans="1:14" ht="16.5" customHeight="1">
      <c r="A67" s="52">
        <v>55</v>
      </c>
      <c r="B67" s="57" t="s">
        <v>264</v>
      </c>
      <c r="C67" s="146" t="s">
        <v>19</v>
      </c>
      <c r="D67" s="145"/>
      <c r="E67" s="1">
        <v>2</v>
      </c>
      <c r="F67" s="53">
        <f t="shared" si="0"/>
        <v>39.1</v>
      </c>
      <c r="G67" s="4">
        <v>39.1</v>
      </c>
      <c r="H67" s="4"/>
      <c r="I67" s="6">
        <v>1</v>
      </c>
      <c r="J67" s="9">
        <v>1</v>
      </c>
      <c r="K67" s="9"/>
      <c r="L67" s="3">
        <v>46</v>
      </c>
      <c r="M67" s="3">
        <v>1796.8</v>
      </c>
      <c r="N67" s="64"/>
    </row>
    <row r="68" spans="1:14" ht="16.5" customHeight="1">
      <c r="A68" s="1">
        <v>56</v>
      </c>
      <c r="B68" s="57" t="s">
        <v>265</v>
      </c>
      <c r="C68" s="142" t="s">
        <v>19</v>
      </c>
      <c r="D68" s="143"/>
      <c r="E68" s="2">
        <v>4</v>
      </c>
      <c r="F68" s="53">
        <f t="shared" si="0"/>
        <v>52.49999999999999</v>
      </c>
      <c r="G68" s="10">
        <v>16.9</v>
      </c>
      <c r="H68" s="10">
        <f>14.7+20.9</f>
        <v>35.599999999999994</v>
      </c>
      <c r="I68" s="2">
        <v>3</v>
      </c>
      <c r="J68" s="2">
        <v>1</v>
      </c>
      <c r="K68" s="6">
        <v>2</v>
      </c>
      <c r="L68" s="3">
        <f>45.2+30</f>
        <v>75.2</v>
      </c>
      <c r="M68" s="24">
        <f>1900.1+1290</f>
        <v>3190.1</v>
      </c>
      <c r="N68" s="64"/>
    </row>
    <row r="69" spans="1:14" ht="16.5" customHeight="1">
      <c r="A69" s="1">
        <v>57</v>
      </c>
      <c r="B69" s="57" t="s">
        <v>10</v>
      </c>
      <c r="C69" s="142" t="s">
        <v>19</v>
      </c>
      <c r="D69" s="143"/>
      <c r="E69" s="2">
        <v>7</v>
      </c>
      <c r="F69" s="53">
        <f t="shared" si="0"/>
        <v>46.5</v>
      </c>
      <c r="G69" s="10">
        <v>46.5</v>
      </c>
      <c r="H69" s="10"/>
      <c r="I69" s="2">
        <v>1</v>
      </c>
      <c r="J69" s="2">
        <v>1</v>
      </c>
      <c r="K69" s="6"/>
      <c r="L69" s="3">
        <v>58</v>
      </c>
      <c r="M69" s="24">
        <v>2152.9</v>
      </c>
      <c r="N69" s="64"/>
    </row>
    <row r="70" spans="1:14" ht="16.5" customHeight="1">
      <c r="A70" s="52">
        <v>58</v>
      </c>
      <c r="B70" s="66" t="s">
        <v>266</v>
      </c>
      <c r="C70" s="140" t="s">
        <v>19</v>
      </c>
      <c r="D70" s="141"/>
      <c r="E70" s="67">
        <v>2</v>
      </c>
      <c r="F70" s="68">
        <f t="shared" si="0"/>
        <v>33.2</v>
      </c>
      <c r="G70" s="69">
        <v>33.2</v>
      </c>
      <c r="H70" s="69"/>
      <c r="I70" s="67">
        <v>1</v>
      </c>
      <c r="J70" s="67">
        <v>1</v>
      </c>
      <c r="K70" s="70"/>
      <c r="L70" s="3">
        <v>46</v>
      </c>
      <c r="M70" s="24">
        <v>1796.8</v>
      </c>
      <c r="N70" s="32"/>
    </row>
    <row r="71" spans="1:14" ht="16.5" customHeight="1">
      <c r="A71" s="1">
        <v>59</v>
      </c>
      <c r="B71" s="57" t="s">
        <v>267</v>
      </c>
      <c r="C71" s="142" t="s">
        <v>19</v>
      </c>
      <c r="D71" s="143"/>
      <c r="E71" s="1">
        <v>4</v>
      </c>
      <c r="F71" s="53">
        <f t="shared" si="0"/>
        <v>38.2</v>
      </c>
      <c r="G71" s="60">
        <v>38.2</v>
      </c>
      <c r="H71" s="4"/>
      <c r="I71" s="6">
        <v>1</v>
      </c>
      <c r="J71" s="6">
        <v>1</v>
      </c>
      <c r="K71" s="6"/>
      <c r="L71" s="3">
        <v>30</v>
      </c>
      <c r="M71" s="24">
        <v>1290</v>
      </c>
      <c r="N71" s="64"/>
    </row>
    <row r="72" spans="1:14" ht="16.5" customHeight="1">
      <c r="A72" s="1">
        <v>60</v>
      </c>
      <c r="B72" s="8" t="s">
        <v>43</v>
      </c>
      <c r="C72" s="143" t="s">
        <v>19</v>
      </c>
      <c r="D72" s="143"/>
      <c r="E72" s="2">
        <v>10</v>
      </c>
      <c r="F72" s="53">
        <v>142.4</v>
      </c>
      <c r="G72" s="10">
        <v>118.5</v>
      </c>
      <c r="H72" s="10">
        <v>23.9</v>
      </c>
      <c r="I72" s="7">
        <v>5</v>
      </c>
      <c r="J72" s="72">
        <v>4</v>
      </c>
      <c r="K72" s="7">
        <v>1</v>
      </c>
      <c r="L72" s="61">
        <v>168.2</v>
      </c>
      <c r="M72" s="22">
        <v>7032.2</v>
      </c>
      <c r="N72" s="64"/>
    </row>
    <row r="73" spans="1:14" ht="16.5" customHeight="1">
      <c r="A73" s="52">
        <v>61</v>
      </c>
      <c r="B73" s="57" t="s">
        <v>59</v>
      </c>
      <c r="C73" s="142" t="s">
        <v>19</v>
      </c>
      <c r="D73" s="143"/>
      <c r="E73" s="1">
        <v>4</v>
      </c>
      <c r="F73" s="53">
        <f t="shared" si="0"/>
        <v>38.8</v>
      </c>
      <c r="G73" s="60">
        <v>38.8</v>
      </c>
      <c r="H73" s="4"/>
      <c r="I73" s="6">
        <v>1</v>
      </c>
      <c r="J73" s="6">
        <v>1</v>
      </c>
      <c r="K73" s="6"/>
      <c r="L73" s="3">
        <v>46</v>
      </c>
      <c r="M73" s="22">
        <v>1796.8</v>
      </c>
      <c r="N73" s="27"/>
    </row>
    <row r="74" spans="1:14" ht="16.5" customHeight="1">
      <c r="A74" s="1"/>
      <c r="B74" s="73" t="s">
        <v>327</v>
      </c>
      <c r="C74" s="139"/>
      <c r="D74" s="139"/>
      <c r="E74" s="74">
        <f>SUM(E13:E73)</f>
        <v>804</v>
      </c>
      <c r="F74" s="74">
        <f aca="true" t="shared" si="1" ref="F74:M74">SUM(F13:F73)</f>
        <v>9143.18</v>
      </c>
      <c r="G74" s="74">
        <f t="shared" si="1"/>
        <v>5416.879999999999</v>
      </c>
      <c r="H74" s="74">
        <f t="shared" si="1"/>
        <v>3726.3</v>
      </c>
      <c r="I74" s="74">
        <f t="shared" si="1"/>
        <v>263</v>
      </c>
      <c r="J74" s="74">
        <f t="shared" si="1"/>
        <v>160</v>
      </c>
      <c r="K74" s="74">
        <f t="shared" si="1"/>
        <v>103</v>
      </c>
      <c r="L74" s="74">
        <f t="shared" si="1"/>
        <v>10096.930000000004</v>
      </c>
      <c r="M74" s="74">
        <f t="shared" si="1"/>
        <v>399999.99999999994</v>
      </c>
      <c r="N74" s="27"/>
    </row>
    <row r="76" spans="1:14" ht="12.75">
      <c r="A76" s="156" t="s">
        <v>328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</sheetData>
  <mergeCells count="40">
    <mergeCell ref="A76:N76"/>
    <mergeCell ref="D1:N2"/>
    <mergeCell ref="A4:N4"/>
    <mergeCell ref="A5:N5"/>
    <mergeCell ref="A6:N6"/>
    <mergeCell ref="A7:M7"/>
    <mergeCell ref="A8:A11"/>
    <mergeCell ref="B8:B11"/>
    <mergeCell ref="C8:D11"/>
    <mergeCell ref="E8:E11"/>
    <mergeCell ref="N8:N11"/>
    <mergeCell ref="F9:F11"/>
    <mergeCell ref="G9:H10"/>
    <mergeCell ref="I9:I11"/>
    <mergeCell ref="J9:K10"/>
    <mergeCell ref="F8:H8"/>
    <mergeCell ref="I8:K8"/>
    <mergeCell ref="L8:L11"/>
    <mergeCell ref="M8:M1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4:D74"/>
    <mergeCell ref="C70:D70"/>
    <mergeCell ref="C71:D71"/>
    <mergeCell ref="C72:D72"/>
    <mergeCell ref="C73:D73"/>
  </mergeCells>
  <printOptions/>
  <pageMargins left="0.32" right="0.23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1">
      <selection activeCell="P19" sqref="P19"/>
    </sheetView>
  </sheetViews>
  <sheetFormatPr defaultColWidth="9.140625" defaultRowHeight="12.75"/>
  <cols>
    <col min="1" max="1" width="5.8515625" style="94" customWidth="1"/>
    <col min="2" max="2" width="26.421875" style="0" customWidth="1"/>
    <col min="3" max="4" width="6.7109375" style="83" customWidth="1"/>
    <col min="9" max="9" width="5.57421875" style="0" customWidth="1"/>
    <col min="10" max="10" width="6.7109375" style="0" customWidth="1"/>
    <col min="11" max="11" width="5.57421875" style="0" customWidth="1"/>
    <col min="13" max="13" width="9.421875" style="0" bestFit="1" customWidth="1"/>
    <col min="14" max="14" width="15.8515625" style="0" customWidth="1"/>
  </cols>
  <sheetData>
    <row r="1" spans="1:14" ht="20.25" customHeight="1">
      <c r="A1" s="93"/>
      <c r="E1" s="169" t="s">
        <v>335</v>
      </c>
      <c r="F1" s="160"/>
      <c r="G1" s="160"/>
      <c r="H1" s="160"/>
      <c r="I1" s="160"/>
      <c r="J1" s="160"/>
      <c r="K1" s="160"/>
      <c r="L1" s="160"/>
      <c r="M1" s="160"/>
      <c r="N1" s="160"/>
    </row>
    <row r="2" spans="1:14" ht="25.5" customHeight="1">
      <c r="A2" s="93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.75">
      <c r="A3" s="170" t="s">
        <v>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160"/>
    </row>
    <row r="4" spans="1:14" ht="48.75" customHeight="1">
      <c r="A4" s="170" t="s">
        <v>268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1"/>
      <c r="N4" s="160"/>
    </row>
    <row r="5" spans="1:14" ht="30" customHeight="1">
      <c r="A5" s="138" t="s">
        <v>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72"/>
      <c r="M5" s="172"/>
      <c r="N5" s="173"/>
    </row>
    <row r="6" spans="1:14" ht="19.5" customHeight="1">
      <c r="A6" s="163" t="s">
        <v>12</v>
      </c>
      <c r="B6" s="163" t="s">
        <v>177</v>
      </c>
      <c r="C6" s="168" t="s">
        <v>20</v>
      </c>
      <c r="D6" s="168"/>
      <c r="E6" s="164" t="s">
        <v>13</v>
      </c>
      <c r="F6" s="166" t="s">
        <v>21</v>
      </c>
      <c r="G6" s="166"/>
      <c r="H6" s="166"/>
      <c r="I6" s="152" t="s">
        <v>14</v>
      </c>
      <c r="J6" s="152"/>
      <c r="K6" s="152"/>
      <c r="L6" s="153" t="s">
        <v>52</v>
      </c>
      <c r="M6" s="155" t="s">
        <v>22</v>
      </c>
      <c r="N6" s="147" t="s">
        <v>54</v>
      </c>
    </row>
    <row r="7" spans="1:14" ht="17.25" customHeight="1">
      <c r="A7" s="163"/>
      <c r="B7" s="163"/>
      <c r="C7" s="168"/>
      <c r="D7" s="168"/>
      <c r="E7" s="164"/>
      <c r="F7" s="165" t="s">
        <v>27</v>
      </c>
      <c r="G7" s="166" t="s">
        <v>16</v>
      </c>
      <c r="H7" s="166"/>
      <c r="I7" s="151" t="s">
        <v>15</v>
      </c>
      <c r="J7" s="152" t="s">
        <v>16</v>
      </c>
      <c r="K7" s="152"/>
      <c r="L7" s="167"/>
      <c r="M7" s="155"/>
      <c r="N7" s="147"/>
    </row>
    <row r="8" spans="1:14" ht="17.25" customHeight="1">
      <c r="A8" s="163"/>
      <c r="B8" s="163"/>
      <c r="C8" s="168"/>
      <c r="D8" s="168"/>
      <c r="E8" s="164"/>
      <c r="F8" s="165"/>
      <c r="G8" s="166"/>
      <c r="H8" s="166"/>
      <c r="I8" s="151"/>
      <c r="J8" s="152"/>
      <c r="K8" s="152"/>
      <c r="L8" s="167"/>
      <c r="M8" s="155"/>
      <c r="N8" s="147"/>
    </row>
    <row r="9" spans="1:14" ht="63" customHeight="1">
      <c r="A9" s="163"/>
      <c r="B9" s="163"/>
      <c r="C9" s="168"/>
      <c r="D9" s="168"/>
      <c r="E9" s="164"/>
      <c r="F9" s="165"/>
      <c r="G9" s="75" t="s">
        <v>17</v>
      </c>
      <c r="H9" s="75" t="s">
        <v>18</v>
      </c>
      <c r="I9" s="151"/>
      <c r="J9" s="12" t="s">
        <v>17</v>
      </c>
      <c r="K9" s="12" t="s">
        <v>18</v>
      </c>
      <c r="L9" s="167"/>
      <c r="M9" s="155"/>
      <c r="N9" s="147"/>
    </row>
    <row r="10" spans="1:14" ht="12.75">
      <c r="A10" s="13">
        <v>1</v>
      </c>
      <c r="B10" s="13">
        <v>2</v>
      </c>
      <c r="C10" s="84">
        <v>3</v>
      </c>
      <c r="D10" s="84">
        <v>4</v>
      </c>
      <c r="E10" s="16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3">
        <v>12</v>
      </c>
      <c r="M10" s="13">
        <v>13</v>
      </c>
      <c r="N10" s="76">
        <v>14</v>
      </c>
    </row>
    <row r="11" spans="1:14" ht="14.25" customHeight="1">
      <c r="A11" s="20">
        <v>1</v>
      </c>
      <c r="B11" s="52" t="s">
        <v>269</v>
      </c>
      <c r="C11" s="95">
        <v>38607</v>
      </c>
      <c r="D11" s="95" t="s">
        <v>270</v>
      </c>
      <c r="E11" s="7">
        <v>13</v>
      </c>
      <c r="F11" s="77">
        <f>G11+H11</f>
        <v>15.5</v>
      </c>
      <c r="G11" s="77"/>
      <c r="H11" s="77">
        <v>15.5</v>
      </c>
      <c r="I11" s="96">
        <v>1</v>
      </c>
      <c r="J11" s="96"/>
      <c r="K11" s="96">
        <v>1</v>
      </c>
      <c r="L11" s="77">
        <v>20</v>
      </c>
      <c r="M11" s="53">
        <v>840.8</v>
      </c>
      <c r="N11" s="56" t="s">
        <v>55</v>
      </c>
    </row>
    <row r="12" spans="1:14" s="85" customFormat="1" ht="14.25" customHeight="1">
      <c r="A12" s="1">
        <v>2</v>
      </c>
      <c r="B12" s="8" t="s">
        <v>271</v>
      </c>
      <c r="C12" s="15">
        <v>40045</v>
      </c>
      <c r="D12" s="15" t="s">
        <v>272</v>
      </c>
      <c r="E12" s="1">
        <v>21</v>
      </c>
      <c r="F12" s="61">
        <v>277.1</v>
      </c>
      <c r="G12" s="61"/>
      <c r="H12" s="3">
        <v>277.1</v>
      </c>
      <c r="I12" s="6">
        <v>5</v>
      </c>
      <c r="J12" s="6"/>
      <c r="K12" s="6">
        <v>5</v>
      </c>
      <c r="L12" s="4">
        <v>277.1</v>
      </c>
      <c r="M12" s="4">
        <v>9936.5</v>
      </c>
      <c r="N12" s="97"/>
    </row>
    <row r="13" spans="1:14" s="85" customFormat="1" ht="14.25" customHeight="1">
      <c r="A13" s="20">
        <v>3</v>
      </c>
      <c r="B13" s="8" t="s">
        <v>240</v>
      </c>
      <c r="C13" s="15" t="s">
        <v>241</v>
      </c>
      <c r="D13" s="15" t="s">
        <v>242</v>
      </c>
      <c r="E13" s="1">
        <v>17</v>
      </c>
      <c r="F13" s="61">
        <v>346</v>
      </c>
      <c r="G13" s="61">
        <v>139.5</v>
      </c>
      <c r="H13" s="98">
        <v>206.5</v>
      </c>
      <c r="I13" s="6">
        <v>8</v>
      </c>
      <c r="J13" s="6">
        <v>3</v>
      </c>
      <c r="K13" s="6">
        <v>5</v>
      </c>
      <c r="L13" s="4">
        <v>353.5</v>
      </c>
      <c r="M13" s="99">
        <v>13868.6</v>
      </c>
      <c r="N13" s="56"/>
    </row>
    <row r="14" spans="1:14" s="85" customFormat="1" ht="14.25" customHeight="1">
      <c r="A14" s="20">
        <v>4</v>
      </c>
      <c r="B14" s="2" t="s">
        <v>273</v>
      </c>
      <c r="C14" s="25">
        <v>40742</v>
      </c>
      <c r="D14" s="48" t="s">
        <v>274</v>
      </c>
      <c r="E14" s="2">
        <v>8</v>
      </c>
      <c r="F14" s="22">
        <v>27.4</v>
      </c>
      <c r="G14" s="22">
        <v>27.4</v>
      </c>
      <c r="H14" s="22"/>
      <c r="I14" s="7">
        <v>1</v>
      </c>
      <c r="J14" s="7">
        <v>1</v>
      </c>
      <c r="K14" s="7"/>
      <c r="L14" s="10">
        <v>49</v>
      </c>
      <c r="M14" s="10">
        <v>1914</v>
      </c>
      <c r="N14" s="56" t="s">
        <v>55</v>
      </c>
    </row>
    <row r="15" spans="1:15" s="85" customFormat="1" ht="14.25" customHeight="1">
      <c r="A15" s="1">
        <v>5</v>
      </c>
      <c r="B15" s="2" t="s">
        <v>43</v>
      </c>
      <c r="C15" s="143" t="s">
        <v>19</v>
      </c>
      <c r="D15" s="143"/>
      <c r="E15" s="2">
        <v>1</v>
      </c>
      <c r="F15" s="22">
        <v>39.5</v>
      </c>
      <c r="G15" s="22">
        <v>39.5</v>
      </c>
      <c r="H15" s="22"/>
      <c r="I15" s="7">
        <v>1</v>
      </c>
      <c r="J15" s="7">
        <v>1</v>
      </c>
      <c r="K15" s="7"/>
      <c r="L15" s="10">
        <v>49.2</v>
      </c>
      <c r="M15" s="10">
        <v>1921.8</v>
      </c>
      <c r="N15" s="56"/>
      <c r="O15" s="86"/>
    </row>
    <row r="16" spans="1:14" s="89" customFormat="1" ht="14.25" customHeight="1">
      <c r="A16" s="20">
        <v>6</v>
      </c>
      <c r="B16" s="1" t="s">
        <v>249</v>
      </c>
      <c r="C16" s="15" t="s">
        <v>250</v>
      </c>
      <c r="D16" s="21" t="s">
        <v>251</v>
      </c>
      <c r="E16" s="9">
        <v>7</v>
      </c>
      <c r="F16" s="77">
        <v>53.3</v>
      </c>
      <c r="G16" s="3">
        <v>53.3</v>
      </c>
      <c r="H16" s="3"/>
      <c r="I16" s="6">
        <v>1</v>
      </c>
      <c r="J16" s="6">
        <v>1</v>
      </c>
      <c r="K16" s="6"/>
      <c r="L16" s="3">
        <v>58</v>
      </c>
      <c r="M16" s="4">
        <v>2532.9</v>
      </c>
      <c r="N16" s="100" t="s">
        <v>55</v>
      </c>
    </row>
    <row r="17" spans="1:14" s="90" customFormat="1" ht="14.25" customHeight="1">
      <c r="A17" s="20">
        <v>7</v>
      </c>
      <c r="B17" s="1" t="s">
        <v>252</v>
      </c>
      <c r="C17" s="15">
        <v>39141</v>
      </c>
      <c r="D17" s="15" t="s">
        <v>253</v>
      </c>
      <c r="E17" s="9">
        <v>2</v>
      </c>
      <c r="F17" s="3">
        <v>37.7</v>
      </c>
      <c r="G17" s="3"/>
      <c r="H17" s="3">
        <v>37.7</v>
      </c>
      <c r="I17" s="6">
        <v>2</v>
      </c>
      <c r="J17" s="6"/>
      <c r="K17" s="6">
        <v>2</v>
      </c>
      <c r="L17" s="4">
        <v>40</v>
      </c>
      <c r="M17" s="4">
        <v>2106.8</v>
      </c>
      <c r="N17" s="56" t="s">
        <v>55</v>
      </c>
    </row>
    <row r="18" spans="1:14" s="90" customFormat="1" ht="14.25" customHeight="1">
      <c r="A18" s="1">
        <v>8</v>
      </c>
      <c r="B18" s="1" t="s">
        <v>23</v>
      </c>
      <c r="C18" s="15">
        <v>39345</v>
      </c>
      <c r="D18" s="15" t="s">
        <v>24</v>
      </c>
      <c r="E18" s="9">
        <v>3</v>
      </c>
      <c r="F18" s="3">
        <v>36.1</v>
      </c>
      <c r="G18" s="3">
        <v>36.1</v>
      </c>
      <c r="H18" s="3"/>
      <c r="I18" s="6">
        <v>1</v>
      </c>
      <c r="J18" s="6">
        <v>1</v>
      </c>
      <c r="K18" s="6"/>
      <c r="L18" s="4">
        <v>46</v>
      </c>
      <c r="M18" s="4">
        <v>1877.1</v>
      </c>
      <c r="N18" s="56" t="s">
        <v>55</v>
      </c>
    </row>
    <row r="19" spans="1:14" s="90" customFormat="1" ht="14.25" customHeight="1">
      <c r="A19" s="20">
        <v>9</v>
      </c>
      <c r="B19" s="8" t="s">
        <v>189</v>
      </c>
      <c r="C19" s="47">
        <v>39395</v>
      </c>
      <c r="D19" s="48" t="s">
        <v>190</v>
      </c>
      <c r="E19" s="59">
        <v>4</v>
      </c>
      <c r="F19" s="3">
        <v>36.9</v>
      </c>
      <c r="G19" s="61"/>
      <c r="H19" s="61">
        <v>36.9</v>
      </c>
      <c r="I19" s="59">
        <v>2</v>
      </c>
      <c r="J19" s="59"/>
      <c r="K19" s="59">
        <v>2</v>
      </c>
      <c r="L19" s="61">
        <v>45.9</v>
      </c>
      <c r="M19" s="10">
        <v>2417.6</v>
      </c>
      <c r="N19" s="56" t="s">
        <v>55</v>
      </c>
    </row>
    <row r="20" spans="1:14" s="89" customFormat="1" ht="14.25" customHeight="1">
      <c r="A20" s="20">
        <v>10</v>
      </c>
      <c r="B20" s="57" t="s">
        <v>281</v>
      </c>
      <c r="C20" s="15">
        <v>39793</v>
      </c>
      <c r="D20" s="21" t="s">
        <v>282</v>
      </c>
      <c r="E20" s="9">
        <v>8</v>
      </c>
      <c r="F20" s="3">
        <v>158.2</v>
      </c>
      <c r="G20" s="3"/>
      <c r="H20" s="3">
        <v>158.2</v>
      </c>
      <c r="I20" s="6">
        <v>5</v>
      </c>
      <c r="J20" s="6"/>
      <c r="K20" s="6">
        <v>5</v>
      </c>
      <c r="L20" s="4">
        <v>160.2</v>
      </c>
      <c r="M20" s="4">
        <v>7749</v>
      </c>
      <c r="N20" s="100"/>
    </row>
    <row r="21" spans="1:14" s="89" customFormat="1" ht="14.25" customHeight="1">
      <c r="A21" s="1">
        <v>11</v>
      </c>
      <c r="B21" s="8" t="s">
        <v>283</v>
      </c>
      <c r="C21" s="15">
        <v>39913</v>
      </c>
      <c r="D21" s="21" t="s">
        <v>284</v>
      </c>
      <c r="E21" s="9">
        <v>15</v>
      </c>
      <c r="F21" s="3">
        <v>139.8</v>
      </c>
      <c r="G21" s="3">
        <v>73.3</v>
      </c>
      <c r="H21" s="3">
        <v>66.5</v>
      </c>
      <c r="I21" s="6">
        <v>4</v>
      </c>
      <c r="J21" s="6">
        <v>2</v>
      </c>
      <c r="K21" s="6">
        <v>2</v>
      </c>
      <c r="L21" s="4">
        <v>154.5</v>
      </c>
      <c r="M21" s="4">
        <v>6954.3</v>
      </c>
      <c r="N21" s="100"/>
    </row>
    <row r="22" spans="1:14" s="89" customFormat="1" ht="24" customHeight="1">
      <c r="A22" s="20">
        <v>12</v>
      </c>
      <c r="B22" s="8" t="s">
        <v>285</v>
      </c>
      <c r="C22" s="15">
        <v>40045</v>
      </c>
      <c r="D22" s="21" t="s">
        <v>286</v>
      </c>
      <c r="E22" s="9">
        <v>41</v>
      </c>
      <c r="F22" s="3">
        <v>495.1</v>
      </c>
      <c r="G22" s="3">
        <v>495.1</v>
      </c>
      <c r="H22" s="3"/>
      <c r="I22" s="6">
        <v>22</v>
      </c>
      <c r="J22" s="6">
        <v>22</v>
      </c>
      <c r="K22" s="6"/>
      <c r="L22" s="4">
        <v>671.1</v>
      </c>
      <c r="M22" s="4">
        <v>31439.6</v>
      </c>
      <c r="N22" s="56"/>
    </row>
    <row r="23" spans="1:14" s="89" customFormat="1" ht="24" customHeight="1">
      <c r="A23" s="20">
        <v>13</v>
      </c>
      <c r="B23" s="8" t="s">
        <v>287</v>
      </c>
      <c r="C23" s="15">
        <v>40116</v>
      </c>
      <c r="D23" s="21" t="s">
        <v>288</v>
      </c>
      <c r="E23" s="9">
        <v>4</v>
      </c>
      <c r="F23" s="3">
        <v>83.6</v>
      </c>
      <c r="G23" s="3">
        <v>83.6</v>
      </c>
      <c r="H23" s="3"/>
      <c r="I23" s="6">
        <v>2</v>
      </c>
      <c r="J23" s="6">
        <v>2</v>
      </c>
      <c r="K23" s="6"/>
      <c r="L23" s="4">
        <v>97</v>
      </c>
      <c r="M23" s="4">
        <v>4104.3</v>
      </c>
      <c r="N23" s="101"/>
    </row>
    <row r="24" spans="1:14" s="89" customFormat="1" ht="14.25" customHeight="1">
      <c r="A24" s="1">
        <v>14</v>
      </c>
      <c r="B24" s="1" t="s">
        <v>289</v>
      </c>
      <c r="C24" s="15">
        <v>40116</v>
      </c>
      <c r="D24" s="21" t="s">
        <v>290</v>
      </c>
      <c r="E24" s="9">
        <v>3</v>
      </c>
      <c r="F24" s="3">
        <v>48.8</v>
      </c>
      <c r="G24" s="3">
        <v>48.8</v>
      </c>
      <c r="H24" s="3"/>
      <c r="I24" s="6">
        <v>1</v>
      </c>
      <c r="J24" s="6">
        <v>1</v>
      </c>
      <c r="K24" s="6"/>
      <c r="L24" s="4">
        <v>58</v>
      </c>
      <c r="M24" s="4">
        <v>2511.17</v>
      </c>
      <c r="N24" s="102"/>
    </row>
    <row r="25" spans="1:14" s="89" customFormat="1" ht="14.25" customHeight="1">
      <c r="A25" s="20">
        <v>15</v>
      </c>
      <c r="B25" s="103" t="s">
        <v>275</v>
      </c>
      <c r="C25" s="141" t="s">
        <v>19</v>
      </c>
      <c r="D25" s="141"/>
      <c r="E25" s="67">
        <v>17</v>
      </c>
      <c r="F25" s="104">
        <v>165.6</v>
      </c>
      <c r="G25" s="104">
        <v>165.6</v>
      </c>
      <c r="H25" s="104"/>
      <c r="I25" s="67">
        <v>6</v>
      </c>
      <c r="J25" s="67">
        <f>I25</f>
        <v>6</v>
      </c>
      <c r="K25" s="67"/>
      <c r="L25" s="69">
        <v>201.9</v>
      </c>
      <c r="M25" s="69">
        <v>9170.7</v>
      </c>
      <c r="N25" s="105"/>
    </row>
    <row r="26" spans="1:14" s="89" customFormat="1" ht="14.25" customHeight="1">
      <c r="A26" s="20">
        <v>16</v>
      </c>
      <c r="B26" s="8" t="s">
        <v>276</v>
      </c>
      <c r="C26" s="143" t="s">
        <v>19</v>
      </c>
      <c r="D26" s="143"/>
      <c r="E26" s="9">
        <v>12</v>
      </c>
      <c r="F26" s="3">
        <v>184.8</v>
      </c>
      <c r="G26" s="3">
        <v>184.8</v>
      </c>
      <c r="H26" s="3"/>
      <c r="I26" s="6">
        <v>3</v>
      </c>
      <c r="J26" s="6">
        <v>3</v>
      </c>
      <c r="K26" s="6"/>
      <c r="L26" s="4">
        <v>184.8</v>
      </c>
      <c r="M26" s="4">
        <v>7331</v>
      </c>
      <c r="N26" s="56"/>
    </row>
    <row r="27" spans="1:14" s="89" customFormat="1" ht="14.25" customHeight="1">
      <c r="A27" s="1">
        <v>17</v>
      </c>
      <c r="B27" s="8" t="s">
        <v>277</v>
      </c>
      <c r="C27" s="143" t="s">
        <v>19</v>
      </c>
      <c r="D27" s="143"/>
      <c r="E27" s="2">
        <v>2</v>
      </c>
      <c r="F27" s="22">
        <v>61</v>
      </c>
      <c r="G27" s="22">
        <v>61</v>
      </c>
      <c r="H27" s="22"/>
      <c r="I27" s="7">
        <v>1</v>
      </c>
      <c r="J27" s="72">
        <v>1</v>
      </c>
      <c r="K27" s="7"/>
      <c r="L27" s="60">
        <v>61</v>
      </c>
      <c r="M27" s="10">
        <v>2419.9</v>
      </c>
      <c r="N27" s="56"/>
    </row>
    <row r="28" spans="1:14" s="89" customFormat="1" ht="14.25" customHeight="1">
      <c r="A28" s="20">
        <v>18</v>
      </c>
      <c r="B28" s="8" t="s">
        <v>26</v>
      </c>
      <c r="C28" s="142" t="s">
        <v>19</v>
      </c>
      <c r="D28" s="143"/>
      <c r="E28" s="1">
        <v>4</v>
      </c>
      <c r="F28" s="61">
        <v>54.5</v>
      </c>
      <c r="G28" s="61">
        <v>54.5</v>
      </c>
      <c r="H28" s="3"/>
      <c r="I28" s="6">
        <v>1</v>
      </c>
      <c r="J28" s="6">
        <v>1</v>
      </c>
      <c r="K28" s="6"/>
      <c r="L28" s="4">
        <v>58</v>
      </c>
      <c r="M28" s="10">
        <v>2532.9</v>
      </c>
      <c r="N28" s="56"/>
    </row>
    <row r="29" spans="1:14" s="89" customFormat="1" ht="14.25" customHeight="1">
      <c r="A29" s="20">
        <v>19</v>
      </c>
      <c r="B29" s="57" t="s">
        <v>44</v>
      </c>
      <c r="C29" s="142" t="s">
        <v>19</v>
      </c>
      <c r="D29" s="143"/>
      <c r="E29" s="1">
        <v>4</v>
      </c>
      <c r="F29" s="61">
        <v>38.7</v>
      </c>
      <c r="G29" s="61">
        <v>38.7</v>
      </c>
      <c r="H29" s="3"/>
      <c r="I29" s="6">
        <v>1</v>
      </c>
      <c r="J29" s="6">
        <v>1</v>
      </c>
      <c r="K29" s="6"/>
      <c r="L29" s="4">
        <v>46</v>
      </c>
      <c r="M29" s="10">
        <v>1877.1</v>
      </c>
      <c r="N29" s="101"/>
    </row>
    <row r="30" spans="1:14" s="89" customFormat="1" ht="14.25" customHeight="1">
      <c r="A30" s="1">
        <v>20</v>
      </c>
      <c r="B30" s="103" t="s">
        <v>278</v>
      </c>
      <c r="C30" s="140" t="s">
        <v>19</v>
      </c>
      <c r="D30" s="141"/>
      <c r="E30" s="65">
        <v>2</v>
      </c>
      <c r="F30" s="79">
        <v>43.7</v>
      </c>
      <c r="G30" s="79">
        <v>43.7</v>
      </c>
      <c r="H30" s="71"/>
      <c r="I30" s="70">
        <v>1</v>
      </c>
      <c r="J30" s="70">
        <v>1</v>
      </c>
      <c r="K30" s="70"/>
      <c r="L30" s="80">
        <v>50.8</v>
      </c>
      <c r="M30" s="106">
        <f>2218.4</f>
        <v>2218.4</v>
      </c>
      <c r="N30" s="107"/>
    </row>
    <row r="31" spans="1:14" ht="14.25" customHeight="1">
      <c r="A31" s="20">
        <v>21</v>
      </c>
      <c r="B31" s="57" t="s">
        <v>23</v>
      </c>
      <c r="C31" s="142" t="s">
        <v>19</v>
      </c>
      <c r="D31" s="143"/>
      <c r="E31" s="1">
        <v>1</v>
      </c>
      <c r="F31" s="61">
        <v>17</v>
      </c>
      <c r="G31" s="61">
        <v>17</v>
      </c>
      <c r="H31" s="3"/>
      <c r="I31" s="6">
        <v>1</v>
      </c>
      <c r="J31" s="6">
        <v>1</v>
      </c>
      <c r="K31" s="6"/>
      <c r="L31" s="108">
        <v>23.9</v>
      </c>
      <c r="M31" s="109">
        <v>1258.8</v>
      </c>
      <c r="N31" s="101"/>
    </row>
    <row r="32" spans="1:14" ht="14.25" customHeight="1">
      <c r="A32" s="20">
        <v>22</v>
      </c>
      <c r="B32" s="8" t="s">
        <v>127</v>
      </c>
      <c r="C32" s="142" t="s">
        <v>19</v>
      </c>
      <c r="D32" s="143"/>
      <c r="E32" s="1">
        <v>2</v>
      </c>
      <c r="F32" s="3">
        <v>23.4</v>
      </c>
      <c r="G32" s="61">
        <v>23.4</v>
      </c>
      <c r="H32" s="3"/>
      <c r="I32" s="6">
        <v>1</v>
      </c>
      <c r="J32" s="6">
        <v>1</v>
      </c>
      <c r="K32" s="6"/>
      <c r="L32" s="108">
        <v>27.1</v>
      </c>
      <c r="M32" s="109">
        <v>1427.4</v>
      </c>
      <c r="N32" s="101"/>
    </row>
    <row r="33" spans="1:14" s="89" customFormat="1" ht="14.25" customHeight="1">
      <c r="A33" s="1">
        <v>23</v>
      </c>
      <c r="B33" s="28" t="s">
        <v>62</v>
      </c>
      <c r="C33" s="142" t="s">
        <v>19</v>
      </c>
      <c r="D33" s="143"/>
      <c r="E33" s="1">
        <v>5</v>
      </c>
      <c r="F33" s="61">
        <v>54</v>
      </c>
      <c r="G33" s="61">
        <v>54</v>
      </c>
      <c r="H33" s="3"/>
      <c r="I33" s="6">
        <v>1</v>
      </c>
      <c r="J33" s="6">
        <v>1</v>
      </c>
      <c r="K33" s="6"/>
      <c r="L33" s="81">
        <v>64.6</v>
      </c>
      <c r="M33" s="109">
        <v>2562.7</v>
      </c>
      <c r="N33" s="101"/>
    </row>
    <row r="34" spans="1:14" s="89" customFormat="1" ht="14.25" customHeight="1">
      <c r="A34" s="20">
        <v>24</v>
      </c>
      <c r="B34" s="57" t="s">
        <v>30</v>
      </c>
      <c r="C34" s="142" t="s">
        <v>19</v>
      </c>
      <c r="D34" s="142"/>
      <c r="E34" s="1">
        <v>2</v>
      </c>
      <c r="F34" s="61">
        <v>33.5</v>
      </c>
      <c r="G34" s="61">
        <v>33.5</v>
      </c>
      <c r="H34" s="3"/>
      <c r="I34" s="6">
        <v>1</v>
      </c>
      <c r="J34" s="6">
        <v>1</v>
      </c>
      <c r="K34" s="6"/>
      <c r="L34" s="4">
        <v>46</v>
      </c>
      <c r="M34" s="10">
        <v>1877.1</v>
      </c>
      <c r="N34" s="101"/>
    </row>
    <row r="35" spans="1:14" s="89" customFormat="1" ht="14.25" customHeight="1">
      <c r="A35" s="20">
        <v>25</v>
      </c>
      <c r="B35" s="66" t="s">
        <v>279</v>
      </c>
      <c r="C35" s="140" t="s">
        <v>19</v>
      </c>
      <c r="D35" s="141"/>
      <c r="E35" s="65">
        <v>2</v>
      </c>
      <c r="F35" s="79">
        <v>41.2</v>
      </c>
      <c r="G35" s="79">
        <v>41.2</v>
      </c>
      <c r="H35" s="71"/>
      <c r="I35" s="70">
        <v>1</v>
      </c>
      <c r="J35" s="70">
        <v>1</v>
      </c>
      <c r="K35" s="70"/>
      <c r="L35" s="82">
        <v>46</v>
      </c>
      <c r="M35" s="69">
        <v>1877.1</v>
      </c>
      <c r="N35" s="107"/>
    </row>
    <row r="36" spans="1:14" s="89" customFormat="1" ht="14.25" customHeight="1">
      <c r="A36" s="1">
        <v>26</v>
      </c>
      <c r="B36" s="57" t="s">
        <v>51</v>
      </c>
      <c r="C36" s="142" t="s">
        <v>19</v>
      </c>
      <c r="D36" s="143"/>
      <c r="E36" s="1">
        <v>6</v>
      </c>
      <c r="F36" s="61">
        <v>40.5</v>
      </c>
      <c r="G36" s="61">
        <v>40.5</v>
      </c>
      <c r="H36" s="3"/>
      <c r="I36" s="6">
        <v>1</v>
      </c>
      <c r="J36" s="6">
        <v>1</v>
      </c>
      <c r="K36" s="6"/>
      <c r="L36" s="4">
        <v>46</v>
      </c>
      <c r="M36" s="10">
        <v>1877.1</v>
      </c>
      <c r="N36" s="101"/>
    </row>
    <row r="37" spans="1:14" s="89" customFormat="1" ht="14.25" customHeight="1">
      <c r="A37" s="20">
        <v>27</v>
      </c>
      <c r="B37" s="66" t="s">
        <v>280</v>
      </c>
      <c r="C37" s="140" t="s">
        <v>19</v>
      </c>
      <c r="D37" s="141"/>
      <c r="E37" s="65">
        <v>3</v>
      </c>
      <c r="F37" s="79">
        <v>34.3</v>
      </c>
      <c r="G37" s="79">
        <v>34.3</v>
      </c>
      <c r="H37" s="71"/>
      <c r="I37" s="70">
        <v>1</v>
      </c>
      <c r="J37" s="70">
        <v>1</v>
      </c>
      <c r="K37" s="70"/>
      <c r="L37" s="82">
        <v>46</v>
      </c>
      <c r="M37" s="69">
        <v>1877.1</v>
      </c>
      <c r="N37" s="107"/>
    </row>
    <row r="38" spans="1:14" ht="14.25" customHeight="1">
      <c r="A38" s="20">
        <v>28</v>
      </c>
      <c r="B38" s="8" t="s">
        <v>28</v>
      </c>
      <c r="C38" s="15">
        <v>40045</v>
      </c>
      <c r="D38" s="21" t="s">
        <v>32</v>
      </c>
      <c r="E38" s="9">
        <v>3</v>
      </c>
      <c r="F38" s="3">
        <v>52.6</v>
      </c>
      <c r="G38" s="3"/>
      <c r="H38" s="3">
        <v>52.6</v>
      </c>
      <c r="I38" s="6">
        <v>3</v>
      </c>
      <c r="J38" s="6"/>
      <c r="K38" s="6">
        <v>3</v>
      </c>
      <c r="L38" s="4">
        <v>60</v>
      </c>
      <c r="M38" s="3" t="s">
        <v>307</v>
      </c>
      <c r="N38" s="30"/>
    </row>
    <row r="39" spans="1:14" ht="14.25" customHeight="1">
      <c r="A39" s="1">
        <v>29</v>
      </c>
      <c r="B39" s="8" t="s">
        <v>4</v>
      </c>
      <c r="C39" s="15">
        <v>40144</v>
      </c>
      <c r="D39" s="21" t="s">
        <v>33</v>
      </c>
      <c r="E39" s="9">
        <v>4</v>
      </c>
      <c r="F39" s="3">
        <v>50.6</v>
      </c>
      <c r="G39" s="3"/>
      <c r="H39" s="3">
        <v>50.6</v>
      </c>
      <c r="I39" s="6">
        <v>2</v>
      </c>
      <c r="J39" s="6"/>
      <c r="K39" s="6">
        <v>2</v>
      </c>
      <c r="L39" s="4">
        <v>50.6</v>
      </c>
      <c r="M39" s="3" t="s">
        <v>307</v>
      </c>
      <c r="N39" s="30"/>
    </row>
    <row r="40" spans="1:14" s="18" customFormat="1" ht="14.25" customHeight="1">
      <c r="A40" s="20">
        <v>30</v>
      </c>
      <c r="B40" s="57" t="s">
        <v>146</v>
      </c>
      <c r="C40" s="142" t="s">
        <v>19</v>
      </c>
      <c r="D40" s="143"/>
      <c r="E40" s="9">
        <v>2</v>
      </c>
      <c r="F40" s="3">
        <v>30.4</v>
      </c>
      <c r="G40" s="3">
        <v>30.4</v>
      </c>
      <c r="H40" s="3"/>
      <c r="I40" s="6">
        <v>1</v>
      </c>
      <c r="J40" s="6">
        <v>1</v>
      </c>
      <c r="K40" s="6"/>
      <c r="L40" s="4">
        <v>34.6</v>
      </c>
      <c r="M40" s="3" t="s">
        <v>307</v>
      </c>
      <c r="N40" s="56"/>
    </row>
    <row r="41" spans="1:14" ht="14.25" customHeight="1">
      <c r="A41" s="20">
        <v>31</v>
      </c>
      <c r="B41" s="8" t="s">
        <v>5</v>
      </c>
      <c r="C41" s="15">
        <v>40144</v>
      </c>
      <c r="D41" s="21" t="s">
        <v>34</v>
      </c>
      <c r="E41" s="9">
        <v>13</v>
      </c>
      <c r="F41" s="3">
        <v>245.2</v>
      </c>
      <c r="G41" s="3">
        <v>84.7</v>
      </c>
      <c r="H41" s="3">
        <v>160.5</v>
      </c>
      <c r="I41" s="6">
        <v>6</v>
      </c>
      <c r="J41" s="6">
        <v>2</v>
      </c>
      <c r="K41" s="6">
        <v>4</v>
      </c>
      <c r="L41" s="4">
        <v>264.5</v>
      </c>
      <c r="M41" s="3" t="s">
        <v>307</v>
      </c>
      <c r="N41" s="78"/>
    </row>
    <row r="42" spans="1:14" ht="14.25" customHeight="1">
      <c r="A42" s="1">
        <v>32</v>
      </c>
      <c r="B42" s="8" t="s">
        <v>29</v>
      </c>
      <c r="C42" s="15">
        <v>40144</v>
      </c>
      <c r="D42" s="21" t="s">
        <v>35</v>
      </c>
      <c r="E42" s="9">
        <v>16</v>
      </c>
      <c r="F42" s="3">
        <v>210.4</v>
      </c>
      <c r="G42" s="3">
        <v>158.2</v>
      </c>
      <c r="H42" s="3">
        <v>52.2</v>
      </c>
      <c r="I42" s="6">
        <v>5</v>
      </c>
      <c r="J42" s="6">
        <v>4</v>
      </c>
      <c r="K42" s="6">
        <v>1</v>
      </c>
      <c r="L42" s="4">
        <v>254.2</v>
      </c>
      <c r="M42" s="3" t="s">
        <v>307</v>
      </c>
      <c r="N42" s="30"/>
    </row>
    <row r="43" spans="1:14" ht="14.25" customHeight="1">
      <c r="A43" s="20">
        <v>33</v>
      </c>
      <c r="B43" s="8" t="s">
        <v>6</v>
      </c>
      <c r="C43" s="15">
        <v>40207</v>
      </c>
      <c r="D43" s="21" t="s">
        <v>36</v>
      </c>
      <c r="E43" s="9">
        <v>13</v>
      </c>
      <c r="F43" s="3">
        <v>216.6</v>
      </c>
      <c r="G43" s="3">
        <v>216.6</v>
      </c>
      <c r="H43" s="3"/>
      <c r="I43" s="6">
        <v>5</v>
      </c>
      <c r="J43" s="6">
        <v>5</v>
      </c>
      <c r="K43" s="6"/>
      <c r="L43" s="4">
        <v>221.6</v>
      </c>
      <c r="M43" s="3" t="s">
        <v>307</v>
      </c>
      <c r="N43" s="30"/>
    </row>
    <row r="44" spans="1:14" ht="14.25" customHeight="1">
      <c r="A44" s="20">
        <v>34</v>
      </c>
      <c r="B44" s="8" t="s">
        <v>7</v>
      </c>
      <c r="C44" s="15">
        <v>40207</v>
      </c>
      <c r="D44" s="21" t="s">
        <v>37</v>
      </c>
      <c r="E44" s="9">
        <v>14</v>
      </c>
      <c r="F44" s="3">
        <v>167.1</v>
      </c>
      <c r="G44" s="3">
        <v>167.1</v>
      </c>
      <c r="H44" s="3"/>
      <c r="I44" s="6">
        <v>7</v>
      </c>
      <c r="J44" s="6">
        <v>7</v>
      </c>
      <c r="K44" s="6"/>
      <c r="L44" s="4">
        <v>274</v>
      </c>
      <c r="M44" s="3" t="s">
        <v>307</v>
      </c>
      <c r="N44" s="91"/>
    </row>
    <row r="45" spans="1:14" ht="14.25" customHeight="1">
      <c r="A45" s="1">
        <v>35</v>
      </c>
      <c r="B45" s="8" t="s">
        <v>0</v>
      </c>
      <c r="C45" s="15">
        <v>40207</v>
      </c>
      <c r="D45" s="21" t="s">
        <v>38</v>
      </c>
      <c r="E45" s="9">
        <v>14</v>
      </c>
      <c r="F45" s="3">
        <v>207.9</v>
      </c>
      <c r="G45" s="3">
        <v>90.8</v>
      </c>
      <c r="H45" s="3">
        <v>117.1</v>
      </c>
      <c r="I45" s="6">
        <v>5</v>
      </c>
      <c r="J45" s="6">
        <v>2</v>
      </c>
      <c r="K45" s="6">
        <v>3</v>
      </c>
      <c r="L45" s="4">
        <v>221.1</v>
      </c>
      <c r="M45" s="3" t="s">
        <v>307</v>
      </c>
      <c r="N45" s="30"/>
    </row>
    <row r="46" spans="1:14" ht="14.25" customHeight="1">
      <c r="A46" s="20">
        <v>36</v>
      </c>
      <c r="B46" s="8" t="s">
        <v>8</v>
      </c>
      <c r="C46" s="15">
        <v>40322</v>
      </c>
      <c r="D46" s="21" t="s">
        <v>39</v>
      </c>
      <c r="E46" s="9">
        <v>36</v>
      </c>
      <c r="F46" s="3">
        <v>332.1</v>
      </c>
      <c r="G46" s="3">
        <v>253.5</v>
      </c>
      <c r="H46" s="3">
        <v>78.6</v>
      </c>
      <c r="I46" s="6">
        <v>10</v>
      </c>
      <c r="J46" s="6">
        <v>8</v>
      </c>
      <c r="K46" s="6">
        <v>2</v>
      </c>
      <c r="L46" s="4">
        <v>394.6</v>
      </c>
      <c r="M46" s="3" t="s">
        <v>307</v>
      </c>
      <c r="N46" s="30"/>
    </row>
    <row r="47" spans="1:14" ht="14.25" customHeight="1">
      <c r="A47" s="20">
        <v>37</v>
      </c>
      <c r="B47" s="8" t="s">
        <v>9</v>
      </c>
      <c r="C47" s="15">
        <v>40417</v>
      </c>
      <c r="D47" s="21" t="s">
        <v>40</v>
      </c>
      <c r="E47" s="9">
        <v>31</v>
      </c>
      <c r="F47" s="3">
        <v>287.6</v>
      </c>
      <c r="G47" s="3">
        <v>113.1</v>
      </c>
      <c r="H47" s="3">
        <v>174.5</v>
      </c>
      <c r="I47" s="6">
        <v>7</v>
      </c>
      <c r="J47" s="6">
        <v>3</v>
      </c>
      <c r="K47" s="6">
        <v>4</v>
      </c>
      <c r="L47" s="4">
        <v>312.5</v>
      </c>
      <c r="M47" s="3" t="s">
        <v>307</v>
      </c>
      <c r="N47" s="30"/>
    </row>
    <row r="48" spans="1:14" ht="14.25" customHeight="1">
      <c r="A48" s="1">
        <v>38</v>
      </c>
      <c r="B48" s="8" t="s">
        <v>10</v>
      </c>
      <c r="C48" s="15">
        <v>40417</v>
      </c>
      <c r="D48" s="21" t="s">
        <v>41</v>
      </c>
      <c r="E48" s="9">
        <v>22</v>
      </c>
      <c r="F48" s="3">
        <v>272.3</v>
      </c>
      <c r="G48" s="3">
        <v>37.9</v>
      </c>
      <c r="H48" s="3">
        <v>234.4</v>
      </c>
      <c r="I48" s="6">
        <v>7</v>
      </c>
      <c r="J48" s="6">
        <v>1</v>
      </c>
      <c r="K48" s="6">
        <v>6</v>
      </c>
      <c r="L48" s="4">
        <v>280.4</v>
      </c>
      <c r="M48" s="3" t="s">
        <v>307</v>
      </c>
      <c r="N48" s="30"/>
    </row>
    <row r="49" spans="1:14" ht="14.25" customHeight="1">
      <c r="A49" s="20">
        <v>39</v>
      </c>
      <c r="B49" s="2" t="s">
        <v>1</v>
      </c>
      <c r="C49" s="15">
        <v>40417</v>
      </c>
      <c r="D49" s="21" t="s">
        <v>42</v>
      </c>
      <c r="E49" s="9">
        <v>10</v>
      </c>
      <c r="F49" s="3">
        <v>165.3</v>
      </c>
      <c r="G49" s="3">
        <v>98.2</v>
      </c>
      <c r="H49" s="3">
        <v>67.1</v>
      </c>
      <c r="I49" s="6">
        <v>5</v>
      </c>
      <c r="J49" s="6">
        <v>3</v>
      </c>
      <c r="K49" s="6">
        <v>2</v>
      </c>
      <c r="L49" s="4">
        <v>187.3</v>
      </c>
      <c r="M49" s="3" t="s">
        <v>307</v>
      </c>
      <c r="N49" s="30"/>
    </row>
    <row r="50" spans="1:14" ht="14.25" customHeight="1">
      <c r="A50" s="20">
        <v>40</v>
      </c>
      <c r="B50" s="2" t="s">
        <v>2</v>
      </c>
      <c r="C50" s="15">
        <v>40445</v>
      </c>
      <c r="D50" s="21" t="s">
        <v>47</v>
      </c>
      <c r="E50" s="9">
        <v>12</v>
      </c>
      <c r="F50" s="3">
        <v>199.6</v>
      </c>
      <c r="G50" s="3">
        <v>111.5</v>
      </c>
      <c r="H50" s="3">
        <v>88.1</v>
      </c>
      <c r="I50" s="6">
        <v>6</v>
      </c>
      <c r="J50" s="6">
        <v>4</v>
      </c>
      <c r="K50" s="6">
        <v>2</v>
      </c>
      <c r="L50" s="4">
        <v>232.1</v>
      </c>
      <c r="M50" s="3" t="s">
        <v>307</v>
      </c>
      <c r="N50" s="30"/>
    </row>
    <row r="51" spans="1:14" ht="14.25" customHeight="1">
      <c r="A51" s="1">
        <v>41</v>
      </c>
      <c r="B51" s="8" t="s">
        <v>31</v>
      </c>
      <c r="C51" s="15">
        <v>40599</v>
      </c>
      <c r="D51" s="21" t="s">
        <v>48</v>
      </c>
      <c r="E51" s="9">
        <v>23</v>
      </c>
      <c r="F51" s="3">
        <v>295.9</v>
      </c>
      <c r="G51" s="3">
        <v>168</v>
      </c>
      <c r="H51" s="3">
        <v>127.9</v>
      </c>
      <c r="I51" s="6">
        <v>7</v>
      </c>
      <c r="J51" s="6">
        <v>4</v>
      </c>
      <c r="K51" s="6">
        <v>3</v>
      </c>
      <c r="L51" s="4">
        <v>323.9</v>
      </c>
      <c r="M51" s="3" t="s">
        <v>307</v>
      </c>
      <c r="N51" s="30"/>
    </row>
    <row r="52" spans="1:14" ht="14.25" customHeight="1">
      <c r="A52" s="20">
        <v>42</v>
      </c>
      <c r="B52" s="2" t="s">
        <v>45</v>
      </c>
      <c r="C52" s="15">
        <v>40662</v>
      </c>
      <c r="D52" s="21" t="s">
        <v>49</v>
      </c>
      <c r="E52" s="9">
        <v>14</v>
      </c>
      <c r="F52" s="3">
        <v>180.3</v>
      </c>
      <c r="G52" s="3">
        <v>152.5</v>
      </c>
      <c r="H52" s="3">
        <v>27.8</v>
      </c>
      <c r="I52" s="6">
        <v>5</v>
      </c>
      <c r="J52" s="6">
        <v>4</v>
      </c>
      <c r="K52" s="6">
        <v>1</v>
      </c>
      <c r="L52" s="4">
        <v>215</v>
      </c>
      <c r="M52" s="3" t="s">
        <v>307</v>
      </c>
      <c r="N52" s="30"/>
    </row>
    <row r="53" spans="1:14" ht="14.25" customHeight="1">
      <c r="A53" s="20">
        <v>43</v>
      </c>
      <c r="B53" s="2" t="s">
        <v>46</v>
      </c>
      <c r="C53" s="25">
        <v>40694</v>
      </c>
      <c r="D53" s="26" t="s">
        <v>50</v>
      </c>
      <c r="E53" s="2">
        <v>15</v>
      </c>
      <c r="F53" s="22">
        <v>147.5</v>
      </c>
      <c r="G53" s="22">
        <v>147.5</v>
      </c>
      <c r="H53" s="22"/>
      <c r="I53" s="7">
        <v>5</v>
      </c>
      <c r="J53" s="7">
        <v>5</v>
      </c>
      <c r="K53" s="7"/>
      <c r="L53" s="10">
        <v>175.1</v>
      </c>
      <c r="M53" s="22" t="s">
        <v>307</v>
      </c>
      <c r="N53" s="30"/>
    </row>
    <row r="54" spans="1:14" ht="15.75" customHeight="1">
      <c r="A54" s="20"/>
      <c r="B54" s="50" t="s">
        <v>3</v>
      </c>
      <c r="C54" s="84"/>
      <c r="D54" s="84"/>
      <c r="E54" s="74">
        <f>SUM(E11:E53)</f>
        <v>451</v>
      </c>
      <c r="F54" s="74">
        <f aca="true" t="shared" si="0" ref="F54:M54">SUM(F11:F53)</f>
        <v>5648.6</v>
      </c>
      <c r="G54" s="74">
        <f t="shared" si="0"/>
        <v>3618.8</v>
      </c>
      <c r="H54" s="74">
        <f t="shared" si="0"/>
        <v>2029.8</v>
      </c>
      <c r="I54" s="74">
        <f t="shared" si="0"/>
        <v>162</v>
      </c>
      <c r="J54" s="74">
        <f t="shared" si="0"/>
        <v>107</v>
      </c>
      <c r="K54" s="74">
        <f t="shared" si="0"/>
        <v>55</v>
      </c>
      <c r="L54" s="74">
        <f t="shared" si="0"/>
        <v>6483.100000000001</v>
      </c>
      <c r="M54" s="92">
        <f t="shared" si="0"/>
        <v>128481.77</v>
      </c>
      <c r="N54" s="30"/>
    </row>
    <row r="55" ht="15.75" customHeight="1">
      <c r="N55" s="30"/>
    </row>
  </sheetData>
  <mergeCells count="32">
    <mergeCell ref="E1:N2"/>
    <mergeCell ref="A3:N3"/>
    <mergeCell ref="A4:N4"/>
    <mergeCell ref="A5:N5"/>
    <mergeCell ref="A6:A9"/>
    <mergeCell ref="B6:B9"/>
    <mergeCell ref="C6:D9"/>
    <mergeCell ref="E6:E9"/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C15:D15"/>
    <mergeCell ref="C25:D25"/>
    <mergeCell ref="C26:D26"/>
    <mergeCell ref="C27:D27"/>
    <mergeCell ref="C28:D28"/>
    <mergeCell ref="C29:D29"/>
    <mergeCell ref="C30:D30"/>
    <mergeCell ref="C31:D31"/>
    <mergeCell ref="C40:D40"/>
    <mergeCell ref="C36:D36"/>
    <mergeCell ref="C37:D37"/>
    <mergeCell ref="C32:D32"/>
    <mergeCell ref="C33:D33"/>
    <mergeCell ref="C34:D34"/>
    <mergeCell ref="C35:D35"/>
  </mergeCells>
  <printOptions/>
  <pageMargins left="0.38" right="0.19" top="0.25" bottom="0.3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workbookViewId="0" topLeftCell="A1">
      <selection activeCell="S9" sqref="S9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6.28125" style="0" customWidth="1"/>
    <col min="4" max="4" width="4.57421875" style="0" customWidth="1"/>
    <col min="5" max="5" width="4.28125" style="0" customWidth="1"/>
    <col min="6" max="8" width="5.140625" style="0" customWidth="1"/>
    <col min="9" max="9" width="3.421875" style="0" customWidth="1"/>
    <col min="10" max="11" width="4.140625" style="0" customWidth="1"/>
    <col min="12" max="12" width="5.00390625" style="0" customWidth="1"/>
    <col min="13" max="13" width="7.140625" style="0" customWidth="1"/>
    <col min="14" max="14" width="5.7109375" style="0" customWidth="1"/>
    <col min="15" max="15" width="15.28125" style="0" customWidth="1"/>
  </cols>
  <sheetData>
    <row r="1" spans="4:15" ht="21" customHeight="1">
      <c r="D1" s="169" t="s">
        <v>336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4:15" ht="16.5" customHeight="1"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5.75">
      <c r="A3" s="170" t="s">
        <v>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171"/>
      <c r="O3" s="160"/>
    </row>
    <row r="4" spans="1:15" ht="64.5" customHeight="1">
      <c r="A4" s="170" t="s">
        <v>56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60"/>
    </row>
    <row r="5" spans="1:15" ht="17.25" customHeight="1">
      <c r="A5" s="138" t="s">
        <v>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72"/>
      <c r="M5" s="172"/>
      <c r="N5" s="172"/>
      <c r="O5" s="173"/>
    </row>
    <row r="6" spans="1:15" ht="33" customHeight="1">
      <c r="A6" s="163" t="s">
        <v>12</v>
      </c>
      <c r="B6" s="163" t="s">
        <v>53</v>
      </c>
      <c r="C6" s="163" t="s">
        <v>20</v>
      </c>
      <c r="D6" s="163"/>
      <c r="E6" s="164" t="s">
        <v>13</v>
      </c>
      <c r="F6" s="149" t="s">
        <v>21</v>
      </c>
      <c r="G6" s="149"/>
      <c r="H6" s="149"/>
      <c r="I6" s="152" t="s">
        <v>14</v>
      </c>
      <c r="J6" s="152"/>
      <c r="K6" s="152"/>
      <c r="L6" s="153" t="s">
        <v>52</v>
      </c>
      <c r="M6" s="155" t="s">
        <v>22</v>
      </c>
      <c r="N6" s="155" t="s">
        <v>331</v>
      </c>
      <c r="O6" s="147" t="s">
        <v>54</v>
      </c>
    </row>
    <row r="7" spans="1:15" ht="34.5" customHeight="1">
      <c r="A7" s="163"/>
      <c r="B7" s="163"/>
      <c r="C7" s="163"/>
      <c r="D7" s="163"/>
      <c r="E7" s="164"/>
      <c r="F7" s="163" t="s">
        <v>27</v>
      </c>
      <c r="G7" s="149" t="s">
        <v>16</v>
      </c>
      <c r="H7" s="149"/>
      <c r="I7" s="151" t="s">
        <v>15</v>
      </c>
      <c r="J7" s="152" t="s">
        <v>16</v>
      </c>
      <c r="K7" s="152"/>
      <c r="L7" s="167"/>
      <c r="M7" s="155"/>
      <c r="N7" s="155"/>
      <c r="O7" s="147"/>
    </row>
    <row r="8" spans="1:15" ht="30.75" customHeight="1">
      <c r="A8" s="163"/>
      <c r="B8" s="163"/>
      <c r="C8" s="163"/>
      <c r="D8" s="163"/>
      <c r="E8" s="164"/>
      <c r="F8" s="163"/>
      <c r="G8" s="149"/>
      <c r="H8" s="149"/>
      <c r="I8" s="151"/>
      <c r="J8" s="152"/>
      <c r="K8" s="152"/>
      <c r="L8" s="167"/>
      <c r="M8" s="155"/>
      <c r="N8" s="155"/>
      <c r="O8" s="147"/>
    </row>
    <row r="9" spans="1:15" ht="87" customHeight="1">
      <c r="A9" s="163"/>
      <c r="B9" s="163"/>
      <c r="C9" s="163"/>
      <c r="D9" s="163"/>
      <c r="E9" s="164"/>
      <c r="F9" s="163"/>
      <c r="G9" s="11" t="s">
        <v>17</v>
      </c>
      <c r="H9" s="11" t="s">
        <v>18</v>
      </c>
      <c r="I9" s="151"/>
      <c r="J9" s="12" t="s">
        <v>17</v>
      </c>
      <c r="K9" s="12" t="s">
        <v>18</v>
      </c>
      <c r="L9" s="167"/>
      <c r="M9" s="155"/>
      <c r="N9" s="155"/>
      <c r="O9" s="147"/>
    </row>
    <row r="10" spans="1:15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12.75">
      <c r="A11" s="19">
        <v>1</v>
      </c>
      <c r="B11" s="57" t="s">
        <v>206</v>
      </c>
      <c r="C11" s="58">
        <v>39442</v>
      </c>
      <c r="D11" s="58" t="s">
        <v>207</v>
      </c>
      <c r="E11" s="57">
        <v>1</v>
      </c>
      <c r="F11" s="2">
        <v>62.4</v>
      </c>
      <c r="G11" s="10">
        <f>F11</f>
        <v>62.4</v>
      </c>
      <c r="H11" s="7"/>
      <c r="I11" s="7">
        <v>3</v>
      </c>
      <c r="J11" s="2">
        <v>3</v>
      </c>
      <c r="K11" s="2"/>
      <c r="L11" s="131">
        <v>96</v>
      </c>
      <c r="M11" s="24">
        <v>5153</v>
      </c>
      <c r="N11" s="24" t="s">
        <v>307</v>
      </c>
      <c r="O11" s="56" t="s">
        <v>55</v>
      </c>
    </row>
    <row r="12" spans="1:15" ht="13.5" customHeight="1">
      <c r="A12" s="19">
        <v>2</v>
      </c>
      <c r="B12" s="19" t="s">
        <v>23</v>
      </c>
      <c r="C12" s="15">
        <v>39345</v>
      </c>
      <c r="D12" s="15" t="s">
        <v>24</v>
      </c>
      <c r="E12" s="28">
        <v>4</v>
      </c>
      <c r="F12" s="29">
        <v>30.7</v>
      </c>
      <c r="G12" s="10">
        <f aca="true" t="shared" si="0" ref="G12:G18">F12</f>
        <v>30.7</v>
      </c>
      <c r="H12" s="29"/>
      <c r="I12" s="28">
        <v>1</v>
      </c>
      <c r="J12" s="28">
        <v>1</v>
      </c>
      <c r="K12" s="28"/>
      <c r="L12" s="132">
        <v>46</v>
      </c>
      <c r="M12" s="29">
        <v>2208</v>
      </c>
      <c r="N12" s="29" t="s">
        <v>307</v>
      </c>
      <c r="O12" s="56" t="s">
        <v>55</v>
      </c>
    </row>
    <row r="13" spans="1:15" ht="13.5" customHeight="1">
      <c r="A13" s="19">
        <v>3</v>
      </c>
      <c r="B13" s="19" t="s">
        <v>61</v>
      </c>
      <c r="C13" s="142" t="s">
        <v>19</v>
      </c>
      <c r="D13" s="143"/>
      <c r="E13" s="19">
        <v>4</v>
      </c>
      <c r="F13" s="24">
        <v>35.3</v>
      </c>
      <c r="G13" s="10">
        <f t="shared" si="0"/>
        <v>35.3</v>
      </c>
      <c r="H13" s="24"/>
      <c r="I13" s="19">
        <v>1</v>
      </c>
      <c r="J13" s="19">
        <v>1</v>
      </c>
      <c r="K13" s="19"/>
      <c r="L13" s="133">
        <v>46</v>
      </c>
      <c r="M13" s="24">
        <v>2208</v>
      </c>
      <c r="N13" s="24" t="s">
        <v>307</v>
      </c>
      <c r="O13" s="56"/>
    </row>
    <row r="14" spans="1:15" ht="13.5" customHeight="1">
      <c r="A14" s="19">
        <v>4</v>
      </c>
      <c r="B14" s="19" t="s">
        <v>308</v>
      </c>
      <c r="C14" s="47">
        <v>40207</v>
      </c>
      <c r="D14" s="48" t="s">
        <v>248</v>
      </c>
      <c r="E14" s="28">
        <v>1</v>
      </c>
      <c r="F14" s="29">
        <v>44</v>
      </c>
      <c r="G14" s="10">
        <f t="shared" si="0"/>
        <v>44</v>
      </c>
      <c r="H14" s="29"/>
      <c r="I14" s="28">
        <v>1</v>
      </c>
      <c r="J14" s="28">
        <v>1</v>
      </c>
      <c r="K14" s="28"/>
      <c r="L14" s="132">
        <v>46</v>
      </c>
      <c r="M14" s="29">
        <v>2208</v>
      </c>
      <c r="N14" s="29" t="s">
        <v>307</v>
      </c>
      <c r="O14" s="56" t="s">
        <v>55</v>
      </c>
    </row>
    <row r="15" spans="1:15" ht="13.5" customHeight="1">
      <c r="A15" s="19">
        <v>5</v>
      </c>
      <c r="B15" s="19" t="s">
        <v>309</v>
      </c>
      <c r="C15" s="15">
        <v>39751</v>
      </c>
      <c r="D15" s="15" t="s">
        <v>225</v>
      </c>
      <c r="E15" s="28">
        <v>2</v>
      </c>
      <c r="F15" s="29">
        <v>37</v>
      </c>
      <c r="G15" s="10">
        <f t="shared" si="0"/>
        <v>37</v>
      </c>
      <c r="H15" s="29"/>
      <c r="I15" s="28">
        <v>1</v>
      </c>
      <c r="J15" s="28">
        <v>1</v>
      </c>
      <c r="K15" s="28"/>
      <c r="L15" s="132">
        <v>37</v>
      </c>
      <c r="M15" s="29">
        <v>1901.8</v>
      </c>
      <c r="N15" s="29" t="s">
        <v>307</v>
      </c>
      <c r="O15" s="56" t="s">
        <v>55</v>
      </c>
    </row>
    <row r="16" spans="1:15" ht="13.5" customHeight="1">
      <c r="A16" s="19">
        <v>6</v>
      </c>
      <c r="B16" s="19" t="s">
        <v>330</v>
      </c>
      <c r="C16" s="142" t="s">
        <v>19</v>
      </c>
      <c r="D16" s="143"/>
      <c r="E16" s="28">
        <v>3</v>
      </c>
      <c r="F16" s="29">
        <v>45.2</v>
      </c>
      <c r="G16" s="10">
        <f t="shared" si="0"/>
        <v>45.2</v>
      </c>
      <c r="H16" s="29"/>
      <c r="I16" s="28">
        <v>2</v>
      </c>
      <c r="J16" s="28">
        <v>2</v>
      </c>
      <c r="K16" s="28"/>
      <c r="L16" s="132">
        <v>55</v>
      </c>
      <c r="M16" s="29">
        <v>3014.5</v>
      </c>
      <c r="N16" s="29" t="s">
        <v>307</v>
      </c>
      <c r="O16" s="56"/>
    </row>
    <row r="17" spans="1:15" ht="13.5" customHeight="1">
      <c r="A17" s="19">
        <v>7</v>
      </c>
      <c r="B17" s="19" t="s">
        <v>299</v>
      </c>
      <c r="C17" s="142" t="s">
        <v>19</v>
      </c>
      <c r="D17" s="143"/>
      <c r="E17" s="28">
        <v>2</v>
      </c>
      <c r="F17" s="29">
        <v>18.3</v>
      </c>
      <c r="G17" s="10">
        <f t="shared" si="0"/>
        <v>18.3</v>
      </c>
      <c r="H17" s="29"/>
      <c r="I17" s="28">
        <v>1</v>
      </c>
      <c r="J17" s="28">
        <v>1</v>
      </c>
      <c r="K17" s="28"/>
      <c r="L17" s="132">
        <v>25</v>
      </c>
      <c r="M17" s="29">
        <v>1472.5</v>
      </c>
      <c r="N17" s="29" t="s">
        <v>307</v>
      </c>
      <c r="O17" s="56"/>
    </row>
    <row r="18" spans="1:15" ht="13.5" customHeight="1">
      <c r="A18" s="19">
        <v>8</v>
      </c>
      <c r="B18" s="19" t="s">
        <v>329</v>
      </c>
      <c r="C18" s="142" t="s">
        <v>19</v>
      </c>
      <c r="D18" s="143"/>
      <c r="E18" s="28">
        <v>3</v>
      </c>
      <c r="F18" s="29">
        <v>15.6</v>
      </c>
      <c r="G18" s="10">
        <f t="shared" si="0"/>
        <v>15.6</v>
      </c>
      <c r="H18" s="29"/>
      <c r="I18" s="28">
        <v>1</v>
      </c>
      <c r="J18" s="28">
        <v>1</v>
      </c>
      <c r="K18" s="28"/>
      <c r="L18" s="132">
        <v>30</v>
      </c>
      <c r="M18" s="29">
        <v>1542</v>
      </c>
      <c r="N18" s="29" t="s">
        <v>307</v>
      </c>
      <c r="O18" s="56"/>
    </row>
    <row r="19" spans="1:15" ht="12.75">
      <c r="A19" s="112"/>
      <c r="B19" s="19" t="s">
        <v>3</v>
      </c>
      <c r="C19" s="56"/>
      <c r="D19" s="56"/>
      <c r="E19" s="19">
        <f>SUM(E11:E18)</f>
        <v>20</v>
      </c>
      <c r="F19" s="19">
        <f>SUM(F11:F18)</f>
        <v>288.5</v>
      </c>
      <c r="G19" s="109">
        <f aca="true" t="shared" si="1" ref="G19:M19">SUM(G11:G18)</f>
        <v>288.5</v>
      </c>
      <c r="H19" s="19"/>
      <c r="I19" s="19">
        <f t="shared" si="1"/>
        <v>11</v>
      </c>
      <c r="J19" s="19">
        <f t="shared" si="1"/>
        <v>11</v>
      </c>
      <c r="K19" s="19"/>
      <c r="L19" s="133">
        <f t="shared" si="1"/>
        <v>381</v>
      </c>
      <c r="M19" s="19">
        <f t="shared" si="1"/>
        <v>19707.8</v>
      </c>
      <c r="N19" s="19">
        <f>19930.6-19707.8</f>
        <v>222.79999999999927</v>
      </c>
      <c r="O19" s="56"/>
    </row>
    <row r="20" spans="13:14" ht="14.25">
      <c r="M20" s="174">
        <f>M19+N19</f>
        <v>19930.6</v>
      </c>
      <c r="N20" s="175"/>
    </row>
    <row r="21" spans="13:14" ht="12.75">
      <c r="M21" s="23"/>
      <c r="N21" s="23"/>
    </row>
  </sheetData>
  <mergeCells count="23">
    <mergeCell ref="D1:O2"/>
    <mergeCell ref="F6:H6"/>
    <mergeCell ref="I6:K6"/>
    <mergeCell ref="L6:L9"/>
    <mergeCell ref="M6:M9"/>
    <mergeCell ref="A3:O3"/>
    <mergeCell ref="A6:A9"/>
    <mergeCell ref="E6:E9"/>
    <mergeCell ref="M20:N20"/>
    <mergeCell ref="C13:D13"/>
    <mergeCell ref="C18:D18"/>
    <mergeCell ref="C16:D16"/>
    <mergeCell ref="C17:D17"/>
    <mergeCell ref="A4:O4"/>
    <mergeCell ref="A5:O5"/>
    <mergeCell ref="F7:F9"/>
    <mergeCell ref="G7:H8"/>
    <mergeCell ref="I7:I9"/>
    <mergeCell ref="J7:K8"/>
    <mergeCell ref="O6:O9"/>
    <mergeCell ref="N6:N9"/>
    <mergeCell ref="B6:B9"/>
    <mergeCell ref="C6:D9"/>
  </mergeCells>
  <printOptions/>
  <pageMargins left="0.26" right="0.16" top="0.33" bottom="0.34" header="0.2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M6" sqref="M6:M9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9.7109375" style="0" customWidth="1"/>
    <col min="4" max="5" width="5.7109375" style="0" customWidth="1"/>
    <col min="6" max="6" width="6.7109375" style="0" customWidth="1"/>
    <col min="7" max="7" width="6.421875" style="0" customWidth="1"/>
    <col min="8" max="8" width="6.140625" style="0" customWidth="1"/>
    <col min="9" max="9" width="3.28125" style="0" customWidth="1"/>
    <col min="10" max="11" width="4.140625" style="0" customWidth="1"/>
    <col min="12" max="12" width="6.140625" style="0" customWidth="1"/>
    <col min="13" max="13" width="7.8515625" style="0" customWidth="1"/>
  </cols>
  <sheetData>
    <row r="1" spans="4:13" ht="19.5" customHeight="1">
      <c r="D1" s="169" t="s">
        <v>337</v>
      </c>
      <c r="E1" s="160"/>
      <c r="F1" s="160"/>
      <c r="G1" s="160"/>
      <c r="H1" s="160"/>
      <c r="I1" s="160"/>
      <c r="J1" s="160"/>
      <c r="K1" s="160"/>
      <c r="L1" s="160"/>
      <c r="M1" s="160"/>
    </row>
    <row r="2" spans="4:13" ht="19.5" customHeight="1"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.75">
      <c r="A3" s="170" t="s">
        <v>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ht="66.75" customHeight="1">
      <c r="A4" s="170" t="s">
        <v>60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>
      <c r="A5" s="138" t="s">
        <v>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72"/>
      <c r="M5" s="172"/>
    </row>
    <row r="6" spans="1:13" ht="19.5" customHeight="1">
      <c r="A6" s="163" t="s">
        <v>12</v>
      </c>
      <c r="B6" s="163" t="s">
        <v>53</v>
      </c>
      <c r="C6" s="163" t="s">
        <v>20</v>
      </c>
      <c r="D6" s="163"/>
      <c r="E6" s="164" t="s">
        <v>13</v>
      </c>
      <c r="F6" s="149" t="s">
        <v>21</v>
      </c>
      <c r="G6" s="149"/>
      <c r="H6" s="149"/>
      <c r="I6" s="152" t="s">
        <v>14</v>
      </c>
      <c r="J6" s="152"/>
      <c r="K6" s="152"/>
      <c r="L6" s="153" t="s">
        <v>52</v>
      </c>
      <c r="M6" s="155" t="s">
        <v>22</v>
      </c>
    </row>
    <row r="7" spans="1:13" ht="19.5" customHeight="1">
      <c r="A7" s="163"/>
      <c r="B7" s="163"/>
      <c r="C7" s="163"/>
      <c r="D7" s="163"/>
      <c r="E7" s="164"/>
      <c r="F7" s="163" t="s">
        <v>27</v>
      </c>
      <c r="G7" s="149" t="s">
        <v>16</v>
      </c>
      <c r="H7" s="149"/>
      <c r="I7" s="151" t="s">
        <v>15</v>
      </c>
      <c r="J7" s="152" t="s">
        <v>16</v>
      </c>
      <c r="K7" s="152"/>
      <c r="L7" s="176"/>
      <c r="M7" s="155"/>
    </row>
    <row r="8" spans="1:13" ht="32.25" customHeight="1">
      <c r="A8" s="163"/>
      <c r="B8" s="163"/>
      <c r="C8" s="163"/>
      <c r="D8" s="163"/>
      <c r="E8" s="164"/>
      <c r="F8" s="163"/>
      <c r="G8" s="149"/>
      <c r="H8" s="149"/>
      <c r="I8" s="151"/>
      <c r="J8" s="152"/>
      <c r="K8" s="152"/>
      <c r="L8" s="176"/>
      <c r="M8" s="155"/>
    </row>
    <row r="9" spans="1:13" ht="73.5" customHeight="1">
      <c r="A9" s="163"/>
      <c r="B9" s="163"/>
      <c r="C9" s="163"/>
      <c r="D9" s="163"/>
      <c r="E9" s="164"/>
      <c r="F9" s="163"/>
      <c r="G9" s="11" t="s">
        <v>17</v>
      </c>
      <c r="H9" s="11" t="s">
        <v>18</v>
      </c>
      <c r="I9" s="151"/>
      <c r="J9" s="12" t="s">
        <v>17</v>
      </c>
      <c r="K9" s="12" t="s">
        <v>18</v>
      </c>
      <c r="L9" s="176"/>
      <c r="M9" s="155"/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6">
        <v>5</v>
      </c>
      <c r="F10" s="13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3">
        <v>12</v>
      </c>
      <c r="M10" s="13">
        <v>13</v>
      </c>
    </row>
    <row r="11" spans="1:13" s="18" customFormat="1" ht="15" customHeight="1">
      <c r="A11" s="1">
        <v>1</v>
      </c>
      <c r="B11" s="8" t="s">
        <v>81</v>
      </c>
      <c r="C11" s="41">
        <v>40963</v>
      </c>
      <c r="D11" s="8" t="s">
        <v>82</v>
      </c>
      <c r="E11" s="44">
        <v>15</v>
      </c>
      <c r="F11" s="109">
        <v>359.7</v>
      </c>
      <c r="G11" s="113">
        <v>87.6</v>
      </c>
      <c r="H11" s="109">
        <v>272.1</v>
      </c>
      <c r="I11" s="19">
        <v>11</v>
      </c>
      <c r="J11" s="19">
        <v>2</v>
      </c>
      <c r="K11" s="19">
        <v>9</v>
      </c>
      <c r="L11" s="19">
        <v>397.3</v>
      </c>
      <c r="M11" s="19">
        <v>20305.9</v>
      </c>
    </row>
    <row r="12" spans="1:13" s="18" customFormat="1" ht="15" customHeight="1">
      <c r="A12" s="1">
        <v>2</v>
      </c>
      <c r="B12" s="42" t="s">
        <v>83</v>
      </c>
      <c r="C12" s="43">
        <v>40963</v>
      </c>
      <c r="D12" s="42" t="s">
        <v>84</v>
      </c>
      <c r="E12" s="35">
        <v>2</v>
      </c>
      <c r="F12" s="113">
        <v>30.2</v>
      </c>
      <c r="G12" s="113">
        <v>30.2</v>
      </c>
      <c r="H12" s="109"/>
      <c r="I12" s="19">
        <v>1</v>
      </c>
      <c r="J12" s="19">
        <v>1</v>
      </c>
      <c r="K12" s="19"/>
      <c r="L12" s="19">
        <v>30.2</v>
      </c>
      <c r="M12" s="19">
        <v>1552.3</v>
      </c>
    </row>
    <row r="13" spans="1:13" s="18" customFormat="1" ht="15" customHeight="1">
      <c r="A13" s="5">
        <v>3</v>
      </c>
      <c r="B13" s="37" t="s">
        <v>85</v>
      </c>
      <c r="C13" s="40">
        <v>40963</v>
      </c>
      <c r="D13" s="37" t="s">
        <v>86</v>
      </c>
      <c r="E13" s="35">
        <v>32</v>
      </c>
      <c r="F13" s="113">
        <v>485.9</v>
      </c>
      <c r="G13" s="113">
        <v>344.4</v>
      </c>
      <c r="H13" s="109">
        <v>141.5</v>
      </c>
      <c r="I13" s="19">
        <v>11</v>
      </c>
      <c r="J13" s="19">
        <v>8</v>
      </c>
      <c r="K13" s="19">
        <v>3</v>
      </c>
      <c r="L13" s="19">
        <v>515.3</v>
      </c>
      <c r="M13" s="19">
        <v>24312.1</v>
      </c>
    </row>
    <row r="14" spans="1:13" s="18" customFormat="1" ht="15" customHeight="1">
      <c r="A14" s="1">
        <v>4</v>
      </c>
      <c r="B14" s="45" t="s">
        <v>87</v>
      </c>
      <c r="C14" s="46">
        <v>40963</v>
      </c>
      <c r="D14" s="45" t="s">
        <v>88</v>
      </c>
      <c r="E14" s="44">
        <v>40</v>
      </c>
      <c r="F14" s="109">
        <v>440</v>
      </c>
      <c r="G14" s="113">
        <v>251.6</v>
      </c>
      <c r="H14" s="109">
        <v>188.4</v>
      </c>
      <c r="I14" s="19">
        <v>15</v>
      </c>
      <c r="J14" s="19">
        <v>8</v>
      </c>
      <c r="K14" s="19">
        <v>7</v>
      </c>
      <c r="L14" s="19">
        <v>529.3</v>
      </c>
      <c r="M14" s="19">
        <v>27210.5</v>
      </c>
    </row>
    <row r="15" spans="1:13" s="31" customFormat="1" ht="15" customHeight="1">
      <c r="A15" s="1">
        <v>5</v>
      </c>
      <c r="B15" s="42" t="s">
        <v>89</v>
      </c>
      <c r="C15" s="43">
        <v>40963</v>
      </c>
      <c r="D15" s="42" t="s">
        <v>90</v>
      </c>
      <c r="E15" s="35">
        <v>16</v>
      </c>
      <c r="F15" s="113">
        <v>209.1</v>
      </c>
      <c r="G15" s="113">
        <v>126.9</v>
      </c>
      <c r="H15" s="109">
        <v>82.2</v>
      </c>
      <c r="I15" s="19">
        <v>7</v>
      </c>
      <c r="J15" s="19">
        <v>4</v>
      </c>
      <c r="K15" s="19">
        <v>3</v>
      </c>
      <c r="L15" s="19">
        <v>255</v>
      </c>
      <c r="M15" s="19">
        <v>13049.3</v>
      </c>
    </row>
    <row r="16" spans="1:13" s="18" customFormat="1" ht="15" customHeight="1">
      <c r="A16" s="5">
        <v>6</v>
      </c>
      <c r="B16" s="42" t="s">
        <v>91</v>
      </c>
      <c r="C16" s="43">
        <v>40963</v>
      </c>
      <c r="D16" s="42" t="s">
        <v>92</v>
      </c>
      <c r="E16" s="35">
        <v>5</v>
      </c>
      <c r="F16" s="113">
        <v>92.1</v>
      </c>
      <c r="G16" s="113">
        <v>92.1</v>
      </c>
      <c r="H16" s="109"/>
      <c r="I16" s="19">
        <v>2</v>
      </c>
      <c r="J16" s="19">
        <v>2</v>
      </c>
      <c r="K16" s="19"/>
      <c r="L16" s="19">
        <v>100</v>
      </c>
      <c r="M16" s="19">
        <v>4697.4</v>
      </c>
    </row>
    <row r="17" spans="1:13" s="18" customFormat="1" ht="15" customHeight="1">
      <c r="A17" s="1">
        <v>7</v>
      </c>
      <c r="B17" s="42" t="s">
        <v>93</v>
      </c>
      <c r="C17" s="43">
        <v>40963</v>
      </c>
      <c r="D17" s="42" t="s">
        <v>94</v>
      </c>
      <c r="E17" s="44">
        <v>15</v>
      </c>
      <c r="F17" s="113">
        <v>196.1</v>
      </c>
      <c r="G17" s="113">
        <v>48.5</v>
      </c>
      <c r="H17" s="109">
        <v>147.6</v>
      </c>
      <c r="I17" s="19">
        <v>8</v>
      </c>
      <c r="J17" s="19">
        <v>2</v>
      </c>
      <c r="K17" s="19">
        <v>6</v>
      </c>
      <c r="L17" s="19">
        <v>250.6</v>
      </c>
      <c r="M17" s="19">
        <v>13497.7</v>
      </c>
    </row>
    <row r="18" spans="1:13" s="18" customFormat="1" ht="15" customHeight="1">
      <c r="A18" s="1">
        <v>8</v>
      </c>
      <c r="B18" s="39" t="s">
        <v>97</v>
      </c>
      <c r="C18" s="38">
        <v>41005</v>
      </c>
      <c r="D18" s="42" t="s">
        <v>98</v>
      </c>
      <c r="E18" s="35">
        <v>25</v>
      </c>
      <c r="F18" s="113">
        <v>312</v>
      </c>
      <c r="G18" s="113"/>
      <c r="H18" s="109">
        <v>312</v>
      </c>
      <c r="I18" s="19">
        <v>10</v>
      </c>
      <c r="J18" s="19"/>
      <c r="K18" s="19">
        <v>10</v>
      </c>
      <c r="L18" s="19">
        <v>325.1</v>
      </c>
      <c r="M18" s="19">
        <v>17408.7</v>
      </c>
    </row>
    <row r="19" spans="1:13" s="18" customFormat="1" ht="15" customHeight="1">
      <c r="A19" s="5">
        <v>9</v>
      </c>
      <c r="B19" s="39" t="s">
        <v>99</v>
      </c>
      <c r="C19" s="38">
        <v>41005</v>
      </c>
      <c r="D19" s="42" t="s">
        <v>100</v>
      </c>
      <c r="E19" s="35">
        <v>49</v>
      </c>
      <c r="F19" s="113">
        <v>422</v>
      </c>
      <c r="G19" s="113">
        <v>187</v>
      </c>
      <c r="H19" s="109">
        <v>235</v>
      </c>
      <c r="I19" s="19">
        <v>13</v>
      </c>
      <c r="J19" s="19">
        <v>5</v>
      </c>
      <c r="K19" s="19">
        <v>8</v>
      </c>
      <c r="L19" s="19">
        <v>496.1</v>
      </c>
      <c r="M19" s="19">
        <v>24983.4</v>
      </c>
    </row>
    <row r="20" spans="1:13" s="18" customFormat="1" ht="15" customHeight="1">
      <c r="A20" s="1">
        <v>10</v>
      </c>
      <c r="B20" s="39" t="s">
        <v>101</v>
      </c>
      <c r="C20" s="38">
        <v>41005</v>
      </c>
      <c r="D20" s="42" t="s">
        <v>102</v>
      </c>
      <c r="E20" s="35">
        <v>26</v>
      </c>
      <c r="F20" s="35">
        <v>411.3</v>
      </c>
      <c r="G20" s="5">
        <v>327.5</v>
      </c>
      <c r="H20" s="19">
        <v>83.8</v>
      </c>
      <c r="I20" s="19">
        <v>18</v>
      </c>
      <c r="J20" s="19">
        <v>14</v>
      </c>
      <c r="K20" s="19">
        <v>4</v>
      </c>
      <c r="L20" s="19">
        <v>512</v>
      </c>
      <c r="M20" s="19">
        <v>29240.8</v>
      </c>
    </row>
    <row r="21" spans="1:13" s="18" customFormat="1" ht="23.25" customHeight="1">
      <c r="A21" s="1">
        <v>11</v>
      </c>
      <c r="B21" s="39" t="s">
        <v>324</v>
      </c>
      <c r="C21" s="38">
        <v>40662</v>
      </c>
      <c r="D21" s="42" t="s">
        <v>325</v>
      </c>
      <c r="E21" s="35">
        <v>12</v>
      </c>
      <c r="F21" s="35">
        <v>78.3</v>
      </c>
      <c r="G21" s="5">
        <v>78.3</v>
      </c>
      <c r="H21" s="19"/>
      <c r="I21" s="19">
        <v>2</v>
      </c>
      <c r="J21" s="19">
        <v>2</v>
      </c>
      <c r="K21" s="19"/>
      <c r="L21" s="19">
        <v>78.3</v>
      </c>
      <c r="M21" s="19">
        <v>3741.9</v>
      </c>
    </row>
    <row r="22" spans="1:13" ht="12.75">
      <c r="A22" s="111"/>
      <c r="B22" s="111" t="s">
        <v>3</v>
      </c>
      <c r="C22" s="111"/>
      <c r="D22" s="111"/>
      <c r="E22" s="114">
        <f>SUM(E11:E21)</f>
        <v>237</v>
      </c>
      <c r="F22" s="114">
        <f aca="true" t="shared" si="0" ref="F22:M22">SUM(F11:F21)</f>
        <v>3036.7</v>
      </c>
      <c r="G22" s="114">
        <f t="shared" si="0"/>
        <v>1574.1</v>
      </c>
      <c r="H22" s="114">
        <f t="shared" si="0"/>
        <v>1462.6000000000001</v>
      </c>
      <c r="I22" s="114">
        <f t="shared" si="0"/>
        <v>98</v>
      </c>
      <c r="J22" s="114">
        <f t="shared" si="0"/>
        <v>48</v>
      </c>
      <c r="K22" s="114">
        <f t="shared" si="0"/>
        <v>50</v>
      </c>
      <c r="L22" s="114">
        <f t="shared" si="0"/>
        <v>3489.2</v>
      </c>
      <c r="M22" s="114">
        <f t="shared" si="0"/>
        <v>179999.99999999997</v>
      </c>
    </row>
  </sheetData>
  <mergeCells count="16">
    <mergeCell ref="A3:M3"/>
    <mergeCell ref="D1:M2"/>
    <mergeCell ref="F6:H6"/>
    <mergeCell ref="I6:K6"/>
    <mergeCell ref="L6:L9"/>
    <mergeCell ref="A4:M4"/>
    <mergeCell ref="A5:M5"/>
    <mergeCell ref="A6:A9"/>
    <mergeCell ref="B6:B9"/>
    <mergeCell ref="C6:D9"/>
    <mergeCell ref="E6:E9"/>
    <mergeCell ref="M6:M9"/>
    <mergeCell ref="F7:F9"/>
    <mergeCell ref="G7:H8"/>
    <mergeCell ref="I7:I9"/>
    <mergeCell ref="J7:K8"/>
  </mergeCells>
  <printOptions/>
  <pageMargins left="0.37" right="0.16" top="1" bottom="0.71" header="0.5" footer="0.3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N4" sqref="N4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10.7109375" style="0" customWidth="1"/>
    <col min="4" max="4" width="9.7109375" style="0" customWidth="1"/>
    <col min="5" max="5" width="9.00390625" style="0" customWidth="1"/>
  </cols>
  <sheetData>
    <row r="1" spans="4:13" ht="19.5" customHeight="1">
      <c r="D1" s="169" t="s">
        <v>338</v>
      </c>
      <c r="E1" s="160"/>
      <c r="F1" s="160"/>
      <c r="G1" s="160"/>
      <c r="H1" s="160"/>
      <c r="I1" s="160"/>
      <c r="J1" s="160"/>
      <c r="K1" s="160"/>
      <c r="L1" s="160"/>
      <c r="M1" s="160"/>
    </row>
    <row r="2" spans="4:13" ht="21.75" customHeight="1"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7.25" customHeight="1">
      <c r="A3" s="170" t="s">
        <v>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ht="51" customHeight="1">
      <c r="A4" s="170" t="s">
        <v>326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" customHeight="1">
      <c r="A5" s="138" t="s">
        <v>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72"/>
      <c r="M5" s="172"/>
    </row>
    <row r="6" ht="12.75" customHeight="1"/>
    <row r="7" spans="1:13" s="18" customFormat="1" ht="23.25" customHeight="1">
      <c r="A7" s="163" t="s">
        <v>12</v>
      </c>
      <c r="B7" s="163" t="s">
        <v>53</v>
      </c>
      <c r="C7" s="163" t="s">
        <v>20</v>
      </c>
      <c r="D7" s="163"/>
      <c r="E7" s="164" t="s">
        <v>13</v>
      </c>
      <c r="F7" s="149" t="s">
        <v>21</v>
      </c>
      <c r="G7" s="149"/>
      <c r="H7" s="149"/>
      <c r="I7" s="152" t="s">
        <v>14</v>
      </c>
      <c r="J7" s="152"/>
      <c r="K7" s="152"/>
      <c r="L7" s="153" t="s">
        <v>52</v>
      </c>
      <c r="M7" s="155" t="s">
        <v>22</v>
      </c>
    </row>
    <row r="8" spans="1:13" ht="22.5" customHeight="1">
      <c r="A8" s="163"/>
      <c r="B8" s="163"/>
      <c r="C8" s="163"/>
      <c r="D8" s="163"/>
      <c r="E8" s="164"/>
      <c r="F8" s="163" t="s">
        <v>27</v>
      </c>
      <c r="G8" s="149" t="s">
        <v>16</v>
      </c>
      <c r="H8" s="149"/>
      <c r="I8" s="151" t="s">
        <v>15</v>
      </c>
      <c r="J8" s="152" t="s">
        <v>16</v>
      </c>
      <c r="K8" s="152"/>
      <c r="L8" s="176"/>
      <c r="M8" s="155"/>
    </row>
    <row r="9" spans="1:13" ht="22.5" customHeight="1">
      <c r="A9" s="163"/>
      <c r="B9" s="163"/>
      <c r="C9" s="163"/>
      <c r="D9" s="163"/>
      <c r="E9" s="164"/>
      <c r="F9" s="163"/>
      <c r="G9" s="149"/>
      <c r="H9" s="149"/>
      <c r="I9" s="151"/>
      <c r="J9" s="152"/>
      <c r="K9" s="152"/>
      <c r="L9" s="176"/>
      <c r="M9" s="155"/>
    </row>
    <row r="10" spans="1:13" ht="87" customHeight="1">
      <c r="A10" s="163"/>
      <c r="B10" s="163"/>
      <c r="C10" s="163"/>
      <c r="D10" s="163"/>
      <c r="E10" s="164"/>
      <c r="F10" s="163"/>
      <c r="G10" s="11" t="s">
        <v>17</v>
      </c>
      <c r="H10" s="11" t="s">
        <v>18</v>
      </c>
      <c r="I10" s="151"/>
      <c r="J10" s="12" t="s">
        <v>17</v>
      </c>
      <c r="K10" s="12" t="s">
        <v>18</v>
      </c>
      <c r="L10" s="176"/>
      <c r="M10" s="155"/>
    </row>
    <row r="11" spans="1:13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</row>
    <row r="12" spans="1:14" ht="15">
      <c r="A12" s="121">
        <v>1</v>
      </c>
      <c r="B12" s="116" t="s">
        <v>95</v>
      </c>
      <c r="C12" s="119">
        <v>40963</v>
      </c>
      <c r="D12" s="120" t="s">
        <v>96</v>
      </c>
      <c r="E12" s="121">
        <v>28</v>
      </c>
      <c r="F12" s="123">
        <v>273.8</v>
      </c>
      <c r="G12" s="123">
        <v>184.3</v>
      </c>
      <c r="H12" s="123">
        <v>89.5</v>
      </c>
      <c r="I12" s="121">
        <v>7</v>
      </c>
      <c r="J12" s="121">
        <v>5</v>
      </c>
      <c r="K12" s="121">
        <v>2</v>
      </c>
      <c r="L12" s="123">
        <v>346.5</v>
      </c>
      <c r="M12" s="123">
        <v>17586.8</v>
      </c>
      <c r="N12" s="127"/>
    </row>
    <row r="13" spans="1:13" ht="15">
      <c r="A13" s="121">
        <v>2</v>
      </c>
      <c r="B13" s="110" t="s">
        <v>103</v>
      </c>
      <c r="C13" s="119">
        <v>41005</v>
      </c>
      <c r="D13" s="120" t="s">
        <v>104</v>
      </c>
      <c r="E13" s="118">
        <v>22</v>
      </c>
      <c r="F13" s="126">
        <v>324.8</v>
      </c>
      <c r="G13" s="126">
        <v>66.3</v>
      </c>
      <c r="H13" s="125">
        <v>258.5</v>
      </c>
      <c r="I13" s="122">
        <v>11</v>
      </c>
      <c r="J13" s="122">
        <v>4</v>
      </c>
      <c r="K13" s="122">
        <v>7</v>
      </c>
      <c r="L13" s="125">
        <v>405.5</v>
      </c>
      <c r="M13" s="124">
        <v>20549.8</v>
      </c>
    </row>
    <row r="14" spans="1:13" ht="15">
      <c r="A14" s="121">
        <v>3</v>
      </c>
      <c r="B14" s="110" t="s">
        <v>107</v>
      </c>
      <c r="C14" s="119">
        <v>41041</v>
      </c>
      <c r="D14" s="120" t="s">
        <v>108</v>
      </c>
      <c r="E14" s="118">
        <v>24</v>
      </c>
      <c r="F14" s="126">
        <v>343.5</v>
      </c>
      <c r="G14" s="126">
        <v>113.2</v>
      </c>
      <c r="H14" s="125">
        <v>230.3</v>
      </c>
      <c r="I14" s="122">
        <v>11</v>
      </c>
      <c r="J14" s="122">
        <v>4</v>
      </c>
      <c r="K14" s="122">
        <v>7</v>
      </c>
      <c r="L14" s="125">
        <v>397.2</v>
      </c>
      <c r="M14" s="124">
        <v>20257.6</v>
      </c>
    </row>
    <row r="15" spans="1:13" ht="15">
      <c r="A15" s="121">
        <v>4</v>
      </c>
      <c r="B15" s="110" t="s">
        <v>109</v>
      </c>
      <c r="C15" s="119">
        <v>41041</v>
      </c>
      <c r="D15" s="120" t="s">
        <v>110</v>
      </c>
      <c r="E15" s="118">
        <v>19</v>
      </c>
      <c r="F15" s="126">
        <v>300.4</v>
      </c>
      <c r="G15" s="126">
        <v>118.3</v>
      </c>
      <c r="H15" s="125">
        <v>182.1</v>
      </c>
      <c r="I15" s="122">
        <v>7</v>
      </c>
      <c r="J15" s="122">
        <v>3</v>
      </c>
      <c r="K15" s="122">
        <v>4</v>
      </c>
      <c r="L15" s="125">
        <v>320.1</v>
      </c>
      <c r="M15" s="124">
        <v>15439.1</v>
      </c>
    </row>
    <row r="16" spans="1:13" ht="15">
      <c r="A16" s="121">
        <v>5</v>
      </c>
      <c r="B16" s="110" t="s">
        <v>111</v>
      </c>
      <c r="C16" s="119">
        <v>41041</v>
      </c>
      <c r="D16" s="120" t="s">
        <v>112</v>
      </c>
      <c r="E16" s="118">
        <v>20</v>
      </c>
      <c r="F16" s="126">
        <v>162.1</v>
      </c>
      <c r="G16" s="126">
        <v>50.2</v>
      </c>
      <c r="H16" s="125">
        <v>111.9</v>
      </c>
      <c r="I16" s="122">
        <v>6</v>
      </c>
      <c r="J16" s="122">
        <v>2</v>
      </c>
      <c r="K16" s="122">
        <v>4</v>
      </c>
      <c r="L16" s="125">
        <v>196.8</v>
      </c>
      <c r="M16" s="124">
        <v>10358.1</v>
      </c>
    </row>
    <row r="17" spans="1:13" ht="15">
      <c r="A17" s="121">
        <v>6</v>
      </c>
      <c r="B17" s="110" t="s">
        <v>113</v>
      </c>
      <c r="C17" s="119">
        <v>41041</v>
      </c>
      <c r="D17" s="120" t="s">
        <v>114</v>
      </c>
      <c r="E17" s="118">
        <v>26</v>
      </c>
      <c r="F17" s="126">
        <v>254.6</v>
      </c>
      <c r="G17" s="126">
        <v>78.8</v>
      </c>
      <c r="H17" s="125">
        <v>175.8</v>
      </c>
      <c r="I17" s="122">
        <v>8</v>
      </c>
      <c r="J17" s="122">
        <v>2</v>
      </c>
      <c r="K17" s="122">
        <v>6</v>
      </c>
      <c r="L17" s="125">
        <v>297.4</v>
      </c>
      <c r="M17" s="124">
        <v>15129.8</v>
      </c>
    </row>
    <row r="18" spans="1:13" ht="15">
      <c r="A18" s="121">
        <v>7</v>
      </c>
      <c r="B18" s="110" t="s">
        <v>115</v>
      </c>
      <c r="C18" s="119">
        <v>41041</v>
      </c>
      <c r="D18" s="120" t="s">
        <v>116</v>
      </c>
      <c r="E18" s="118">
        <v>12</v>
      </c>
      <c r="F18" s="126">
        <v>163.7</v>
      </c>
      <c r="G18" s="126">
        <v>60.4</v>
      </c>
      <c r="H18" s="125">
        <v>103.3</v>
      </c>
      <c r="I18" s="122">
        <v>6</v>
      </c>
      <c r="J18" s="122">
        <v>2</v>
      </c>
      <c r="K18" s="122">
        <v>4</v>
      </c>
      <c r="L18" s="125">
        <v>196</v>
      </c>
      <c r="M18" s="124">
        <v>10074.4</v>
      </c>
    </row>
    <row r="19" spans="1:13" ht="15">
      <c r="A19" s="121">
        <v>8</v>
      </c>
      <c r="B19" s="110" t="s">
        <v>117</v>
      </c>
      <c r="C19" s="119">
        <v>41096</v>
      </c>
      <c r="D19" s="120" t="s">
        <v>118</v>
      </c>
      <c r="E19" s="118">
        <v>2</v>
      </c>
      <c r="F19" s="126">
        <v>14.8</v>
      </c>
      <c r="G19" s="126">
        <v>14.8</v>
      </c>
      <c r="H19" s="115"/>
      <c r="I19" s="122">
        <v>1</v>
      </c>
      <c r="J19" s="122">
        <v>1</v>
      </c>
      <c r="K19" s="122"/>
      <c r="L19" s="125">
        <v>30</v>
      </c>
      <c r="M19" s="124">
        <v>1542</v>
      </c>
    </row>
    <row r="20" spans="1:13" ht="15">
      <c r="A20" s="121">
        <v>9</v>
      </c>
      <c r="B20" s="110" t="s">
        <v>119</v>
      </c>
      <c r="C20" s="119">
        <v>41096</v>
      </c>
      <c r="D20" s="120" t="s">
        <v>120</v>
      </c>
      <c r="E20" s="118">
        <v>3</v>
      </c>
      <c r="F20" s="126">
        <v>13.9</v>
      </c>
      <c r="G20" s="126">
        <v>13.9</v>
      </c>
      <c r="H20" s="115"/>
      <c r="I20" s="122">
        <v>1</v>
      </c>
      <c r="J20" s="122">
        <v>1</v>
      </c>
      <c r="K20" s="122"/>
      <c r="L20" s="125">
        <v>25</v>
      </c>
      <c r="M20" s="124">
        <v>1285</v>
      </c>
    </row>
    <row r="21" spans="1:13" ht="15">
      <c r="A21" s="121">
        <v>10</v>
      </c>
      <c r="B21" s="110" t="s">
        <v>121</v>
      </c>
      <c r="C21" s="119">
        <v>41096</v>
      </c>
      <c r="D21" s="120" t="s">
        <v>122</v>
      </c>
      <c r="E21" s="118">
        <v>17</v>
      </c>
      <c r="F21" s="126">
        <v>226.6</v>
      </c>
      <c r="G21" s="126">
        <v>81.9</v>
      </c>
      <c r="H21" s="125">
        <v>144.7</v>
      </c>
      <c r="I21" s="122">
        <v>5</v>
      </c>
      <c r="J21" s="122">
        <v>1</v>
      </c>
      <c r="K21" s="122">
        <v>4</v>
      </c>
      <c r="L21" s="125">
        <v>233.7</v>
      </c>
      <c r="M21" s="124">
        <v>11295.1</v>
      </c>
    </row>
    <row r="22" spans="1:13" ht="15">
      <c r="A22" s="121">
        <v>11</v>
      </c>
      <c r="B22" s="110" t="s">
        <v>123</v>
      </c>
      <c r="C22" s="119">
        <v>41096</v>
      </c>
      <c r="D22" s="120" t="s">
        <v>124</v>
      </c>
      <c r="E22" s="118">
        <v>29</v>
      </c>
      <c r="F22" s="126">
        <v>321.3</v>
      </c>
      <c r="G22" s="126">
        <v>283.7</v>
      </c>
      <c r="H22" s="125">
        <v>37.6</v>
      </c>
      <c r="I22" s="122">
        <v>9</v>
      </c>
      <c r="J22" s="122">
        <v>8</v>
      </c>
      <c r="K22" s="122">
        <v>1</v>
      </c>
      <c r="L22" s="125">
        <v>396</v>
      </c>
      <c r="M22" s="124">
        <v>19332.6</v>
      </c>
    </row>
    <row r="23" spans="1:13" ht="15">
      <c r="A23" s="121">
        <v>12</v>
      </c>
      <c r="B23" s="110" t="s">
        <v>125</v>
      </c>
      <c r="C23" s="119">
        <v>41096</v>
      </c>
      <c r="D23" s="120" t="s">
        <v>126</v>
      </c>
      <c r="E23" s="118">
        <v>12</v>
      </c>
      <c r="F23" s="126">
        <v>185.5</v>
      </c>
      <c r="G23" s="126">
        <v>138.9</v>
      </c>
      <c r="H23" s="125">
        <v>46.6</v>
      </c>
      <c r="I23" s="122">
        <v>4</v>
      </c>
      <c r="J23" s="122">
        <v>3</v>
      </c>
      <c r="K23" s="122">
        <v>1</v>
      </c>
      <c r="L23" s="125">
        <v>195.6</v>
      </c>
      <c r="M23" s="117">
        <v>9069.5</v>
      </c>
    </row>
    <row r="24" spans="1:13" ht="15">
      <c r="A24" s="121">
        <v>13</v>
      </c>
      <c r="B24" s="110" t="s">
        <v>127</v>
      </c>
      <c r="C24" s="119">
        <v>41096</v>
      </c>
      <c r="D24" s="120" t="s">
        <v>128</v>
      </c>
      <c r="E24" s="118">
        <v>1</v>
      </c>
      <c r="F24" s="126">
        <v>23.2</v>
      </c>
      <c r="G24" s="126">
        <v>23.2</v>
      </c>
      <c r="H24" s="125"/>
      <c r="I24" s="122">
        <v>1</v>
      </c>
      <c r="J24" s="122">
        <v>1</v>
      </c>
      <c r="K24" s="122"/>
      <c r="L24" s="125">
        <v>25</v>
      </c>
      <c r="M24" s="117">
        <v>1472.5</v>
      </c>
    </row>
    <row r="25" spans="1:13" ht="15">
      <c r="A25" s="121">
        <v>14</v>
      </c>
      <c r="B25" s="110" t="s">
        <v>129</v>
      </c>
      <c r="C25" s="119">
        <v>41096</v>
      </c>
      <c r="D25" s="120" t="s">
        <v>130</v>
      </c>
      <c r="E25" s="118">
        <v>32</v>
      </c>
      <c r="F25" s="126">
        <v>374.3</v>
      </c>
      <c r="G25" s="126">
        <v>217.9</v>
      </c>
      <c r="H25" s="123">
        <v>156.4</v>
      </c>
      <c r="I25" s="121">
        <v>16</v>
      </c>
      <c r="J25" s="121">
        <v>10</v>
      </c>
      <c r="K25" s="121">
        <v>6</v>
      </c>
      <c r="L25" s="123">
        <v>492.4</v>
      </c>
      <c r="M25" s="121">
        <v>25372.2</v>
      </c>
    </row>
    <row r="26" spans="1:13" ht="15">
      <c r="A26" s="121">
        <v>15</v>
      </c>
      <c r="B26" s="110" t="s">
        <v>131</v>
      </c>
      <c r="C26" s="119">
        <v>41096</v>
      </c>
      <c r="D26" s="120" t="s">
        <v>132</v>
      </c>
      <c r="E26" s="118">
        <v>40</v>
      </c>
      <c r="F26" s="126">
        <v>428.7</v>
      </c>
      <c r="G26" s="126">
        <v>363.1</v>
      </c>
      <c r="H26" s="123">
        <v>65.6</v>
      </c>
      <c r="I26" s="121">
        <v>19</v>
      </c>
      <c r="J26" s="121">
        <v>15</v>
      </c>
      <c r="K26" s="121">
        <v>4</v>
      </c>
      <c r="L26" s="123">
        <v>639</v>
      </c>
      <c r="M26" s="121">
        <v>33073.1</v>
      </c>
    </row>
    <row r="27" spans="1:13" ht="15">
      <c r="A27" s="121">
        <v>16</v>
      </c>
      <c r="B27" s="110" t="s">
        <v>43</v>
      </c>
      <c r="C27" s="119">
        <v>41138</v>
      </c>
      <c r="D27" s="120" t="s">
        <v>133</v>
      </c>
      <c r="E27" s="118">
        <v>50</v>
      </c>
      <c r="F27" s="126">
        <v>740.6</v>
      </c>
      <c r="G27" s="126">
        <v>659.3</v>
      </c>
      <c r="H27" s="123">
        <v>81.3</v>
      </c>
      <c r="I27" s="121">
        <v>21</v>
      </c>
      <c r="J27" s="121">
        <v>19</v>
      </c>
      <c r="K27" s="121">
        <v>2</v>
      </c>
      <c r="L27" s="123">
        <v>787.6</v>
      </c>
      <c r="M27" s="121">
        <v>38575.7</v>
      </c>
    </row>
    <row r="28" spans="1:13" ht="15">
      <c r="A28" s="121">
        <v>17</v>
      </c>
      <c r="B28" s="110" t="s">
        <v>134</v>
      </c>
      <c r="C28" s="119">
        <v>41138</v>
      </c>
      <c r="D28" s="120" t="s">
        <v>135</v>
      </c>
      <c r="E28" s="118">
        <v>15</v>
      </c>
      <c r="F28" s="126">
        <v>256.5</v>
      </c>
      <c r="G28" s="126">
        <v>204.7</v>
      </c>
      <c r="H28" s="123">
        <v>51.8</v>
      </c>
      <c r="I28" s="121">
        <v>7</v>
      </c>
      <c r="J28" s="121">
        <v>6</v>
      </c>
      <c r="K28" s="121">
        <v>1</v>
      </c>
      <c r="L28" s="123">
        <v>307.8</v>
      </c>
      <c r="M28" s="121">
        <v>14769.8</v>
      </c>
    </row>
    <row r="29" spans="1:13" ht="15">
      <c r="A29" s="121">
        <v>18</v>
      </c>
      <c r="B29" s="110" t="s">
        <v>136</v>
      </c>
      <c r="C29" s="119">
        <v>41138</v>
      </c>
      <c r="D29" s="120" t="s">
        <v>137</v>
      </c>
      <c r="E29" s="118">
        <v>24</v>
      </c>
      <c r="F29" s="126">
        <v>331.6</v>
      </c>
      <c r="G29" s="126">
        <v>144.2</v>
      </c>
      <c r="H29" s="123">
        <f>F29-G29</f>
        <v>187.40000000000003</v>
      </c>
      <c r="I29" s="121">
        <v>9</v>
      </c>
      <c r="J29" s="121">
        <v>4</v>
      </c>
      <c r="K29" s="121">
        <v>5</v>
      </c>
      <c r="L29" s="123">
        <v>351.4</v>
      </c>
      <c r="M29" s="121">
        <v>17476.2</v>
      </c>
    </row>
    <row r="30" spans="1:13" ht="15">
      <c r="A30" s="121">
        <v>19</v>
      </c>
      <c r="B30" s="110" t="s">
        <v>138</v>
      </c>
      <c r="C30" s="119">
        <v>41162</v>
      </c>
      <c r="D30" s="120" t="s">
        <v>139</v>
      </c>
      <c r="E30" s="118">
        <v>66</v>
      </c>
      <c r="F30" s="126">
        <v>441.8</v>
      </c>
      <c r="G30" s="126">
        <v>236.3</v>
      </c>
      <c r="H30" s="123">
        <v>205.5</v>
      </c>
      <c r="I30" s="121">
        <v>23</v>
      </c>
      <c r="J30" s="121">
        <v>12</v>
      </c>
      <c r="K30" s="121">
        <v>11</v>
      </c>
      <c r="L30" s="123">
        <v>695.6</v>
      </c>
      <c r="M30" s="121">
        <v>36999.1</v>
      </c>
    </row>
    <row r="31" spans="1:13" ht="15">
      <c r="A31" s="121">
        <v>20</v>
      </c>
      <c r="B31" s="110" t="s">
        <v>140</v>
      </c>
      <c r="C31" s="119">
        <v>41162</v>
      </c>
      <c r="D31" s="120" t="s">
        <v>141</v>
      </c>
      <c r="E31" s="118">
        <v>21</v>
      </c>
      <c r="F31" s="126">
        <v>272.9</v>
      </c>
      <c r="G31" s="126">
        <v>34</v>
      </c>
      <c r="H31" s="123">
        <v>238.9</v>
      </c>
      <c r="I31" s="121">
        <v>8</v>
      </c>
      <c r="J31" s="121">
        <v>1</v>
      </c>
      <c r="K31" s="121">
        <v>7</v>
      </c>
      <c r="L31" s="123">
        <v>297.2</v>
      </c>
      <c r="M31" s="121">
        <v>15063.4</v>
      </c>
    </row>
    <row r="32" spans="1:13" ht="15">
      <c r="A32" s="121">
        <v>21</v>
      </c>
      <c r="B32" s="110" t="s">
        <v>142</v>
      </c>
      <c r="C32" s="119">
        <v>41162</v>
      </c>
      <c r="D32" s="120" t="s">
        <v>143</v>
      </c>
      <c r="E32" s="118">
        <v>14</v>
      </c>
      <c r="F32" s="126">
        <v>144.1</v>
      </c>
      <c r="G32" s="126">
        <v>64</v>
      </c>
      <c r="H32" s="123">
        <v>80.1</v>
      </c>
      <c r="I32" s="121">
        <v>5</v>
      </c>
      <c r="J32" s="121">
        <v>2</v>
      </c>
      <c r="K32" s="121">
        <v>3</v>
      </c>
      <c r="L32" s="123">
        <v>186.5</v>
      </c>
      <c r="M32" s="121">
        <v>9460.8</v>
      </c>
    </row>
    <row r="33" spans="1:13" ht="15">
      <c r="A33" s="121">
        <v>22</v>
      </c>
      <c r="B33" s="110" t="s">
        <v>144</v>
      </c>
      <c r="C33" s="119">
        <v>41162</v>
      </c>
      <c r="D33" s="120" t="s">
        <v>145</v>
      </c>
      <c r="E33" s="118">
        <v>15</v>
      </c>
      <c r="F33" s="126">
        <v>239.5</v>
      </c>
      <c r="G33" s="126">
        <v>118.1</v>
      </c>
      <c r="H33" s="123">
        <v>121.4</v>
      </c>
      <c r="I33" s="121">
        <v>7</v>
      </c>
      <c r="J33" s="121">
        <v>3</v>
      </c>
      <c r="K33" s="121">
        <v>4</v>
      </c>
      <c r="L33" s="123">
        <v>184.5</v>
      </c>
      <c r="M33" s="121">
        <v>8868.5</v>
      </c>
    </row>
    <row r="34" spans="1:13" ht="15">
      <c r="A34" s="121">
        <v>23</v>
      </c>
      <c r="B34" s="110" t="s">
        <v>146</v>
      </c>
      <c r="C34" s="119">
        <v>41162</v>
      </c>
      <c r="D34" s="120" t="s">
        <v>147</v>
      </c>
      <c r="E34" s="118">
        <v>7</v>
      </c>
      <c r="F34" s="126">
        <v>78.7</v>
      </c>
      <c r="G34" s="126">
        <v>25.8</v>
      </c>
      <c r="H34" s="123">
        <v>52.9</v>
      </c>
      <c r="I34" s="121">
        <v>3</v>
      </c>
      <c r="J34" s="121">
        <v>1</v>
      </c>
      <c r="K34" s="121">
        <v>2</v>
      </c>
      <c r="L34" s="123">
        <v>80.4</v>
      </c>
      <c r="M34" s="121">
        <v>4735.6</v>
      </c>
    </row>
    <row r="35" spans="1:13" ht="15">
      <c r="A35" s="121">
        <v>24</v>
      </c>
      <c r="B35" s="110" t="s">
        <v>148</v>
      </c>
      <c r="C35" s="119">
        <v>41204</v>
      </c>
      <c r="D35" s="120" t="s">
        <v>149</v>
      </c>
      <c r="E35" s="118">
        <v>23</v>
      </c>
      <c r="F35" s="126">
        <v>417.3</v>
      </c>
      <c r="G35" s="126">
        <v>111.6</v>
      </c>
      <c r="H35" s="123">
        <v>305.7</v>
      </c>
      <c r="I35" s="121">
        <v>8</v>
      </c>
      <c r="J35" s="121">
        <v>2</v>
      </c>
      <c r="K35" s="121">
        <v>6</v>
      </c>
      <c r="L35" s="123">
        <v>417.3</v>
      </c>
      <c r="M35" s="121">
        <v>19386.3</v>
      </c>
    </row>
    <row r="36" spans="1:13" ht="15">
      <c r="A36" s="121">
        <v>25</v>
      </c>
      <c r="B36" s="110" t="s">
        <v>150</v>
      </c>
      <c r="C36" s="119">
        <v>41229</v>
      </c>
      <c r="D36" s="120" t="s">
        <v>151</v>
      </c>
      <c r="E36" s="118">
        <v>20</v>
      </c>
      <c r="F36" s="126">
        <v>237.7</v>
      </c>
      <c r="G36" s="126">
        <v>119.2</v>
      </c>
      <c r="H36" s="123">
        <v>118.5</v>
      </c>
      <c r="I36" s="121">
        <v>6</v>
      </c>
      <c r="J36" s="121">
        <v>3</v>
      </c>
      <c r="K36" s="121">
        <v>3</v>
      </c>
      <c r="L36" s="123">
        <v>264.7</v>
      </c>
      <c r="M36" s="121">
        <v>12922.6</v>
      </c>
    </row>
    <row r="37" spans="1:13" ht="15">
      <c r="A37" s="121">
        <v>26</v>
      </c>
      <c r="B37" s="110" t="s">
        <v>152</v>
      </c>
      <c r="C37" s="119">
        <v>41229</v>
      </c>
      <c r="D37" s="120" t="s">
        <v>153</v>
      </c>
      <c r="E37" s="118">
        <v>16</v>
      </c>
      <c r="F37" s="126">
        <v>155.6</v>
      </c>
      <c r="G37" s="126">
        <v>53.1</v>
      </c>
      <c r="H37" s="123">
        <v>102.5</v>
      </c>
      <c r="I37" s="121">
        <v>4</v>
      </c>
      <c r="J37" s="121">
        <v>1</v>
      </c>
      <c r="K37" s="121">
        <v>3</v>
      </c>
      <c r="L37" s="123">
        <v>161.1</v>
      </c>
      <c r="M37" s="121">
        <v>7904.4</v>
      </c>
    </row>
    <row r="38" spans="1:13" ht="15">
      <c r="A38" s="27"/>
      <c r="B38" s="27" t="s">
        <v>3</v>
      </c>
      <c r="C38" s="27"/>
      <c r="D38" s="27"/>
      <c r="E38" s="121">
        <f>SUM(E12:E37)</f>
        <v>558</v>
      </c>
      <c r="F38" s="123">
        <f aca="true" t="shared" si="0" ref="F38:M38">SUM(F12:F37)</f>
        <v>6727.500000000001</v>
      </c>
      <c r="G38" s="123">
        <f t="shared" si="0"/>
        <v>3579.1999999999994</v>
      </c>
      <c r="H38" s="123">
        <f t="shared" si="0"/>
        <v>3148.2999999999997</v>
      </c>
      <c r="I38" s="121">
        <f t="shared" si="0"/>
        <v>213</v>
      </c>
      <c r="J38" s="121">
        <f t="shared" si="0"/>
        <v>116</v>
      </c>
      <c r="K38" s="121">
        <f t="shared" si="0"/>
        <v>97</v>
      </c>
      <c r="L38" s="121">
        <f t="shared" si="0"/>
        <v>7930.3</v>
      </c>
      <c r="M38" s="121">
        <f t="shared" si="0"/>
        <v>398000</v>
      </c>
    </row>
    <row r="41" ht="15" customHeight="1"/>
  </sheetData>
  <mergeCells count="16">
    <mergeCell ref="D1:M2"/>
    <mergeCell ref="A4:M4"/>
    <mergeCell ref="A5:M5"/>
    <mergeCell ref="A3:M3"/>
    <mergeCell ref="A7:A10"/>
    <mergeCell ref="B7:B10"/>
    <mergeCell ref="C7:D10"/>
    <mergeCell ref="E7:E10"/>
    <mergeCell ref="F7:H7"/>
    <mergeCell ref="I7:K7"/>
    <mergeCell ref="L7:L10"/>
    <mergeCell ref="M7:M10"/>
    <mergeCell ref="F8:F10"/>
    <mergeCell ref="G8:H9"/>
    <mergeCell ref="I8:I10"/>
    <mergeCell ref="J8:K9"/>
  </mergeCells>
  <printOptions/>
  <pageMargins left="0.43" right="0.37" top="0.31" bottom="0.24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">
      <selection activeCell="C1" sqref="C1:F2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15.28125" style="0" customWidth="1"/>
    <col min="4" max="4" width="13.421875" style="0" customWidth="1"/>
    <col min="5" max="5" width="10.421875" style="0" customWidth="1"/>
    <col min="6" max="6" width="8.7109375" style="0" customWidth="1"/>
    <col min="7" max="7" width="7.7109375" style="0" customWidth="1"/>
    <col min="8" max="8" width="8.7109375" style="0" customWidth="1"/>
  </cols>
  <sheetData>
    <row r="1" spans="1:6" ht="21" customHeight="1">
      <c r="A1" s="33"/>
      <c r="B1" s="33"/>
      <c r="C1" s="169" t="s">
        <v>332</v>
      </c>
      <c r="D1" s="177"/>
      <c r="E1" s="177"/>
      <c r="F1" s="177"/>
    </row>
    <row r="2" spans="1:6" ht="21.75" customHeight="1">
      <c r="A2" s="33"/>
      <c r="B2" s="33"/>
      <c r="C2" s="177"/>
      <c r="D2" s="177"/>
      <c r="E2" s="177"/>
      <c r="F2" s="177"/>
    </row>
    <row r="3" spans="1:6" ht="16.5" customHeight="1">
      <c r="A3" s="170" t="s">
        <v>63</v>
      </c>
      <c r="B3" s="160"/>
      <c r="C3" s="160"/>
      <c r="D3" s="160"/>
      <c r="E3" s="160"/>
      <c r="F3" s="160"/>
    </row>
    <row r="4" spans="1:6" ht="18.75" customHeight="1">
      <c r="A4" s="148" t="s">
        <v>12</v>
      </c>
      <c r="B4" s="148" t="s">
        <v>53</v>
      </c>
      <c r="C4" s="148" t="s">
        <v>20</v>
      </c>
      <c r="D4" s="148"/>
      <c r="E4" s="150" t="s">
        <v>21</v>
      </c>
      <c r="F4" s="152" t="s">
        <v>14</v>
      </c>
    </row>
    <row r="5" spans="1:6" ht="18.75" customHeight="1">
      <c r="A5" s="148"/>
      <c r="B5" s="148"/>
      <c r="C5" s="148"/>
      <c r="D5" s="148"/>
      <c r="E5" s="178"/>
      <c r="F5" s="178"/>
    </row>
    <row r="6" spans="1:6" ht="18.75" customHeight="1">
      <c r="A6" s="148"/>
      <c r="B6" s="148"/>
      <c r="C6" s="148"/>
      <c r="D6" s="148"/>
      <c r="E6" s="178"/>
      <c r="F6" s="178"/>
    </row>
    <row r="7" spans="1:6" ht="18.75" customHeight="1">
      <c r="A7" s="148"/>
      <c r="B7" s="148"/>
      <c r="C7" s="148"/>
      <c r="D7" s="148"/>
      <c r="E7" s="178"/>
      <c r="F7" s="178"/>
    </row>
    <row r="8" spans="1: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5" customHeight="1">
      <c r="A9" s="1">
        <v>1</v>
      </c>
      <c r="B9" s="1" t="s">
        <v>64</v>
      </c>
      <c r="C9" s="36">
        <v>39793</v>
      </c>
      <c r="D9" s="1" t="s">
        <v>65</v>
      </c>
      <c r="E9" s="3">
        <v>48.5</v>
      </c>
      <c r="F9" s="6">
        <v>1</v>
      </c>
    </row>
    <row r="10" spans="1:6" ht="15" customHeight="1">
      <c r="A10" s="1">
        <v>2</v>
      </c>
      <c r="B10" s="8" t="s">
        <v>66</v>
      </c>
      <c r="C10" s="128">
        <v>40116</v>
      </c>
      <c r="D10" s="2" t="s">
        <v>67</v>
      </c>
      <c r="E10" s="22">
        <v>37.5</v>
      </c>
      <c r="F10" s="7">
        <v>1</v>
      </c>
    </row>
    <row r="11" spans="1:6" ht="15" customHeight="1">
      <c r="A11" s="1">
        <v>3</v>
      </c>
      <c r="B11" s="129" t="s">
        <v>68</v>
      </c>
      <c r="C11" s="36">
        <v>40417</v>
      </c>
      <c r="D11" s="1" t="s">
        <v>69</v>
      </c>
      <c r="E11" s="3">
        <v>72.5</v>
      </c>
      <c r="F11" s="6">
        <v>1</v>
      </c>
    </row>
    <row r="12" spans="1:6" ht="15" customHeight="1">
      <c r="A12" s="1">
        <v>4</v>
      </c>
      <c r="B12" s="6" t="s">
        <v>70</v>
      </c>
      <c r="C12" s="128">
        <v>40781</v>
      </c>
      <c r="D12" s="8" t="s">
        <v>71</v>
      </c>
      <c r="E12" s="3">
        <v>43.2</v>
      </c>
      <c r="F12" s="6">
        <v>2</v>
      </c>
    </row>
    <row r="13" spans="1:6" ht="15" customHeight="1">
      <c r="A13" s="1">
        <v>5</v>
      </c>
      <c r="B13" s="8" t="s">
        <v>72</v>
      </c>
      <c r="C13" s="128">
        <v>40816</v>
      </c>
      <c r="D13" s="2" t="s">
        <v>73</v>
      </c>
      <c r="E13" s="22">
        <v>50</v>
      </c>
      <c r="F13" s="7">
        <v>1</v>
      </c>
    </row>
    <row r="14" spans="1:6" ht="15" customHeight="1">
      <c r="A14" s="1">
        <v>6</v>
      </c>
      <c r="B14" s="8" t="s">
        <v>74</v>
      </c>
      <c r="C14" s="128">
        <v>40816</v>
      </c>
      <c r="D14" s="2" t="s">
        <v>75</v>
      </c>
      <c r="E14" s="22">
        <v>19.2</v>
      </c>
      <c r="F14" s="7">
        <v>1</v>
      </c>
    </row>
    <row r="15" spans="1:6" ht="15" customHeight="1">
      <c r="A15" s="1">
        <v>7</v>
      </c>
      <c r="B15" s="8" t="s">
        <v>76</v>
      </c>
      <c r="C15" s="128">
        <v>40865</v>
      </c>
      <c r="D15" s="1"/>
      <c r="E15" s="3">
        <v>38.7</v>
      </c>
      <c r="F15" s="6">
        <v>1</v>
      </c>
    </row>
    <row r="16" spans="1:6" ht="15" customHeight="1">
      <c r="A16" s="1">
        <v>8</v>
      </c>
      <c r="B16" s="129" t="s">
        <v>77</v>
      </c>
      <c r="C16" s="128">
        <v>40865</v>
      </c>
      <c r="D16" s="1" t="s">
        <v>78</v>
      </c>
      <c r="E16" s="24">
        <v>64.1</v>
      </c>
      <c r="F16" s="6">
        <v>1</v>
      </c>
    </row>
    <row r="17" spans="1:6" ht="15" customHeight="1">
      <c r="A17" s="1">
        <v>9</v>
      </c>
      <c r="B17" s="129" t="s">
        <v>79</v>
      </c>
      <c r="C17" s="130">
        <v>40893</v>
      </c>
      <c r="D17" s="1" t="s">
        <v>80</v>
      </c>
      <c r="E17" s="24">
        <v>55</v>
      </c>
      <c r="F17" s="6">
        <v>2</v>
      </c>
    </row>
    <row r="18" spans="1:6" ht="12.75">
      <c r="A18" s="1">
        <v>10</v>
      </c>
      <c r="B18" s="129" t="s">
        <v>105</v>
      </c>
      <c r="C18" s="128">
        <v>41041</v>
      </c>
      <c r="D18" s="45" t="s">
        <v>106</v>
      </c>
      <c r="E18" s="22">
        <v>42.1</v>
      </c>
      <c r="F18" s="7">
        <v>1</v>
      </c>
    </row>
    <row r="19" spans="1:6" ht="15" customHeight="1">
      <c r="A19" s="1">
        <v>11</v>
      </c>
      <c r="B19" s="129" t="s">
        <v>154</v>
      </c>
      <c r="C19" s="130">
        <v>41229</v>
      </c>
      <c r="D19" s="45" t="s">
        <v>155</v>
      </c>
      <c r="E19" s="24">
        <v>347.7</v>
      </c>
      <c r="F19" s="44">
        <v>10</v>
      </c>
    </row>
    <row r="20" spans="1:6" ht="15" customHeight="1">
      <c r="A20" s="1">
        <v>12</v>
      </c>
      <c r="B20" s="129" t="s">
        <v>156</v>
      </c>
      <c r="C20" s="130">
        <v>41229</v>
      </c>
      <c r="D20" s="45" t="s">
        <v>157</v>
      </c>
      <c r="E20" s="24">
        <v>255.3</v>
      </c>
      <c r="F20" s="44">
        <v>11</v>
      </c>
    </row>
    <row r="21" spans="1:6" ht="15" customHeight="1">
      <c r="A21" s="1">
        <v>13</v>
      </c>
      <c r="B21" s="129" t="s">
        <v>158</v>
      </c>
      <c r="C21" s="130">
        <v>41229</v>
      </c>
      <c r="D21" s="45" t="s">
        <v>159</v>
      </c>
      <c r="E21" s="24">
        <v>872.8</v>
      </c>
      <c r="F21" s="44">
        <v>24</v>
      </c>
    </row>
    <row r="22" spans="1:6" ht="15" customHeight="1">
      <c r="A22" s="1">
        <v>14</v>
      </c>
      <c r="B22" s="8" t="s">
        <v>160</v>
      </c>
      <c r="C22" s="130">
        <v>41229</v>
      </c>
      <c r="D22" s="45" t="s">
        <v>161</v>
      </c>
      <c r="E22" s="22">
        <v>373.1</v>
      </c>
      <c r="F22" s="7">
        <v>12</v>
      </c>
    </row>
    <row r="23" spans="1:6" ht="15" customHeight="1">
      <c r="A23" s="1">
        <v>15</v>
      </c>
      <c r="B23" s="129" t="s">
        <v>162</v>
      </c>
      <c r="C23" s="130">
        <v>41236</v>
      </c>
      <c r="D23" s="45" t="s">
        <v>163</v>
      </c>
      <c r="E23" s="24">
        <v>46.3</v>
      </c>
      <c r="F23" s="44">
        <v>1</v>
      </c>
    </row>
    <row r="24" spans="1:6" ht="15" customHeight="1">
      <c r="A24" s="1">
        <v>16</v>
      </c>
      <c r="B24" s="129" t="s">
        <v>164</v>
      </c>
      <c r="C24" s="130">
        <v>41236</v>
      </c>
      <c r="D24" s="45" t="s">
        <v>165</v>
      </c>
      <c r="E24" s="24">
        <v>188.3</v>
      </c>
      <c r="F24" s="44">
        <v>6</v>
      </c>
    </row>
    <row r="25" spans="1:6" ht="15" customHeight="1">
      <c r="A25" s="1">
        <v>17</v>
      </c>
      <c r="B25" s="129" t="s">
        <v>166</v>
      </c>
      <c r="C25" s="130">
        <v>41236</v>
      </c>
      <c r="D25" s="45" t="s">
        <v>167</v>
      </c>
      <c r="E25" s="24">
        <v>494</v>
      </c>
      <c r="F25" s="44">
        <v>15</v>
      </c>
    </row>
    <row r="26" spans="1:6" ht="15" customHeight="1">
      <c r="A26" s="1">
        <v>18</v>
      </c>
      <c r="B26" s="129" t="s">
        <v>168</v>
      </c>
      <c r="C26" s="130">
        <v>41236</v>
      </c>
      <c r="D26" s="45" t="s">
        <v>169</v>
      </c>
      <c r="E26" s="24">
        <v>323.4</v>
      </c>
      <c r="F26" s="44">
        <v>8</v>
      </c>
    </row>
    <row r="27" spans="1:6" ht="15" customHeight="1">
      <c r="A27" s="1">
        <v>19</v>
      </c>
      <c r="B27" s="129" t="s">
        <v>170</v>
      </c>
      <c r="C27" s="130">
        <v>41236</v>
      </c>
      <c r="D27" s="45" t="s">
        <v>171</v>
      </c>
      <c r="E27" s="24">
        <v>358.3</v>
      </c>
      <c r="F27" s="44">
        <v>13</v>
      </c>
    </row>
    <row r="28" spans="1:6" ht="15" customHeight="1">
      <c r="A28" s="1">
        <v>20</v>
      </c>
      <c r="B28" s="8" t="s">
        <v>172</v>
      </c>
      <c r="C28" s="130">
        <v>41236</v>
      </c>
      <c r="D28" s="45" t="s">
        <v>173</v>
      </c>
      <c r="E28" s="22">
        <v>463.7</v>
      </c>
      <c r="F28" s="59">
        <v>20</v>
      </c>
    </row>
    <row r="29" spans="1:6" ht="15" customHeight="1">
      <c r="A29" s="1">
        <v>21</v>
      </c>
      <c r="B29" s="129" t="s">
        <v>174</v>
      </c>
      <c r="C29" s="130">
        <v>41236</v>
      </c>
      <c r="D29" s="45" t="s">
        <v>175</v>
      </c>
      <c r="E29" s="24">
        <v>157.3</v>
      </c>
      <c r="F29" s="44">
        <v>4</v>
      </c>
    </row>
    <row r="30" spans="1:6" ht="15" customHeight="1">
      <c r="A30" s="1">
        <v>22</v>
      </c>
      <c r="B30" s="19" t="s">
        <v>293</v>
      </c>
      <c r="C30" s="130">
        <v>41306</v>
      </c>
      <c r="D30" s="19" t="s">
        <v>310</v>
      </c>
      <c r="E30" s="19">
        <v>210.8</v>
      </c>
      <c r="F30" s="19">
        <v>6</v>
      </c>
    </row>
    <row r="31" spans="1:6" ht="15" customHeight="1">
      <c r="A31" s="1">
        <v>23</v>
      </c>
      <c r="B31" s="19" t="s">
        <v>294</v>
      </c>
      <c r="C31" s="130">
        <v>41323</v>
      </c>
      <c r="D31" s="19" t="s">
        <v>311</v>
      </c>
      <c r="E31" s="19">
        <v>466.4</v>
      </c>
      <c r="F31" s="19">
        <v>10</v>
      </c>
    </row>
    <row r="32" spans="1:6" ht="15" customHeight="1">
      <c r="A32" s="1">
        <v>24</v>
      </c>
      <c r="B32" s="19" t="s">
        <v>295</v>
      </c>
      <c r="C32" s="130">
        <v>41323</v>
      </c>
      <c r="D32" s="19" t="s">
        <v>312</v>
      </c>
      <c r="E32" s="19">
        <v>702.77</v>
      </c>
      <c r="F32" s="19">
        <v>24</v>
      </c>
    </row>
    <row r="33" spans="1:6" ht="15" customHeight="1">
      <c r="A33" s="1">
        <v>25</v>
      </c>
      <c r="B33" s="19" t="s">
        <v>296</v>
      </c>
      <c r="C33" s="130">
        <v>41323</v>
      </c>
      <c r="D33" s="19" t="s">
        <v>313</v>
      </c>
      <c r="E33" s="19">
        <v>293.7</v>
      </c>
      <c r="F33" s="19">
        <v>7</v>
      </c>
    </row>
    <row r="34" spans="1:6" ht="15" customHeight="1">
      <c r="A34" s="1">
        <v>26</v>
      </c>
      <c r="B34" s="19" t="s">
        <v>297</v>
      </c>
      <c r="C34" s="130">
        <v>41323</v>
      </c>
      <c r="D34" s="19" t="s">
        <v>314</v>
      </c>
      <c r="E34" s="19">
        <v>425</v>
      </c>
      <c r="F34" s="19">
        <v>8</v>
      </c>
    </row>
    <row r="35" spans="1:6" ht="15" customHeight="1">
      <c r="A35" s="1">
        <v>27</v>
      </c>
      <c r="B35" s="19" t="s">
        <v>298</v>
      </c>
      <c r="C35" s="130">
        <v>41323</v>
      </c>
      <c r="D35" s="19" t="s">
        <v>315</v>
      </c>
      <c r="E35" s="19">
        <v>197.1</v>
      </c>
      <c r="F35" s="19">
        <v>5</v>
      </c>
    </row>
    <row r="36" spans="1:6" ht="15" customHeight="1">
      <c r="A36" s="1">
        <v>28</v>
      </c>
      <c r="B36" s="5" t="s">
        <v>299</v>
      </c>
      <c r="C36" s="34">
        <v>41323</v>
      </c>
      <c r="D36" s="5" t="s">
        <v>316</v>
      </c>
      <c r="E36" s="5">
        <v>71.3</v>
      </c>
      <c r="F36" s="5">
        <v>3</v>
      </c>
    </row>
    <row r="37" spans="1:6" ht="15" customHeight="1">
      <c r="A37" s="1">
        <v>29</v>
      </c>
      <c r="B37" s="5" t="s">
        <v>300</v>
      </c>
      <c r="C37" s="34">
        <v>41362</v>
      </c>
      <c r="D37" s="5" t="s">
        <v>317</v>
      </c>
      <c r="E37" s="5">
        <v>20.7</v>
      </c>
      <c r="F37" s="5">
        <v>1</v>
      </c>
    </row>
    <row r="38" spans="1:6" ht="15" customHeight="1">
      <c r="A38" s="1">
        <v>30</v>
      </c>
      <c r="B38" s="5" t="s">
        <v>301</v>
      </c>
      <c r="C38" s="34">
        <v>41362</v>
      </c>
      <c r="D38" s="5" t="s">
        <v>318</v>
      </c>
      <c r="E38" s="5">
        <v>258.3</v>
      </c>
      <c r="F38" s="5">
        <v>8</v>
      </c>
    </row>
    <row r="39" spans="1:6" ht="15" customHeight="1">
      <c r="A39" s="1">
        <v>31</v>
      </c>
      <c r="B39" s="5" t="s">
        <v>302</v>
      </c>
      <c r="C39" s="34">
        <v>41362</v>
      </c>
      <c r="D39" s="5" t="s">
        <v>319</v>
      </c>
      <c r="E39" s="5">
        <v>260.9</v>
      </c>
      <c r="F39" s="5">
        <v>9</v>
      </c>
    </row>
    <row r="40" spans="1:6" ht="15" customHeight="1">
      <c r="A40" s="1">
        <v>32</v>
      </c>
      <c r="B40" s="5" t="s">
        <v>303</v>
      </c>
      <c r="C40" s="34">
        <v>41362</v>
      </c>
      <c r="D40" s="5" t="s">
        <v>320</v>
      </c>
      <c r="E40" s="5">
        <v>150.3</v>
      </c>
      <c r="F40" s="5">
        <v>6</v>
      </c>
    </row>
    <row r="41" spans="1:6" ht="15" customHeight="1">
      <c r="A41" s="1">
        <v>33</v>
      </c>
      <c r="B41" s="5" t="s">
        <v>304</v>
      </c>
      <c r="C41" s="34">
        <v>41362</v>
      </c>
      <c r="D41" s="5" t="s">
        <v>321</v>
      </c>
      <c r="E41" s="5">
        <v>83.5</v>
      </c>
      <c r="F41" s="5">
        <v>3</v>
      </c>
    </row>
    <row r="42" spans="1:6" ht="15" customHeight="1">
      <c r="A42" s="1">
        <v>34</v>
      </c>
      <c r="B42" s="5" t="s">
        <v>305</v>
      </c>
      <c r="C42" s="34">
        <v>41362</v>
      </c>
      <c r="D42" s="5" t="s">
        <v>322</v>
      </c>
      <c r="E42" s="5">
        <v>226.1</v>
      </c>
      <c r="F42" s="5">
        <v>7</v>
      </c>
    </row>
    <row r="43" spans="1:6" ht="15" customHeight="1">
      <c r="A43" s="1">
        <v>35</v>
      </c>
      <c r="B43" s="5" t="s">
        <v>306</v>
      </c>
      <c r="C43" s="34">
        <v>41383</v>
      </c>
      <c r="D43" s="5" t="s">
        <v>323</v>
      </c>
      <c r="E43" s="5">
        <v>369.4</v>
      </c>
      <c r="F43" s="5">
        <v>17</v>
      </c>
    </row>
    <row r="44" spans="1:6" ht="15" customHeight="1">
      <c r="A44" s="5"/>
      <c r="B44" s="5" t="s">
        <v>3</v>
      </c>
      <c r="C44" s="2"/>
      <c r="D44" s="2"/>
      <c r="E44" s="22">
        <f>SUM(E9:E43)</f>
        <v>8087.270000000001</v>
      </c>
      <c r="F44" s="22">
        <f>SUM(F9:F43)</f>
        <v>250</v>
      </c>
    </row>
    <row r="45" ht="16.5" customHeight="1"/>
  </sheetData>
  <mergeCells count="7">
    <mergeCell ref="C1:F2"/>
    <mergeCell ref="A3:F3"/>
    <mergeCell ref="A4:A7"/>
    <mergeCell ref="B4:B7"/>
    <mergeCell ref="C4:D7"/>
    <mergeCell ref="E4:E7"/>
    <mergeCell ref="F4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2013-06-20T09:37:02Z</cp:lastPrinted>
  <dcterms:created xsi:type="dcterms:W3CDTF">1996-10-08T23:32:33Z</dcterms:created>
  <dcterms:modified xsi:type="dcterms:W3CDTF">2013-06-20T09:40:40Z</dcterms:modified>
  <cp:category/>
  <cp:version/>
  <cp:contentType/>
  <cp:contentStatus/>
</cp:coreProperties>
</file>