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'Лист2'!$3:$8</definedName>
  </definedNames>
  <calcPr fullCalcOnLoad="1" fullPrecision="0"/>
</workbook>
</file>

<file path=xl/sharedStrings.xml><?xml version="1.0" encoding="utf-8"?>
<sst xmlns="http://schemas.openxmlformats.org/spreadsheetml/2006/main" count="132" uniqueCount="113">
  <si>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</si>
  <si>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</si>
  <si>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</si>
  <si>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</si>
  <si>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</si>
  <si>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</si>
  <si>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</si>
  <si>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</si>
  <si>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</si>
  <si>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</si>
  <si>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</si>
  <si>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</si>
  <si>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</si>
  <si>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</si>
  <si>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</si>
  <si>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</si>
  <si>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</si>
  <si>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</si>
  <si>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</si>
  <si>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</si>
  <si>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</si>
  <si>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</si>
  <si>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</si>
  <si>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</si>
  <si>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</si>
  <si>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</si>
  <si>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</si>
  <si>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</si>
  <si>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</si>
  <si>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</si>
  <si>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</si>
  <si>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</si>
  <si>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</si>
  <si>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</si>
  <si>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</si>
  <si>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</si>
  <si>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</si>
  <si>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</si>
  <si>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</si>
  <si>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</si>
  <si>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</si>
  <si>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</si>
  <si>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</si>
  <si>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</si>
  <si>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</si>
  <si>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</si>
  <si>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</si>
  <si>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</si>
  <si>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</si>
  <si>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</si>
  <si>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</si>
  <si>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</si>
  <si>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</si>
  <si>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</si>
  <si>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</si>
  <si>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</si>
  <si>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</si>
  <si>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</si>
  <si>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Строительно-монтажные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</si>
  <si>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</si>
  <si>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</si>
  <si>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</si>
  <si>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</si>
  <si>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</si>
  <si>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Всего проектно-изыскательских и строительно-монтажных работ</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</si>
  <si>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</si>
  <si>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</si>
  <si>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</si>
  <si>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</si>
  <si>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</si>
  <si>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</si>
  <si>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</si>
  <si>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</si>
  <si>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</si>
  <si>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</si>
  <si>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</si>
  <si>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</si>
  <si>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</si>
  <si>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</si>
  <si>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</si>
  <si>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</si>
  <si>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</si>
  <si>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</si>
  <si>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</si>
  <si>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</si>
  <si>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</si>
  <si>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</si>
  <si>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</si>
  <si>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</si>
  <si>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</si>
  <si>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</si>
  <si>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</si>
  <si>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</si>
  <si>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</si>
  <si>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</si>
  <si>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</si>
  <si>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</si>
  <si>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</si>
  <si>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</si>
  <si>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</si>
  <si>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</si>
  <si>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</si>
  <si>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</si>
  <si>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</si>
  <si>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</si>
  <si>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</si>
  <si>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</si>
  <si>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</si>
  <si>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</si>
  <si>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Газоснабжение пос. Залесье</t>
  </si>
  <si>
    <t>Для ввода объекта в эксплуатацию</t>
  </si>
  <si>
    <t>Приложение 2
к постановлению администрации Города Томска от 16.08.2013 г. № 876</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</si>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</sst>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9">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b/>
      <sz val="10"/>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10"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 fillId="0" borderId="0">
      <alignment/>
      <protection/>
    </xf>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34">
    <xf numFmtId="0" fontId="0" fillId="0" borderId="0" xfId="0"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166"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8" fillId="0" borderId="13" xfId="0" applyFont="1" applyFill="1" applyBorder="1" applyAlignment="1">
      <alignment horizontal="righ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xf>
    <xf numFmtId="166" fontId="4" fillId="0" borderId="10" xfId="0" applyNumberFormat="1" applyFont="1" applyFill="1" applyBorder="1" applyAlignment="1">
      <alignment horizontal="center"/>
    </xf>
    <xf numFmtId="2" fontId="6"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0" fontId="28" fillId="0" borderId="13" xfId="0"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2"/>
  <sheetViews>
    <sheetView tabSelected="1" zoomScalePageLayoutView="0" workbookViewId="0" topLeftCell="A1">
      <pane xSplit="3" ySplit="7" topLeftCell="F8" activePane="bottomRight" state="frozen"/>
      <selection pane="topLeft" activeCell="A1" sqref="A1"/>
      <selection pane="topRight" activeCell="D1" sqref="D1"/>
      <selection pane="bottomLeft" activeCell="A8" sqref="A8"/>
      <selection pane="bottomRight" activeCell="I3" sqref="I3:I6"/>
    </sheetView>
  </sheetViews>
  <sheetFormatPr defaultColWidth="9.140625" defaultRowHeight="15"/>
  <cols>
    <col min="1" max="1" width="3.8515625" style="6" customWidth="1"/>
    <col min="2" max="2" width="32.5742187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spans="1:9" ht="23.25" customHeight="1">
      <c r="A1" s="33" t="s">
        <v>111</v>
      </c>
      <c r="B1" s="19"/>
      <c r="C1" s="19"/>
      <c r="D1" s="19"/>
      <c r="E1" s="19"/>
      <c r="F1" s="19"/>
      <c r="G1" s="19"/>
      <c r="H1" s="19"/>
      <c r="I1" s="19"/>
    </row>
    <row r="2" spans="1:9" ht="15">
      <c r="A2" s="20" t="s">
        <v>5</v>
      </c>
      <c r="B2" s="20"/>
      <c r="C2" s="20"/>
      <c r="D2" s="20"/>
      <c r="E2" s="20"/>
      <c r="F2" s="20"/>
      <c r="G2" s="20"/>
      <c r="H2" s="20"/>
      <c r="I2" s="20"/>
    </row>
    <row r="3" spans="1:9" ht="15">
      <c r="A3" s="21" t="s">
        <v>1</v>
      </c>
      <c r="B3" s="21" t="s">
        <v>2</v>
      </c>
      <c r="C3" s="21" t="s">
        <v>3</v>
      </c>
      <c r="D3" s="21" t="s">
        <v>4</v>
      </c>
      <c r="E3" s="21"/>
      <c r="F3" s="21"/>
      <c r="G3" s="21"/>
      <c r="H3" s="21"/>
      <c r="I3" s="21" t="s">
        <v>21</v>
      </c>
    </row>
    <row r="4" spans="1:9" ht="15">
      <c r="A4" s="21"/>
      <c r="B4" s="21"/>
      <c r="C4" s="21"/>
      <c r="D4" s="21" t="s">
        <v>64</v>
      </c>
      <c r="E4" s="21"/>
      <c r="F4" s="21" t="s">
        <v>6</v>
      </c>
      <c r="G4" s="21"/>
      <c r="H4" s="21"/>
      <c r="I4" s="21"/>
    </row>
    <row r="5" spans="1:9" ht="51.75" customHeight="1">
      <c r="A5" s="21"/>
      <c r="B5" s="21"/>
      <c r="C5" s="21"/>
      <c r="D5" s="21"/>
      <c r="E5" s="21"/>
      <c r="F5" s="21" t="s">
        <v>7</v>
      </c>
      <c r="G5" s="20" t="s">
        <v>105</v>
      </c>
      <c r="H5" s="20" t="s">
        <v>30</v>
      </c>
      <c r="I5" s="21"/>
    </row>
    <row r="6" spans="1:9" ht="57" customHeight="1">
      <c r="A6" s="21"/>
      <c r="B6" s="21"/>
      <c r="C6" s="21"/>
      <c r="D6" s="1" t="s">
        <v>57</v>
      </c>
      <c r="E6" s="1" t="s">
        <v>58</v>
      </c>
      <c r="F6" s="21"/>
      <c r="G6" s="20"/>
      <c r="H6" s="20"/>
      <c r="I6" s="21"/>
    </row>
    <row r="7" spans="1:9" ht="15">
      <c r="A7" s="1"/>
      <c r="B7" s="1"/>
      <c r="C7" s="1" t="s">
        <v>65</v>
      </c>
      <c r="D7" s="21" t="s">
        <v>59</v>
      </c>
      <c r="E7" s="21"/>
      <c r="F7" s="1" t="s">
        <v>59</v>
      </c>
      <c r="G7" s="1" t="s">
        <v>59</v>
      </c>
      <c r="H7" s="1" t="s">
        <v>59</v>
      </c>
      <c r="I7" s="7"/>
    </row>
    <row r="8" spans="1:9" ht="15">
      <c r="A8" s="2">
        <v>1</v>
      </c>
      <c r="B8" s="2">
        <v>2</v>
      </c>
      <c r="C8" s="2">
        <v>3</v>
      </c>
      <c r="D8" s="2">
        <v>4</v>
      </c>
      <c r="E8" s="2">
        <v>5</v>
      </c>
      <c r="F8" s="2">
        <v>6</v>
      </c>
      <c r="G8" s="2">
        <v>7</v>
      </c>
      <c r="H8" s="2">
        <v>8</v>
      </c>
      <c r="I8" s="2">
        <v>9</v>
      </c>
    </row>
    <row r="9" spans="1:9" ht="15">
      <c r="A9" s="22" t="s">
        <v>9</v>
      </c>
      <c r="B9" s="22"/>
      <c r="C9" s="22"/>
      <c r="D9" s="22"/>
      <c r="E9" s="22"/>
      <c r="F9" s="22"/>
      <c r="G9" s="22"/>
      <c r="H9" s="22"/>
      <c r="I9" s="22"/>
    </row>
    <row r="10" spans="1:9" ht="105.75" customHeight="1">
      <c r="A10" s="15">
        <v>1</v>
      </c>
      <c r="B10" s="15" t="s">
        <v>77</v>
      </c>
      <c r="C10" s="8">
        <v>1.8</v>
      </c>
      <c r="D10" s="17">
        <f>E11</f>
        <v>3033.6</v>
      </c>
      <c r="E10" s="17"/>
      <c r="F10" s="12">
        <v>3033.6</v>
      </c>
      <c r="G10" s="12">
        <v>0</v>
      </c>
      <c r="H10" s="12">
        <v>0</v>
      </c>
      <c r="I10" s="18"/>
    </row>
    <row r="11" spans="1:9" ht="105.75" customHeight="1">
      <c r="A11" s="15"/>
      <c r="B11" s="24"/>
      <c r="C11" s="5" t="s">
        <v>78</v>
      </c>
      <c r="D11" s="4">
        <v>0</v>
      </c>
      <c r="E11" s="4">
        <v>3033.6</v>
      </c>
      <c r="F11" s="12"/>
      <c r="G11" s="12"/>
      <c r="H11" s="12"/>
      <c r="I11" s="18"/>
    </row>
    <row r="12" spans="1:9" ht="15">
      <c r="A12" s="15">
        <v>2</v>
      </c>
      <c r="B12" s="15" t="s">
        <v>68</v>
      </c>
      <c r="C12" s="16">
        <v>12.48</v>
      </c>
      <c r="D12" s="17">
        <f>D13+E13</f>
        <v>5713.5</v>
      </c>
      <c r="E12" s="17"/>
      <c r="F12" s="12">
        <v>0</v>
      </c>
      <c r="G12" s="12">
        <f>D13</f>
        <v>5713.5</v>
      </c>
      <c r="H12" s="12">
        <v>0</v>
      </c>
      <c r="I12" s="18"/>
    </row>
    <row r="13" spans="1:9" ht="15">
      <c r="A13" s="15"/>
      <c r="B13" s="15"/>
      <c r="C13" s="16"/>
      <c r="D13" s="4">
        <v>5713.5</v>
      </c>
      <c r="E13" s="4">
        <v>0</v>
      </c>
      <c r="F13" s="12"/>
      <c r="G13" s="12"/>
      <c r="H13" s="12"/>
      <c r="I13" s="18"/>
    </row>
    <row r="14" spans="1:9" ht="15">
      <c r="A14" s="15">
        <v>3</v>
      </c>
      <c r="B14" s="15" t="s">
        <v>69</v>
      </c>
      <c r="C14" s="16">
        <v>5.28</v>
      </c>
      <c r="D14" s="17">
        <f>D15+E15</f>
        <v>3219.3</v>
      </c>
      <c r="E14" s="17"/>
      <c r="F14" s="12">
        <v>0</v>
      </c>
      <c r="G14" s="12">
        <f>D15</f>
        <v>3219.3</v>
      </c>
      <c r="H14" s="12">
        <v>0</v>
      </c>
      <c r="I14" s="18"/>
    </row>
    <row r="15" spans="1:9" ht="15">
      <c r="A15" s="15"/>
      <c r="B15" s="15"/>
      <c r="C15" s="16"/>
      <c r="D15" s="4">
        <v>3219.3</v>
      </c>
      <c r="E15" s="4">
        <v>0</v>
      </c>
      <c r="F15" s="12"/>
      <c r="G15" s="12"/>
      <c r="H15" s="12"/>
      <c r="I15" s="18"/>
    </row>
    <row r="16" spans="1:9" ht="15">
      <c r="A16" s="15">
        <v>4</v>
      </c>
      <c r="B16" s="15" t="s">
        <v>8</v>
      </c>
      <c r="C16" s="16">
        <v>1.7</v>
      </c>
      <c r="D16" s="17">
        <f>D17+E17</f>
        <v>1789.3</v>
      </c>
      <c r="E16" s="17"/>
      <c r="F16" s="12">
        <v>0</v>
      </c>
      <c r="G16" s="12">
        <f>D17</f>
        <v>1789.3</v>
      </c>
      <c r="H16" s="12">
        <v>0</v>
      </c>
      <c r="I16" s="18"/>
    </row>
    <row r="17" spans="1:9" ht="15">
      <c r="A17" s="15"/>
      <c r="B17" s="15"/>
      <c r="C17" s="16"/>
      <c r="D17" s="4">
        <v>1789.3</v>
      </c>
      <c r="E17" s="4">
        <v>0</v>
      </c>
      <c r="F17" s="12"/>
      <c r="G17" s="12"/>
      <c r="H17" s="12"/>
      <c r="I17" s="18"/>
    </row>
    <row r="18" spans="1:9" ht="15" customHeight="1">
      <c r="A18" s="15">
        <v>5</v>
      </c>
      <c r="B18" s="15" t="s">
        <v>70</v>
      </c>
      <c r="C18" s="16">
        <v>27.04</v>
      </c>
      <c r="D18" s="17">
        <f>D19+E19</f>
        <v>10540.3</v>
      </c>
      <c r="E18" s="17"/>
      <c r="F18" s="12">
        <v>0</v>
      </c>
      <c r="G18" s="12">
        <f>D19</f>
        <v>10540.3</v>
      </c>
      <c r="H18" s="12">
        <v>0</v>
      </c>
      <c r="I18" s="18"/>
    </row>
    <row r="19" spans="1:9" ht="15">
      <c r="A19" s="15"/>
      <c r="B19" s="15"/>
      <c r="C19" s="16"/>
      <c r="D19" s="4">
        <v>10540.3</v>
      </c>
      <c r="E19" s="4">
        <v>0</v>
      </c>
      <c r="F19" s="12"/>
      <c r="G19" s="12"/>
      <c r="H19" s="12"/>
      <c r="I19" s="18"/>
    </row>
    <row r="20" spans="1:9" ht="15" customHeight="1">
      <c r="A20" s="15">
        <v>6</v>
      </c>
      <c r="B20" s="15" t="s">
        <v>71</v>
      </c>
      <c r="C20" s="16">
        <v>11.2</v>
      </c>
      <c r="D20" s="17">
        <f>D21+E21</f>
        <v>1880.1</v>
      </c>
      <c r="E20" s="17"/>
      <c r="F20" s="12">
        <v>0</v>
      </c>
      <c r="G20" s="12">
        <f>D21</f>
        <v>1880.1</v>
      </c>
      <c r="H20" s="12">
        <v>0</v>
      </c>
      <c r="I20" s="18"/>
    </row>
    <row r="21" spans="1:9" ht="15">
      <c r="A21" s="15"/>
      <c r="B21" s="15"/>
      <c r="C21" s="16"/>
      <c r="D21" s="4">
        <v>1880.1</v>
      </c>
      <c r="E21" s="4">
        <v>0</v>
      </c>
      <c r="F21" s="12"/>
      <c r="G21" s="12"/>
      <c r="H21" s="12"/>
      <c r="I21" s="18"/>
    </row>
    <row r="22" spans="1:9" ht="15">
      <c r="A22" s="15">
        <v>7</v>
      </c>
      <c r="B22" s="15" t="s">
        <v>72</v>
      </c>
      <c r="C22" s="16">
        <v>1.92</v>
      </c>
      <c r="D22" s="17">
        <f>D23+E23</f>
        <v>1666.6</v>
      </c>
      <c r="E22" s="17"/>
      <c r="F22" s="12">
        <v>0</v>
      </c>
      <c r="G22" s="12">
        <f>D23</f>
        <v>1666.6</v>
      </c>
      <c r="H22" s="12">
        <v>0</v>
      </c>
      <c r="I22" s="18"/>
    </row>
    <row r="23" spans="1:9" ht="15">
      <c r="A23" s="15"/>
      <c r="B23" s="15"/>
      <c r="C23" s="16"/>
      <c r="D23" s="4">
        <v>1666.6</v>
      </c>
      <c r="E23" s="4">
        <v>0</v>
      </c>
      <c r="F23" s="12"/>
      <c r="G23" s="12"/>
      <c r="H23" s="12"/>
      <c r="I23" s="18"/>
    </row>
    <row r="24" spans="1:9" ht="15">
      <c r="A24" s="15">
        <v>8</v>
      </c>
      <c r="B24" s="15" t="s">
        <v>73</v>
      </c>
      <c r="C24" s="16">
        <v>1.36</v>
      </c>
      <c r="D24" s="17">
        <f>D25+E25</f>
        <v>1412.4</v>
      </c>
      <c r="E24" s="17"/>
      <c r="F24" s="12">
        <v>0</v>
      </c>
      <c r="G24" s="12">
        <f>D25</f>
        <v>1412.4</v>
      </c>
      <c r="H24" s="12">
        <v>0</v>
      </c>
      <c r="I24" s="18"/>
    </row>
    <row r="25" spans="1:9" ht="15">
      <c r="A25" s="15"/>
      <c r="B25" s="15"/>
      <c r="C25" s="16"/>
      <c r="D25" s="4">
        <v>1412.4</v>
      </c>
      <c r="E25" s="4">
        <v>0</v>
      </c>
      <c r="F25" s="12"/>
      <c r="G25" s="12"/>
      <c r="H25" s="12"/>
      <c r="I25" s="18"/>
    </row>
    <row r="26" spans="1:9" ht="37.5" customHeight="1">
      <c r="A26" s="15">
        <v>9</v>
      </c>
      <c r="B26" s="15" t="s">
        <v>74</v>
      </c>
      <c r="C26" s="16">
        <v>25.3</v>
      </c>
      <c r="D26" s="17">
        <f>D27+E27</f>
        <v>11134</v>
      </c>
      <c r="E26" s="17"/>
      <c r="F26" s="12">
        <v>0</v>
      </c>
      <c r="G26" s="12">
        <f>D27</f>
        <v>11134</v>
      </c>
      <c r="H26" s="12">
        <v>0</v>
      </c>
      <c r="I26" s="18"/>
    </row>
    <row r="27" spans="1:9" ht="37.5" customHeight="1">
      <c r="A27" s="15"/>
      <c r="B27" s="15"/>
      <c r="C27" s="16"/>
      <c r="D27" s="4">
        <v>11134</v>
      </c>
      <c r="E27" s="4">
        <v>0</v>
      </c>
      <c r="F27" s="12"/>
      <c r="G27" s="12"/>
      <c r="H27" s="12"/>
      <c r="I27" s="18"/>
    </row>
    <row r="28" spans="1:9" ht="45" customHeight="1">
      <c r="A28" s="15">
        <v>10</v>
      </c>
      <c r="B28" s="15" t="s">
        <v>100</v>
      </c>
      <c r="C28" s="16">
        <v>5.6</v>
      </c>
      <c r="D28" s="17">
        <f>D29+E29</f>
        <v>3999.2</v>
      </c>
      <c r="E28" s="17"/>
      <c r="F28" s="12">
        <v>0</v>
      </c>
      <c r="G28" s="12">
        <f>D29</f>
        <v>3999.2</v>
      </c>
      <c r="H28" s="12">
        <v>0</v>
      </c>
      <c r="I28" s="18"/>
    </row>
    <row r="29" spans="1:9" ht="35.25" customHeight="1">
      <c r="A29" s="15"/>
      <c r="B29" s="15"/>
      <c r="C29" s="16"/>
      <c r="D29" s="4">
        <v>3999.2</v>
      </c>
      <c r="E29" s="4">
        <v>0</v>
      </c>
      <c r="F29" s="12"/>
      <c r="G29" s="12"/>
      <c r="H29" s="12"/>
      <c r="I29" s="18"/>
    </row>
    <row r="30" spans="1:9" ht="30" customHeight="1">
      <c r="A30" s="15">
        <v>11</v>
      </c>
      <c r="B30" s="15" t="s">
        <v>67</v>
      </c>
      <c r="C30" s="16">
        <v>2.52</v>
      </c>
      <c r="D30" s="17">
        <f>D31+E31</f>
        <v>2500.4</v>
      </c>
      <c r="E30" s="17"/>
      <c r="F30" s="12">
        <v>0</v>
      </c>
      <c r="G30" s="12">
        <f>D31</f>
        <v>2500.4</v>
      </c>
      <c r="H30" s="12">
        <v>0</v>
      </c>
      <c r="I30" s="18"/>
    </row>
    <row r="31" spans="1:9" ht="30" customHeight="1">
      <c r="A31" s="15"/>
      <c r="B31" s="15"/>
      <c r="C31" s="16"/>
      <c r="D31" s="4">
        <v>2500.4</v>
      </c>
      <c r="E31" s="4">
        <v>0</v>
      </c>
      <c r="F31" s="12"/>
      <c r="G31" s="12"/>
      <c r="H31" s="12"/>
      <c r="I31" s="18"/>
    </row>
    <row r="32" spans="1:9" ht="15" customHeight="1">
      <c r="A32" s="15">
        <v>12</v>
      </c>
      <c r="B32" s="15" t="s">
        <v>75</v>
      </c>
      <c r="C32" s="16">
        <v>51.32</v>
      </c>
      <c r="D32" s="17">
        <f>D33+E33</f>
        <v>17411.7</v>
      </c>
      <c r="E32" s="17"/>
      <c r="F32" s="12">
        <v>0</v>
      </c>
      <c r="G32" s="12">
        <f>D33</f>
        <v>17411.7</v>
      </c>
      <c r="H32" s="12">
        <v>0</v>
      </c>
      <c r="I32" s="18"/>
    </row>
    <row r="33" spans="1:9" ht="15">
      <c r="A33" s="15"/>
      <c r="B33" s="15"/>
      <c r="C33" s="16"/>
      <c r="D33" s="4">
        <v>17411.7</v>
      </c>
      <c r="E33" s="4">
        <v>0</v>
      </c>
      <c r="F33" s="12"/>
      <c r="G33" s="12"/>
      <c r="H33" s="12"/>
      <c r="I33" s="18"/>
    </row>
    <row r="34" spans="1:9" ht="15" customHeight="1">
      <c r="A34" s="15">
        <v>13</v>
      </c>
      <c r="B34" s="15" t="s">
        <v>19</v>
      </c>
      <c r="C34" s="16">
        <v>2.4</v>
      </c>
      <c r="D34" s="17">
        <f>D35+E35</f>
        <v>2119.6</v>
      </c>
      <c r="E34" s="17"/>
      <c r="F34" s="12">
        <v>0</v>
      </c>
      <c r="G34" s="12">
        <f>D35</f>
        <v>2119.6</v>
      </c>
      <c r="H34" s="12">
        <v>0</v>
      </c>
      <c r="I34" s="18"/>
    </row>
    <row r="35" spans="1:9" ht="15">
      <c r="A35" s="15"/>
      <c r="B35" s="15"/>
      <c r="C35" s="16"/>
      <c r="D35" s="4">
        <v>2119.6</v>
      </c>
      <c r="E35" s="4">
        <v>0</v>
      </c>
      <c r="F35" s="12"/>
      <c r="G35" s="12"/>
      <c r="H35" s="12"/>
      <c r="I35" s="18"/>
    </row>
    <row r="36" spans="1:9" ht="15">
      <c r="A36" s="15">
        <v>14</v>
      </c>
      <c r="B36" s="15" t="s">
        <v>76</v>
      </c>
      <c r="C36" s="16">
        <v>8.9</v>
      </c>
      <c r="D36" s="17">
        <f>D37+E37</f>
        <v>4583.6</v>
      </c>
      <c r="E36" s="17"/>
      <c r="F36" s="12">
        <v>0</v>
      </c>
      <c r="G36" s="12">
        <f>D37</f>
        <v>4583.6</v>
      </c>
      <c r="H36" s="12">
        <v>0</v>
      </c>
      <c r="I36" s="18"/>
    </row>
    <row r="37" spans="1:9" ht="15">
      <c r="A37" s="15"/>
      <c r="B37" s="15"/>
      <c r="C37" s="16"/>
      <c r="D37" s="4">
        <v>4583.6</v>
      </c>
      <c r="E37" s="4">
        <v>0</v>
      </c>
      <c r="F37" s="12"/>
      <c r="G37" s="12"/>
      <c r="H37" s="12"/>
      <c r="I37" s="18"/>
    </row>
    <row r="38" spans="1:9" ht="15">
      <c r="A38" s="15">
        <v>15</v>
      </c>
      <c r="B38" s="15" t="s">
        <v>25</v>
      </c>
      <c r="C38" s="16">
        <v>15.2</v>
      </c>
      <c r="D38" s="17">
        <f>D39+E39</f>
        <v>6440.6</v>
      </c>
      <c r="E38" s="17"/>
      <c r="F38" s="12">
        <v>0</v>
      </c>
      <c r="G38" s="12">
        <f>D39</f>
        <v>6440.6</v>
      </c>
      <c r="H38" s="12">
        <v>0</v>
      </c>
      <c r="I38" s="18"/>
    </row>
    <row r="39" spans="1:9" ht="15">
      <c r="A39" s="15"/>
      <c r="B39" s="15"/>
      <c r="C39" s="16"/>
      <c r="D39" s="4">
        <v>6440.6</v>
      </c>
      <c r="E39" s="4">
        <v>0</v>
      </c>
      <c r="F39" s="12"/>
      <c r="G39" s="12"/>
      <c r="H39" s="12"/>
      <c r="I39" s="18"/>
    </row>
    <row r="40" spans="1:9" ht="36.75" customHeight="1">
      <c r="A40" s="15">
        <v>16</v>
      </c>
      <c r="B40" s="15" t="s">
        <v>35</v>
      </c>
      <c r="C40" s="16">
        <v>5.6</v>
      </c>
      <c r="D40" s="17">
        <f>D41+E41</f>
        <v>3723.4</v>
      </c>
      <c r="E40" s="17"/>
      <c r="F40" s="12">
        <v>0</v>
      </c>
      <c r="G40" s="12">
        <f>D41</f>
        <v>3723.4</v>
      </c>
      <c r="H40" s="12">
        <v>0</v>
      </c>
      <c r="I40" s="23"/>
    </row>
    <row r="41" spans="1:9" ht="36.75" customHeight="1">
      <c r="A41" s="15"/>
      <c r="B41" s="15"/>
      <c r="C41" s="16"/>
      <c r="D41" s="4">
        <v>3723.4</v>
      </c>
      <c r="E41" s="4">
        <v>0</v>
      </c>
      <c r="F41" s="12"/>
      <c r="G41" s="12"/>
      <c r="H41" s="12"/>
      <c r="I41" s="18"/>
    </row>
    <row r="42" spans="1:9" ht="15">
      <c r="A42" s="15">
        <v>17</v>
      </c>
      <c r="B42" s="15" t="s">
        <v>26</v>
      </c>
      <c r="C42" s="16">
        <v>7.16</v>
      </c>
      <c r="D42" s="17">
        <f>D43+E43</f>
        <v>4179.8</v>
      </c>
      <c r="E42" s="17"/>
      <c r="F42" s="12">
        <v>0</v>
      </c>
      <c r="G42" s="12">
        <f>D43</f>
        <v>4179.8</v>
      </c>
      <c r="H42" s="12">
        <v>0</v>
      </c>
      <c r="I42" s="23"/>
    </row>
    <row r="43" spans="1:9" ht="15">
      <c r="A43" s="15"/>
      <c r="B43" s="15"/>
      <c r="C43" s="16"/>
      <c r="D43" s="4">
        <v>4179.8</v>
      </c>
      <c r="E43" s="4">
        <v>0</v>
      </c>
      <c r="F43" s="12"/>
      <c r="G43" s="12"/>
      <c r="H43" s="12"/>
      <c r="I43" s="18"/>
    </row>
    <row r="44" spans="1:9" ht="90.75" customHeight="1">
      <c r="A44" s="15">
        <v>18</v>
      </c>
      <c r="B44" s="15" t="s">
        <v>56</v>
      </c>
      <c r="C44" s="16">
        <v>14</v>
      </c>
      <c r="D44" s="17">
        <f>D45+E45</f>
        <v>6156.2</v>
      </c>
      <c r="E44" s="17"/>
      <c r="F44" s="12">
        <v>0</v>
      </c>
      <c r="G44" s="12">
        <f>D45</f>
        <v>6156.2</v>
      </c>
      <c r="H44" s="12">
        <v>0</v>
      </c>
      <c r="I44" s="18"/>
    </row>
    <row r="45" spans="1:9" ht="90.75" customHeight="1">
      <c r="A45" s="15"/>
      <c r="B45" s="15"/>
      <c r="C45" s="16"/>
      <c r="D45" s="4">
        <v>6156.2</v>
      </c>
      <c r="E45" s="4">
        <v>0</v>
      </c>
      <c r="F45" s="12"/>
      <c r="G45" s="12"/>
      <c r="H45" s="12"/>
      <c r="I45" s="18"/>
    </row>
    <row r="46" spans="1:9" ht="15">
      <c r="A46" s="25" t="s">
        <v>0</v>
      </c>
      <c r="B46" s="25"/>
      <c r="C46" s="26">
        <f>SUM(C12:C45,C10)</f>
        <v>200.78</v>
      </c>
      <c r="D46" s="17">
        <f>D10+D12+D14+D16+D18+D20+D22+D24+D26+D28+D30+D32+D34+D36+D38+D40+D42+D44</f>
        <v>91503.6</v>
      </c>
      <c r="E46" s="17"/>
      <c r="F46" s="17">
        <f>SUM(F10:F45)</f>
        <v>3033.6</v>
      </c>
      <c r="G46" s="17">
        <f>SUM(G10:G45)</f>
        <v>88470</v>
      </c>
      <c r="H46" s="17">
        <f>SUM(H10:H45)</f>
        <v>0</v>
      </c>
      <c r="I46" s="23"/>
    </row>
    <row r="47" spans="1:9" ht="15">
      <c r="A47" s="25"/>
      <c r="B47" s="25"/>
      <c r="C47" s="26"/>
      <c r="D47" s="3">
        <f>D11+D13+D15+D17+D19+D21+D23+D25+D27+D29+D31+D33+D35+D37+D39+D41+D43+D45</f>
        <v>88470</v>
      </c>
      <c r="E47" s="3">
        <f>SUM(E11)</f>
        <v>3033.6</v>
      </c>
      <c r="F47" s="17"/>
      <c r="G47" s="17"/>
      <c r="H47" s="17"/>
      <c r="I47" s="18"/>
    </row>
    <row r="48" spans="1:9" ht="15">
      <c r="A48" s="22" t="s">
        <v>10</v>
      </c>
      <c r="B48" s="22"/>
      <c r="C48" s="22"/>
      <c r="D48" s="22"/>
      <c r="E48" s="22"/>
      <c r="F48" s="22"/>
      <c r="G48" s="22"/>
      <c r="H48" s="22"/>
      <c r="I48" s="22"/>
    </row>
    <row r="49" spans="1:9" ht="108.75" customHeight="1">
      <c r="A49" s="15">
        <v>1</v>
      </c>
      <c r="B49" s="15" t="s">
        <v>77</v>
      </c>
      <c r="C49" s="8">
        <v>1.5</v>
      </c>
      <c r="D49" s="17">
        <f>D50+E50</f>
        <v>2762.5</v>
      </c>
      <c r="E49" s="17"/>
      <c r="F49" s="12">
        <f>2765-2.5</f>
        <v>2762.5</v>
      </c>
      <c r="G49" s="12">
        <v>0</v>
      </c>
      <c r="H49" s="12">
        <v>0</v>
      </c>
      <c r="I49" s="18"/>
    </row>
    <row r="50" spans="1:9" ht="108.75" customHeight="1">
      <c r="A50" s="15"/>
      <c r="B50" s="24"/>
      <c r="C50" s="5" t="s">
        <v>78</v>
      </c>
      <c r="D50" s="4">
        <v>0</v>
      </c>
      <c r="E50" s="4">
        <f>2682.05+82.95-2.5</f>
        <v>2762.5</v>
      </c>
      <c r="F50" s="12"/>
      <c r="G50" s="12"/>
      <c r="H50" s="12"/>
      <c r="I50" s="18"/>
    </row>
    <row r="51" spans="1:9" ht="15">
      <c r="A51" s="15">
        <v>2</v>
      </c>
      <c r="B51" s="15" t="s">
        <v>86</v>
      </c>
      <c r="C51" s="16">
        <v>12.48</v>
      </c>
      <c r="D51" s="17">
        <f>D52+E52</f>
        <v>7583.5</v>
      </c>
      <c r="E51" s="17"/>
      <c r="F51" s="12">
        <v>1870</v>
      </c>
      <c r="G51" s="12">
        <v>5713.5</v>
      </c>
      <c r="H51" s="12">
        <v>0</v>
      </c>
      <c r="I51" s="18"/>
    </row>
    <row r="52" spans="1:9" ht="15">
      <c r="A52" s="15"/>
      <c r="B52" s="15"/>
      <c r="C52" s="16"/>
      <c r="D52" s="4">
        <v>5713.5</v>
      </c>
      <c r="E52" s="4">
        <f>F51</f>
        <v>1870</v>
      </c>
      <c r="F52" s="12"/>
      <c r="G52" s="12"/>
      <c r="H52" s="12"/>
      <c r="I52" s="18"/>
    </row>
    <row r="53" spans="1:9" ht="15">
      <c r="A53" s="15">
        <v>3</v>
      </c>
      <c r="B53" s="15" t="s">
        <v>87</v>
      </c>
      <c r="C53" s="16">
        <v>5.28</v>
      </c>
      <c r="D53" s="17">
        <f>D54+E54</f>
        <v>3604.1</v>
      </c>
      <c r="E53" s="17"/>
      <c r="F53" s="12">
        <f>790+236.9-642.1</f>
        <v>384.8</v>
      </c>
      <c r="G53" s="12">
        <v>3219.3</v>
      </c>
      <c r="H53" s="12">
        <v>0</v>
      </c>
      <c r="I53" s="18"/>
    </row>
    <row r="54" spans="1:9" ht="15">
      <c r="A54" s="15"/>
      <c r="B54" s="15"/>
      <c r="C54" s="16"/>
      <c r="D54" s="4">
        <v>3219.3</v>
      </c>
      <c r="E54" s="4">
        <f>F53</f>
        <v>384.8</v>
      </c>
      <c r="F54" s="12"/>
      <c r="G54" s="12"/>
      <c r="H54" s="12"/>
      <c r="I54" s="18"/>
    </row>
    <row r="55" spans="1:9" ht="15">
      <c r="A55" s="15">
        <v>4</v>
      </c>
      <c r="B55" s="15" t="s">
        <v>88</v>
      </c>
      <c r="C55" s="16">
        <v>1.7</v>
      </c>
      <c r="D55" s="17">
        <f>D56+E56</f>
        <v>2546.9</v>
      </c>
      <c r="E55" s="17"/>
      <c r="F55" s="12">
        <f>260+497.6</f>
        <v>757.6</v>
      </c>
      <c r="G55" s="12">
        <v>1789.3</v>
      </c>
      <c r="H55" s="12">
        <v>0</v>
      </c>
      <c r="I55" s="18"/>
    </row>
    <row r="56" spans="1:9" ht="15">
      <c r="A56" s="15"/>
      <c r="B56" s="15"/>
      <c r="C56" s="16"/>
      <c r="D56" s="4">
        <v>1789.3</v>
      </c>
      <c r="E56" s="4">
        <f>F55</f>
        <v>757.6</v>
      </c>
      <c r="F56" s="12"/>
      <c r="G56" s="12"/>
      <c r="H56" s="12"/>
      <c r="I56" s="18"/>
    </row>
    <row r="57" spans="1:9" ht="15">
      <c r="A57" s="15">
        <v>5</v>
      </c>
      <c r="B57" s="15" t="s">
        <v>84</v>
      </c>
      <c r="C57" s="16">
        <v>6.16</v>
      </c>
      <c r="D57" s="17">
        <f>D58+E58</f>
        <v>9042.1</v>
      </c>
      <c r="E57" s="17"/>
      <c r="F57" s="12">
        <v>452.1</v>
      </c>
      <c r="G57" s="12">
        <v>8590</v>
      </c>
      <c r="H57" s="12">
        <v>0</v>
      </c>
      <c r="I57" s="27"/>
    </row>
    <row r="58" spans="1:9" ht="15">
      <c r="A58" s="15"/>
      <c r="B58" s="15"/>
      <c r="C58" s="16"/>
      <c r="D58" s="4">
        <v>0</v>
      </c>
      <c r="E58" s="4">
        <f>F57+G57</f>
        <v>9042.1</v>
      </c>
      <c r="F58" s="12"/>
      <c r="G58" s="12"/>
      <c r="H58" s="12"/>
      <c r="I58" s="18"/>
    </row>
    <row r="59" spans="1:9" ht="15">
      <c r="A59" s="15">
        <v>6</v>
      </c>
      <c r="B59" s="15" t="s">
        <v>89</v>
      </c>
      <c r="C59" s="16">
        <v>1.24</v>
      </c>
      <c r="D59" s="17">
        <f>D60+E60</f>
        <v>2001.1</v>
      </c>
      <c r="E59" s="17"/>
      <c r="F59" s="12">
        <f>190+144.5</f>
        <v>334.5</v>
      </c>
      <c r="G59" s="12">
        <v>1666.6</v>
      </c>
      <c r="H59" s="12">
        <v>0</v>
      </c>
      <c r="I59" s="18"/>
    </row>
    <row r="60" spans="1:9" ht="15">
      <c r="A60" s="15"/>
      <c r="B60" s="15"/>
      <c r="C60" s="16"/>
      <c r="D60" s="4">
        <v>1666.6</v>
      </c>
      <c r="E60" s="4">
        <f>F59</f>
        <v>334.5</v>
      </c>
      <c r="F60" s="12"/>
      <c r="G60" s="12"/>
      <c r="H60" s="12"/>
      <c r="I60" s="18"/>
    </row>
    <row r="61" spans="1:9" ht="15">
      <c r="A61" s="15">
        <v>7</v>
      </c>
      <c r="B61" s="15" t="s">
        <v>90</v>
      </c>
      <c r="C61" s="16">
        <v>1.36</v>
      </c>
      <c r="D61" s="17">
        <f>D62+E62</f>
        <v>1612.4</v>
      </c>
      <c r="E61" s="17"/>
      <c r="F61" s="12">
        <v>200</v>
      </c>
      <c r="G61" s="12">
        <v>1412.4</v>
      </c>
      <c r="H61" s="12">
        <v>0</v>
      </c>
      <c r="I61" s="18"/>
    </row>
    <row r="62" spans="1:9" ht="15">
      <c r="A62" s="15"/>
      <c r="B62" s="15"/>
      <c r="C62" s="16"/>
      <c r="D62" s="4">
        <v>1412.4</v>
      </c>
      <c r="E62" s="4">
        <f>F61</f>
        <v>200</v>
      </c>
      <c r="F62" s="12"/>
      <c r="G62" s="12"/>
      <c r="H62" s="12"/>
      <c r="I62" s="18"/>
    </row>
    <row r="63" spans="1:9" ht="29.25" customHeight="1">
      <c r="A63" s="15">
        <v>8</v>
      </c>
      <c r="B63" s="15" t="s">
        <v>91</v>
      </c>
      <c r="C63" s="16">
        <v>9.06</v>
      </c>
      <c r="D63" s="17">
        <f>E64</f>
        <v>25077.9</v>
      </c>
      <c r="E63" s="17"/>
      <c r="F63" s="12">
        <v>1253.9</v>
      </c>
      <c r="G63" s="12">
        <v>23824</v>
      </c>
      <c r="H63" s="12">
        <v>0</v>
      </c>
      <c r="I63" s="18"/>
    </row>
    <row r="64" spans="1:9" ht="30" customHeight="1">
      <c r="A64" s="15"/>
      <c r="B64" s="15"/>
      <c r="C64" s="16"/>
      <c r="D64" s="4">
        <v>0</v>
      </c>
      <c r="E64" s="4">
        <f>F63+G63</f>
        <v>25077.9</v>
      </c>
      <c r="F64" s="12"/>
      <c r="G64" s="12"/>
      <c r="H64" s="12"/>
      <c r="I64" s="18"/>
    </row>
    <row r="65" spans="1:9" ht="15" customHeight="1">
      <c r="A65" s="15">
        <v>9</v>
      </c>
      <c r="B65" s="15" t="s">
        <v>92</v>
      </c>
      <c r="C65" s="16">
        <v>11.2</v>
      </c>
      <c r="D65" s="17">
        <f>D66+E66</f>
        <v>1880.1</v>
      </c>
      <c r="E65" s="17"/>
      <c r="F65" s="12">
        <v>0</v>
      </c>
      <c r="G65" s="12">
        <f>D66</f>
        <v>1880.1</v>
      </c>
      <c r="H65" s="12">
        <v>0</v>
      </c>
      <c r="I65" s="18"/>
    </row>
    <row r="66" spans="1:9" ht="15">
      <c r="A66" s="15"/>
      <c r="B66" s="15"/>
      <c r="C66" s="16"/>
      <c r="D66" s="4">
        <v>1880.1</v>
      </c>
      <c r="E66" s="4">
        <v>0</v>
      </c>
      <c r="F66" s="12"/>
      <c r="G66" s="12"/>
      <c r="H66" s="12"/>
      <c r="I66" s="18"/>
    </row>
    <row r="67" spans="1:9" ht="15" customHeight="1">
      <c r="A67" s="15">
        <v>10</v>
      </c>
      <c r="B67" s="15" t="s">
        <v>93</v>
      </c>
      <c r="C67" s="16">
        <v>27.04</v>
      </c>
      <c r="D67" s="17">
        <f>D68+E68</f>
        <v>10540.3</v>
      </c>
      <c r="E67" s="17"/>
      <c r="F67" s="12">
        <v>0</v>
      </c>
      <c r="G67" s="12">
        <f>D68</f>
        <v>10540.3</v>
      </c>
      <c r="H67" s="12">
        <v>0</v>
      </c>
      <c r="I67" s="18"/>
    </row>
    <row r="68" spans="1:9" ht="15">
      <c r="A68" s="15"/>
      <c r="B68" s="15"/>
      <c r="C68" s="16"/>
      <c r="D68" s="4">
        <v>10540.3</v>
      </c>
      <c r="E68" s="4">
        <v>0</v>
      </c>
      <c r="F68" s="12"/>
      <c r="G68" s="12"/>
      <c r="H68" s="12"/>
      <c r="I68" s="18"/>
    </row>
    <row r="69" spans="1:9" ht="37.5" customHeight="1">
      <c r="A69" s="15">
        <v>11</v>
      </c>
      <c r="B69" s="15" t="s">
        <v>94</v>
      </c>
      <c r="C69" s="16">
        <v>25.3</v>
      </c>
      <c r="D69" s="17">
        <f>D70+E70</f>
        <v>11134</v>
      </c>
      <c r="E69" s="17"/>
      <c r="F69" s="12">
        <v>0</v>
      </c>
      <c r="G69" s="12">
        <f>D70</f>
        <v>11134</v>
      </c>
      <c r="H69" s="12">
        <v>0</v>
      </c>
      <c r="I69" s="18"/>
    </row>
    <row r="70" spans="1:9" ht="37.5" customHeight="1">
      <c r="A70" s="15"/>
      <c r="B70" s="15"/>
      <c r="C70" s="16"/>
      <c r="D70" s="4">
        <v>11134</v>
      </c>
      <c r="E70" s="4">
        <v>0</v>
      </c>
      <c r="F70" s="12"/>
      <c r="G70" s="12"/>
      <c r="H70" s="12"/>
      <c r="I70" s="18"/>
    </row>
    <row r="71" spans="1:9" ht="36" customHeight="1">
      <c r="A71" s="15">
        <v>12</v>
      </c>
      <c r="B71" s="15" t="s">
        <v>95</v>
      </c>
      <c r="C71" s="16">
        <v>5.6</v>
      </c>
      <c r="D71" s="17">
        <f>D72+E72</f>
        <v>3999.2</v>
      </c>
      <c r="E71" s="17"/>
      <c r="F71" s="12">
        <v>0</v>
      </c>
      <c r="G71" s="12">
        <f>D72</f>
        <v>3999.2</v>
      </c>
      <c r="H71" s="12">
        <v>0</v>
      </c>
      <c r="I71" s="18"/>
    </row>
    <row r="72" spans="1:9" ht="45" customHeight="1">
      <c r="A72" s="15"/>
      <c r="B72" s="15"/>
      <c r="C72" s="16"/>
      <c r="D72" s="4">
        <v>3999.2</v>
      </c>
      <c r="E72" s="4">
        <v>0</v>
      </c>
      <c r="F72" s="12"/>
      <c r="G72" s="12"/>
      <c r="H72" s="12"/>
      <c r="I72" s="18"/>
    </row>
    <row r="73" spans="1:9" ht="30" customHeight="1">
      <c r="A73" s="15">
        <v>13</v>
      </c>
      <c r="B73" s="15" t="s">
        <v>96</v>
      </c>
      <c r="C73" s="16">
        <v>2.52</v>
      </c>
      <c r="D73" s="17">
        <f>D74+E74</f>
        <v>2500.4</v>
      </c>
      <c r="E73" s="17"/>
      <c r="F73" s="12">
        <v>0</v>
      </c>
      <c r="G73" s="12">
        <f>D74</f>
        <v>2500.4</v>
      </c>
      <c r="H73" s="12">
        <v>0</v>
      </c>
      <c r="I73" s="18"/>
    </row>
    <row r="74" spans="1:9" ht="30" customHeight="1">
      <c r="A74" s="15"/>
      <c r="B74" s="15"/>
      <c r="C74" s="16"/>
      <c r="D74" s="4">
        <v>2500.4</v>
      </c>
      <c r="E74" s="4">
        <v>0</v>
      </c>
      <c r="F74" s="12"/>
      <c r="G74" s="12"/>
      <c r="H74" s="12"/>
      <c r="I74" s="18"/>
    </row>
    <row r="75" spans="1:9" ht="15" customHeight="1">
      <c r="A75" s="15">
        <v>14</v>
      </c>
      <c r="B75" s="15" t="s">
        <v>97</v>
      </c>
      <c r="C75" s="16">
        <v>51.32</v>
      </c>
      <c r="D75" s="17">
        <f>D76+E76</f>
        <v>17434.9</v>
      </c>
      <c r="E75" s="17"/>
      <c r="F75" s="12">
        <v>0</v>
      </c>
      <c r="G75" s="12">
        <f>D76</f>
        <v>17434.9</v>
      </c>
      <c r="H75" s="12">
        <v>0</v>
      </c>
      <c r="I75" s="18"/>
    </row>
    <row r="76" spans="1:9" ht="15">
      <c r="A76" s="15"/>
      <c r="B76" s="15"/>
      <c r="C76" s="16"/>
      <c r="D76" s="4">
        <f>17411.7+23.2</f>
        <v>17434.9</v>
      </c>
      <c r="E76" s="4">
        <v>0</v>
      </c>
      <c r="F76" s="12"/>
      <c r="G76" s="12"/>
      <c r="H76" s="12"/>
      <c r="I76" s="18"/>
    </row>
    <row r="77" spans="1:9" ht="15" customHeight="1">
      <c r="A77" s="15">
        <v>15</v>
      </c>
      <c r="B77" s="15" t="s">
        <v>98</v>
      </c>
      <c r="C77" s="16">
        <v>2.4</v>
      </c>
      <c r="D77" s="17">
        <f>D78+E78</f>
        <v>2119.6</v>
      </c>
      <c r="E77" s="17"/>
      <c r="F77" s="12">
        <v>0</v>
      </c>
      <c r="G77" s="12">
        <f>D78</f>
        <v>2119.6</v>
      </c>
      <c r="H77" s="12">
        <v>0</v>
      </c>
      <c r="I77" s="18"/>
    </row>
    <row r="78" spans="1:9" ht="15">
      <c r="A78" s="15"/>
      <c r="B78" s="15"/>
      <c r="C78" s="16"/>
      <c r="D78" s="4">
        <v>2119.6</v>
      </c>
      <c r="E78" s="4">
        <v>0</v>
      </c>
      <c r="F78" s="12"/>
      <c r="G78" s="12"/>
      <c r="H78" s="12"/>
      <c r="I78" s="18"/>
    </row>
    <row r="79" spans="1:9" ht="15">
      <c r="A79" s="15">
        <v>16</v>
      </c>
      <c r="B79" s="15" t="s">
        <v>99</v>
      </c>
      <c r="C79" s="16">
        <v>8.9</v>
      </c>
      <c r="D79" s="17">
        <f>D80+E80</f>
        <v>4583.6</v>
      </c>
      <c r="E79" s="17"/>
      <c r="F79" s="12">
        <v>0</v>
      </c>
      <c r="G79" s="12">
        <f>D80</f>
        <v>4583.6</v>
      </c>
      <c r="H79" s="12">
        <v>0</v>
      </c>
      <c r="I79" s="18"/>
    </row>
    <row r="80" spans="1:9" ht="15">
      <c r="A80" s="15"/>
      <c r="B80" s="15"/>
      <c r="C80" s="16"/>
      <c r="D80" s="4">
        <v>4583.6</v>
      </c>
      <c r="E80" s="4">
        <v>0</v>
      </c>
      <c r="F80" s="12"/>
      <c r="G80" s="12"/>
      <c r="H80" s="12"/>
      <c r="I80" s="18"/>
    </row>
    <row r="81" spans="1:9" ht="54.75" customHeight="1">
      <c r="A81" s="15">
        <v>17</v>
      </c>
      <c r="B81" s="15" t="s">
        <v>112</v>
      </c>
      <c r="C81" s="16">
        <v>3</v>
      </c>
      <c r="D81" s="17">
        <f>E82+D82</f>
        <v>4231</v>
      </c>
      <c r="E81" s="17"/>
      <c r="F81" s="12">
        <f>211+20</f>
        <v>231</v>
      </c>
      <c r="G81" s="12">
        <v>4000</v>
      </c>
      <c r="H81" s="12">
        <v>0</v>
      </c>
      <c r="I81" s="30" t="s">
        <v>108</v>
      </c>
    </row>
    <row r="82" spans="1:9" ht="68.25" customHeight="1">
      <c r="A82" s="15"/>
      <c r="B82" s="15"/>
      <c r="C82" s="16"/>
      <c r="D82" s="4">
        <v>0</v>
      </c>
      <c r="E82" s="4">
        <f>F81+G81</f>
        <v>4231</v>
      </c>
      <c r="F82" s="12"/>
      <c r="G82" s="12"/>
      <c r="H82" s="12"/>
      <c r="I82" s="31"/>
    </row>
    <row r="83" spans="1:9" ht="25.5" customHeight="1">
      <c r="A83" s="15">
        <v>18</v>
      </c>
      <c r="B83" s="15" t="s">
        <v>31</v>
      </c>
      <c r="C83" s="16">
        <v>4.16</v>
      </c>
      <c r="D83" s="17">
        <f>D84+E84</f>
        <v>12900</v>
      </c>
      <c r="E83" s="17"/>
      <c r="F83" s="12">
        <v>0</v>
      </c>
      <c r="G83" s="12">
        <v>0</v>
      </c>
      <c r="H83" s="12">
        <v>12900</v>
      </c>
      <c r="I83" s="15" t="s">
        <v>85</v>
      </c>
    </row>
    <row r="84" spans="1:9" ht="25.5" customHeight="1">
      <c r="A84" s="15"/>
      <c r="B84" s="15"/>
      <c r="C84" s="16"/>
      <c r="D84" s="4">
        <v>0</v>
      </c>
      <c r="E84" s="4">
        <v>12900</v>
      </c>
      <c r="F84" s="12"/>
      <c r="G84" s="12"/>
      <c r="H84" s="12"/>
      <c r="I84" s="15"/>
    </row>
    <row r="85" spans="1:9" ht="25.5" customHeight="1">
      <c r="A85" s="15">
        <v>19</v>
      </c>
      <c r="B85" s="15" t="s">
        <v>32</v>
      </c>
      <c r="C85" s="16">
        <v>6</v>
      </c>
      <c r="D85" s="17">
        <f>D86+E86</f>
        <v>18600</v>
      </c>
      <c r="E85" s="17"/>
      <c r="F85" s="12">
        <v>0</v>
      </c>
      <c r="G85" s="12">
        <v>0</v>
      </c>
      <c r="H85" s="12">
        <v>18600</v>
      </c>
      <c r="I85" s="15" t="s">
        <v>85</v>
      </c>
    </row>
    <row r="86" spans="1:9" ht="25.5" customHeight="1">
      <c r="A86" s="15"/>
      <c r="B86" s="15"/>
      <c r="C86" s="16"/>
      <c r="D86" s="4">
        <v>0</v>
      </c>
      <c r="E86" s="4">
        <v>18600</v>
      </c>
      <c r="F86" s="12"/>
      <c r="G86" s="12"/>
      <c r="H86" s="12"/>
      <c r="I86" s="15"/>
    </row>
    <row r="87" spans="1:10" ht="15">
      <c r="A87" s="25" t="s">
        <v>0</v>
      </c>
      <c r="B87" s="25"/>
      <c r="C87" s="29">
        <f>C85+C83+C63+C61+C59+C57+C55+C53+C51+C49+C81</f>
        <v>51.94</v>
      </c>
      <c r="D87" s="17">
        <f>D88+E88</f>
        <v>144153.6</v>
      </c>
      <c r="E87" s="17"/>
      <c r="F87" s="17">
        <f>SUM(F49:F86)</f>
        <v>8246.4</v>
      </c>
      <c r="G87" s="17">
        <f>SUM(G49:G86)</f>
        <v>104407.2</v>
      </c>
      <c r="H87" s="17">
        <f>SUM(H49:H86)</f>
        <v>31500</v>
      </c>
      <c r="I87" s="23"/>
      <c r="J87" s="9"/>
    </row>
    <row r="88" spans="1:9" ht="15">
      <c r="A88" s="25"/>
      <c r="B88" s="25"/>
      <c r="C88" s="29"/>
      <c r="D88" s="3">
        <f>D50+D52+D54+D56+D58+D60+D62+D64+D66+D68+D70+D74+D76+D78+D80+D84+D86+D72+D82</f>
        <v>67993.2</v>
      </c>
      <c r="E88" s="3">
        <f>E50+E52+E54+E56+E58+E60+E62+E64+E66+E68+E70+E74+E76+E78+E80+E84+E86+E82</f>
        <v>76160.4</v>
      </c>
      <c r="F88" s="17"/>
      <c r="G88" s="17"/>
      <c r="H88" s="17"/>
      <c r="I88" s="18"/>
    </row>
    <row r="89" spans="1:10" ht="15">
      <c r="A89" s="22" t="s">
        <v>11</v>
      </c>
      <c r="B89" s="22"/>
      <c r="C89" s="22"/>
      <c r="D89" s="22"/>
      <c r="E89" s="22"/>
      <c r="F89" s="22"/>
      <c r="G89" s="22"/>
      <c r="H89" s="22"/>
      <c r="I89" s="22"/>
      <c r="J89" s="9"/>
    </row>
    <row r="90" spans="1:9" ht="15">
      <c r="A90" s="15">
        <v>1</v>
      </c>
      <c r="B90" s="15" t="s">
        <v>13</v>
      </c>
      <c r="C90" s="8">
        <v>10.82</v>
      </c>
      <c r="D90" s="17">
        <f>E91</f>
        <v>32450</v>
      </c>
      <c r="E90" s="17"/>
      <c r="F90" s="12">
        <v>0</v>
      </c>
      <c r="G90" s="12">
        <v>32450</v>
      </c>
      <c r="H90" s="12">
        <v>0</v>
      </c>
      <c r="I90" s="28"/>
    </row>
    <row r="91" spans="1:9" ht="45">
      <c r="A91" s="15"/>
      <c r="B91" s="15"/>
      <c r="C91" s="5" t="s">
        <v>81</v>
      </c>
      <c r="D91" s="4">
        <v>0</v>
      </c>
      <c r="E91" s="4">
        <f>F90+G90</f>
        <v>32450</v>
      </c>
      <c r="F91" s="12"/>
      <c r="G91" s="12"/>
      <c r="H91" s="12"/>
      <c r="I91" s="18"/>
    </row>
    <row r="92" spans="1:9" ht="15">
      <c r="A92" s="15">
        <v>2</v>
      </c>
      <c r="B92" s="15" t="s">
        <v>14</v>
      </c>
      <c r="C92" s="16">
        <v>11.2</v>
      </c>
      <c r="D92" s="17">
        <f>E93</f>
        <v>33600</v>
      </c>
      <c r="E92" s="17"/>
      <c r="F92" s="12">
        <v>0</v>
      </c>
      <c r="G92" s="12">
        <v>33600</v>
      </c>
      <c r="H92" s="12">
        <v>0</v>
      </c>
      <c r="I92" s="18"/>
    </row>
    <row r="93" spans="1:9" ht="15">
      <c r="A93" s="15"/>
      <c r="B93" s="15"/>
      <c r="C93" s="16"/>
      <c r="D93" s="4">
        <v>0</v>
      </c>
      <c r="E93" s="4">
        <f>F92+G92</f>
        <v>33600</v>
      </c>
      <c r="F93" s="12"/>
      <c r="G93" s="12"/>
      <c r="H93" s="12"/>
      <c r="I93" s="18"/>
    </row>
    <row r="94" spans="1:9" ht="39.75" customHeight="1">
      <c r="A94" s="15">
        <v>3</v>
      </c>
      <c r="B94" s="15" t="s">
        <v>15</v>
      </c>
      <c r="C94" s="8">
        <v>10.12</v>
      </c>
      <c r="D94" s="17">
        <f>E95</f>
        <v>30360</v>
      </c>
      <c r="E94" s="17"/>
      <c r="F94" s="12">
        <v>0</v>
      </c>
      <c r="G94" s="12">
        <v>30360</v>
      </c>
      <c r="H94" s="12">
        <v>0</v>
      </c>
      <c r="I94" s="18"/>
    </row>
    <row r="95" spans="1:9" ht="46.5" customHeight="1">
      <c r="A95" s="15"/>
      <c r="B95" s="15"/>
      <c r="C95" s="5" t="s">
        <v>106</v>
      </c>
      <c r="D95" s="4">
        <v>0</v>
      </c>
      <c r="E95" s="4">
        <f>F94+G94</f>
        <v>30360</v>
      </c>
      <c r="F95" s="12"/>
      <c r="G95" s="12"/>
      <c r="H95" s="12"/>
      <c r="I95" s="18"/>
    </row>
    <row r="96" spans="1:9" ht="46.5" customHeight="1">
      <c r="A96" s="15">
        <v>4</v>
      </c>
      <c r="B96" s="15" t="s">
        <v>16</v>
      </c>
      <c r="C96" s="30">
        <v>5.6</v>
      </c>
      <c r="D96" s="17">
        <f>E97</f>
        <v>16800</v>
      </c>
      <c r="E96" s="17"/>
      <c r="F96" s="12">
        <v>0</v>
      </c>
      <c r="G96" s="12">
        <v>16800</v>
      </c>
      <c r="H96" s="12">
        <v>0</v>
      </c>
      <c r="I96" s="18"/>
    </row>
    <row r="97" spans="1:9" ht="46.5" customHeight="1">
      <c r="A97" s="15"/>
      <c r="B97" s="15"/>
      <c r="C97" s="31"/>
      <c r="D97" s="4">
        <v>0</v>
      </c>
      <c r="E97" s="4">
        <f>F96+G96</f>
        <v>16800</v>
      </c>
      <c r="F97" s="12"/>
      <c r="G97" s="12"/>
      <c r="H97" s="12"/>
      <c r="I97" s="18"/>
    </row>
    <row r="98" spans="1:9" ht="34.5" customHeight="1">
      <c r="A98" s="15">
        <v>5</v>
      </c>
      <c r="B98" s="15" t="s">
        <v>17</v>
      </c>
      <c r="C98" s="16">
        <v>2.52</v>
      </c>
      <c r="D98" s="17">
        <f>E99</f>
        <v>7560</v>
      </c>
      <c r="E98" s="17"/>
      <c r="F98" s="12">
        <v>0</v>
      </c>
      <c r="G98" s="12">
        <v>7560</v>
      </c>
      <c r="H98" s="12">
        <v>0</v>
      </c>
      <c r="I98" s="18"/>
    </row>
    <row r="99" spans="1:9" ht="34.5" customHeight="1">
      <c r="A99" s="15"/>
      <c r="B99" s="15"/>
      <c r="C99" s="16"/>
      <c r="D99" s="4">
        <v>0</v>
      </c>
      <c r="E99" s="4">
        <f>F98+G98</f>
        <v>7560</v>
      </c>
      <c r="F99" s="12"/>
      <c r="G99" s="12"/>
      <c r="H99" s="12"/>
      <c r="I99" s="18"/>
    </row>
    <row r="100" spans="1:9" ht="30" customHeight="1">
      <c r="A100" s="15">
        <v>6</v>
      </c>
      <c r="B100" s="15" t="s">
        <v>18</v>
      </c>
      <c r="C100" s="5">
        <v>20.53</v>
      </c>
      <c r="D100" s="17">
        <f>E101</f>
        <v>55110</v>
      </c>
      <c r="E100" s="17"/>
      <c r="F100" s="12">
        <v>0</v>
      </c>
      <c r="G100" s="12">
        <v>55110</v>
      </c>
      <c r="H100" s="12">
        <v>0</v>
      </c>
      <c r="I100" s="18"/>
    </row>
    <row r="101" spans="1:9" ht="42" customHeight="1">
      <c r="A101" s="15"/>
      <c r="B101" s="15"/>
      <c r="C101" s="5" t="s">
        <v>107</v>
      </c>
      <c r="D101" s="4">
        <v>0</v>
      </c>
      <c r="E101" s="4">
        <f>F100+G100</f>
        <v>55110</v>
      </c>
      <c r="F101" s="12"/>
      <c r="G101" s="12"/>
      <c r="H101" s="12"/>
      <c r="I101" s="18"/>
    </row>
    <row r="102" spans="1:9" ht="15">
      <c r="A102" s="15">
        <v>7</v>
      </c>
      <c r="B102" s="15" t="s">
        <v>19</v>
      </c>
      <c r="C102" s="16">
        <v>2.4</v>
      </c>
      <c r="D102" s="17">
        <f>E103</f>
        <v>7200</v>
      </c>
      <c r="E102" s="17"/>
      <c r="F102" s="12">
        <v>0</v>
      </c>
      <c r="G102" s="12">
        <v>7200</v>
      </c>
      <c r="H102" s="12">
        <v>0</v>
      </c>
      <c r="I102" s="18"/>
    </row>
    <row r="103" spans="1:9" ht="15">
      <c r="A103" s="15"/>
      <c r="B103" s="15"/>
      <c r="C103" s="16"/>
      <c r="D103" s="4">
        <v>0</v>
      </c>
      <c r="E103" s="4">
        <f>F102+G102</f>
        <v>7200</v>
      </c>
      <c r="F103" s="12"/>
      <c r="G103" s="12"/>
      <c r="H103" s="12"/>
      <c r="I103" s="18"/>
    </row>
    <row r="104" spans="1:9" ht="15">
      <c r="A104" s="15">
        <v>8</v>
      </c>
      <c r="B104" s="15" t="s">
        <v>20</v>
      </c>
      <c r="C104" s="16">
        <v>8.9</v>
      </c>
      <c r="D104" s="17">
        <f>E105</f>
        <v>26710</v>
      </c>
      <c r="E104" s="17"/>
      <c r="F104" s="12">
        <v>0</v>
      </c>
      <c r="G104" s="12">
        <v>26710</v>
      </c>
      <c r="H104" s="12">
        <v>0</v>
      </c>
      <c r="I104" s="18"/>
    </row>
    <row r="105" spans="1:9" ht="15">
      <c r="A105" s="15"/>
      <c r="B105" s="15"/>
      <c r="C105" s="16"/>
      <c r="D105" s="4">
        <v>0</v>
      </c>
      <c r="E105" s="4">
        <f>F104+G104</f>
        <v>26710</v>
      </c>
      <c r="F105" s="12"/>
      <c r="G105" s="12"/>
      <c r="H105" s="12"/>
      <c r="I105" s="18"/>
    </row>
    <row r="106" spans="1:9" ht="15">
      <c r="A106" s="15">
        <v>9</v>
      </c>
      <c r="B106" s="15" t="s">
        <v>25</v>
      </c>
      <c r="C106" s="16">
        <v>15.2</v>
      </c>
      <c r="D106" s="17">
        <f>E107</f>
        <v>45600</v>
      </c>
      <c r="E106" s="17"/>
      <c r="F106" s="12">
        <v>0</v>
      </c>
      <c r="G106" s="12">
        <v>45600</v>
      </c>
      <c r="H106" s="12">
        <v>0</v>
      </c>
      <c r="I106" s="18"/>
    </row>
    <row r="107" spans="1:9" ht="15">
      <c r="A107" s="15"/>
      <c r="B107" s="15"/>
      <c r="C107" s="16"/>
      <c r="D107" s="4">
        <v>0</v>
      </c>
      <c r="E107" s="4">
        <f>F106+G106</f>
        <v>45600</v>
      </c>
      <c r="F107" s="12"/>
      <c r="G107" s="12"/>
      <c r="H107" s="12"/>
      <c r="I107" s="18"/>
    </row>
    <row r="108" spans="1:9" ht="34.5" customHeight="1">
      <c r="A108" s="15">
        <v>10</v>
      </c>
      <c r="B108" s="15" t="s">
        <v>35</v>
      </c>
      <c r="C108" s="16">
        <v>5.6</v>
      </c>
      <c r="D108" s="17">
        <f>E109</f>
        <v>16800</v>
      </c>
      <c r="E108" s="17"/>
      <c r="F108" s="12">
        <v>0</v>
      </c>
      <c r="G108" s="12">
        <v>16800</v>
      </c>
      <c r="H108" s="12">
        <v>0</v>
      </c>
      <c r="I108" s="18"/>
    </row>
    <row r="109" spans="1:9" ht="34.5" customHeight="1">
      <c r="A109" s="15"/>
      <c r="B109" s="15"/>
      <c r="C109" s="16"/>
      <c r="D109" s="4">
        <v>0</v>
      </c>
      <c r="E109" s="4">
        <f>F108+G108</f>
        <v>16800</v>
      </c>
      <c r="F109" s="12"/>
      <c r="G109" s="12"/>
      <c r="H109" s="12"/>
      <c r="I109" s="18"/>
    </row>
    <row r="110" spans="1:9" ht="15">
      <c r="A110" s="15">
        <v>11</v>
      </c>
      <c r="B110" s="15" t="s">
        <v>26</v>
      </c>
      <c r="C110" s="16">
        <v>7.16</v>
      </c>
      <c r="D110" s="17">
        <f>E111</f>
        <v>21480</v>
      </c>
      <c r="E110" s="17"/>
      <c r="F110" s="12">
        <v>0</v>
      </c>
      <c r="G110" s="12">
        <v>21480</v>
      </c>
      <c r="H110" s="12">
        <v>0</v>
      </c>
      <c r="I110" s="18"/>
    </row>
    <row r="111" spans="1:9" ht="15">
      <c r="A111" s="15"/>
      <c r="B111" s="15"/>
      <c r="C111" s="16"/>
      <c r="D111" s="4">
        <v>0</v>
      </c>
      <c r="E111" s="4">
        <f>F110+G110</f>
        <v>21480</v>
      </c>
      <c r="F111" s="12"/>
      <c r="G111" s="12"/>
      <c r="H111" s="12"/>
      <c r="I111" s="18"/>
    </row>
    <row r="112" spans="1:9" ht="93.75" customHeight="1">
      <c r="A112" s="15">
        <v>12</v>
      </c>
      <c r="B112" s="15" t="s">
        <v>56</v>
      </c>
      <c r="C112" s="16">
        <v>14</v>
      </c>
      <c r="D112" s="17">
        <f>E113</f>
        <v>42000</v>
      </c>
      <c r="E112" s="17"/>
      <c r="F112" s="12">
        <v>0</v>
      </c>
      <c r="G112" s="12">
        <v>42000</v>
      </c>
      <c r="H112" s="12">
        <v>0</v>
      </c>
      <c r="I112" s="18"/>
    </row>
    <row r="113" spans="1:9" ht="107.25" customHeight="1">
      <c r="A113" s="15"/>
      <c r="B113" s="15"/>
      <c r="C113" s="16"/>
      <c r="D113" s="4">
        <v>0</v>
      </c>
      <c r="E113" s="4">
        <f>F112+G112</f>
        <v>42000</v>
      </c>
      <c r="F113" s="12"/>
      <c r="G113" s="12"/>
      <c r="H113" s="12"/>
      <c r="I113" s="18"/>
    </row>
    <row r="114" spans="1:9" ht="15">
      <c r="A114" s="15">
        <v>13</v>
      </c>
      <c r="B114" s="15" t="s">
        <v>33</v>
      </c>
      <c r="C114" s="16">
        <v>1.7</v>
      </c>
      <c r="D114" s="17">
        <f>D115+E115</f>
        <v>6120</v>
      </c>
      <c r="E114" s="17"/>
      <c r="F114" s="12">
        <v>0</v>
      </c>
      <c r="G114" s="12">
        <v>6120</v>
      </c>
      <c r="H114" s="12">
        <v>0</v>
      </c>
      <c r="I114" s="23"/>
    </row>
    <row r="115" spans="1:9" ht="15">
      <c r="A115" s="15"/>
      <c r="B115" s="15"/>
      <c r="C115" s="16"/>
      <c r="D115" s="4">
        <v>1020</v>
      </c>
      <c r="E115" s="4">
        <v>5100</v>
      </c>
      <c r="F115" s="12"/>
      <c r="G115" s="12"/>
      <c r="H115" s="12"/>
      <c r="I115" s="18"/>
    </row>
    <row r="116" spans="1:9" ht="15">
      <c r="A116" s="15">
        <v>14</v>
      </c>
      <c r="B116" s="15" t="s">
        <v>34</v>
      </c>
      <c r="C116" s="16">
        <v>4</v>
      </c>
      <c r="D116" s="17">
        <f>D117+E117</f>
        <v>14400</v>
      </c>
      <c r="E116" s="17"/>
      <c r="F116" s="12">
        <v>0</v>
      </c>
      <c r="G116" s="12">
        <v>14400</v>
      </c>
      <c r="H116" s="12">
        <v>0</v>
      </c>
      <c r="I116" s="18"/>
    </row>
    <row r="117" spans="1:9" ht="15">
      <c r="A117" s="15"/>
      <c r="B117" s="15"/>
      <c r="C117" s="16"/>
      <c r="D117" s="4">
        <v>2400</v>
      </c>
      <c r="E117" s="4">
        <v>12000</v>
      </c>
      <c r="F117" s="12"/>
      <c r="G117" s="12"/>
      <c r="H117" s="12"/>
      <c r="I117" s="18"/>
    </row>
    <row r="118" spans="1:9" ht="15">
      <c r="A118" s="15">
        <v>15</v>
      </c>
      <c r="B118" s="15" t="s">
        <v>38</v>
      </c>
      <c r="C118" s="16">
        <v>6.9</v>
      </c>
      <c r="D118" s="17">
        <f>D119+E119</f>
        <v>13800</v>
      </c>
      <c r="E118" s="17"/>
      <c r="F118" s="12">
        <v>0</v>
      </c>
      <c r="G118" s="12">
        <v>13800</v>
      </c>
      <c r="H118" s="12">
        <v>0</v>
      </c>
      <c r="I118" s="18"/>
    </row>
    <row r="119" spans="1:9" ht="15">
      <c r="A119" s="15"/>
      <c r="B119" s="15"/>
      <c r="C119" s="16"/>
      <c r="D119" s="4">
        <v>900</v>
      </c>
      <c r="E119" s="4">
        <v>12900</v>
      </c>
      <c r="F119" s="12"/>
      <c r="G119" s="12"/>
      <c r="H119" s="12"/>
      <c r="I119" s="18"/>
    </row>
    <row r="120" spans="1:9" ht="15">
      <c r="A120" s="15">
        <v>16</v>
      </c>
      <c r="B120" s="15" t="s">
        <v>79</v>
      </c>
      <c r="C120" s="16">
        <v>3</v>
      </c>
      <c r="D120" s="17">
        <f>D121+E121</f>
        <v>10800</v>
      </c>
      <c r="E120" s="17"/>
      <c r="F120" s="12">
        <v>0</v>
      </c>
      <c r="G120" s="12">
        <v>10800</v>
      </c>
      <c r="H120" s="12">
        <v>0</v>
      </c>
      <c r="I120" s="27"/>
    </row>
    <row r="121" spans="1:9" ht="15">
      <c r="A121" s="15"/>
      <c r="B121" s="15"/>
      <c r="C121" s="16"/>
      <c r="D121" s="4">
        <v>1800</v>
      </c>
      <c r="E121" s="4">
        <v>9000</v>
      </c>
      <c r="F121" s="12"/>
      <c r="G121" s="12"/>
      <c r="H121" s="12"/>
      <c r="I121" s="18"/>
    </row>
    <row r="122" spans="1:9" ht="15">
      <c r="A122" s="15">
        <v>17</v>
      </c>
      <c r="B122" s="15" t="s">
        <v>36</v>
      </c>
      <c r="C122" s="16">
        <v>18</v>
      </c>
      <c r="D122" s="17">
        <f>D123+E123</f>
        <v>64500</v>
      </c>
      <c r="E122" s="17"/>
      <c r="F122" s="12">
        <v>0</v>
      </c>
      <c r="G122" s="12">
        <v>64500</v>
      </c>
      <c r="H122" s="12">
        <v>0</v>
      </c>
      <c r="I122" s="18"/>
    </row>
    <row r="123" spans="1:9" ht="15">
      <c r="A123" s="15"/>
      <c r="B123" s="15"/>
      <c r="C123" s="16"/>
      <c r="D123" s="4">
        <v>10500</v>
      </c>
      <c r="E123" s="4">
        <v>54000</v>
      </c>
      <c r="F123" s="12"/>
      <c r="G123" s="12"/>
      <c r="H123" s="12"/>
      <c r="I123" s="18"/>
    </row>
    <row r="124" spans="1:9" ht="15">
      <c r="A124" s="15">
        <v>18</v>
      </c>
      <c r="B124" s="15" t="s">
        <v>27</v>
      </c>
      <c r="C124" s="16">
        <v>1.5</v>
      </c>
      <c r="D124" s="17">
        <f>D125+E125</f>
        <v>3000</v>
      </c>
      <c r="E124" s="17"/>
      <c r="F124" s="12">
        <v>0</v>
      </c>
      <c r="G124" s="12">
        <v>3000</v>
      </c>
      <c r="H124" s="12">
        <v>0</v>
      </c>
      <c r="I124" s="18"/>
    </row>
    <row r="125" spans="1:9" ht="15">
      <c r="A125" s="15"/>
      <c r="B125" s="15"/>
      <c r="C125" s="16"/>
      <c r="D125" s="4">
        <v>210</v>
      </c>
      <c r="E125" s="4">
        <v>2790</v>
      </c>
      <c r="F125" s="12"/>
      <c r="G125" s="12"/>
      <c r="H125" s="12"/>
      <c r="I125" s="18"/>
    </row>
    <row r="126" spans="1:9" ht="15">
      <c r="A126" s="15">
        <v>19</v>
      </c>
      <c r="B126" s="15" t="s">
        <v>28</v>
      </c>
      <c r="C126" s="16">
        <v>0.1</v>
      </c>
      <c r="D126" s="17">
        <f>D127+E127</f>
        <v>200</v>
      </c>
      <c r="E126" s="17"/>
      <c r="F126" s="12">
        <v>0</v>
      </c>
      <c r="G126" s="12">
        <v>200</v>
      </c>
      <c r="H126" s="12">
        <v>0</v>
      </c>
      <c r="I126" s="18"/>
    </row>
    <row r="127" spans="1:9" ht="15">
      <c r="A127" s="15"/>
      <c r="B127" s="15"/>
      <c r="C127" s="16"/>
      <c r="D127" s="4">
        <v>10</v>
      </c>
      <c r="E127" s="4">
        <v>190</v>
      </c>
      <c r="F127" s="12"/>
      <c r="G127" s="12"/>
      <c r="H127" s="12"/>
      <c r="I127" s="18"/>
    </row>
    <row r="128" spans="1:9" ht="15">
      <c r="A128" s="15">
        <v>20</v>
      </c>
      <c r="B128" s="15" t="s">
        <v>29</v>
      </c>
      <c r="C128" s="16">
        <v>4.3</v>
      </c>
      <c r="D128" s="17">
        <f>D129+E129</f>
        <v>8600</v>
      </c>
      <c r="E128" s="17"/>
      <c r="F128" s="12">
        <v>0</v>
      </c>
      <c r="G128" s="12">
        <v>8600</v>
      </c>
      <c r="H128" s="12">
        <v>0</v>
      </c>
      <c r="I128" s="18"/>
    </row>
    <row r="129" spans="1:9" ht="15">
      <c r="A129" s="15"/>
      <c r="B129" s="15"/>
      <c r="C129" s="16"/>
      <c r="D129" s="4">
        <v>600</v>
      </c>
      <c r="E129" s="4">
        <v>8000</v>
      </c>
      <c r="F129" s="12"/>
      <c r="G129" s="12"/>
      <c r="H129" s="12"/>
      <c r="I129" s="18"/>
    </row>
    <row r="130" spans="1:9" ht="15">
      <c r="A130" s="15">
        <v>21</v>
      </c>
      <c r="B130" s="15" t="s">
        <v>37</v>
      </c>
      <c r="C130" s="16">
        <v>1.2</v>
      </c>
      <c r="D130" s="17">
        <f>D131+E131</f>
        <v>2400</v>
      </c>
      <c r="E130" s="17"/>
      <c r="F130" s="12">
        <v>0</v>
      </c>
      <c r="G130" s="12">
        <v>2400</v>
      </c>
      <c r="H130" s="12">
        <v>0</v>
      </c>
      <c r="I130" s="18"/>
    </row>
    <row r="131" spans="1:9" ht="15">
      <c r="A131" s="15"/>
      <c r="B131" s="15"/>
      <c r="C131" s="16"/>
      <c r="D131" s="4">
        <v>170</v>
      </c>
      <c r="E131" s="4">
        <v>2230</v>
      </c>
      <c r="F131" s="12"/>
      <c r="G131" s="12"/>
      <c r="H131" s="12"/>
      <c r="I131" s="18"/>
    </row>
    <row r="132" spans="1:9" ht="52.5" customHeight="1">
      <c r="A132" s="15">
        <v>22</v>
      </c>
      <c r="B132" s="15" t="s">
        <v>80</v>
      </c>
      <c r="C132" s="16">
        <v>31.7</v>
      </c>
      <c r="D132" s="17">
        <f>D133+E133</f>
        <v>63440</v>
      </c>
      <c r="E132" s="17"/>
      <c r="F132" s="12">
        <v>0</v>
      </c>
      <c r="G132" s="12">
        <v>63440</v>
      </c>
      <c r="H132" s="12">
        <v>0</v>
      </c>
      <c r="I132" s="18"/>
    </row>
    <row r="133" spans="1:9" ht="84.75" customHeight="1">
      <c r="A133" s="15"/>
      <c r="B133" s="15"/>
      <c r="C133" s="16"/>
      <c r="D133" s="4">
        <v>4440</v>
      </c>
      <c r="E133" s="4">
        <v>59000</v>
      </c>
      <c r="F133" s="12"/>
      <c r="G133" s="12"/>
      <c r="H133" s="12"/>
      <c r="I133" s="18"/>
    </row>
    <row r="134" spans="1:9" ht="55.5" customHeight="1">
      <c r="A134" s="15">
        <v>23</v>
      </c>
      <c r="B134" s="15" t="s">
        <v>39</v>
      </c>
      <c r="C134" s="16">
        <v>30</v>
      </c>
      <c r="D134" s="17">
        <f>D135+E135</f>
        <v>60000</v>
      </c>
      <c r="E134" s="17"/>
      <c r="F134" s="12">
        <v>0</v>
      </c>
      <c r="G134" s="12">
        <v>60000</v>
      </c>
      <c r="H134" s="12">
        <v>0</v>
      </c>
      <c r="I134" s="18"/>
    </row>
    <row r="135" spans="1:9" ht="55.5" customHeight="1">
      <c r="A135" s="15"/>
      <c r="B135" s="15"/>
      <c r="C135" s="16"/>
      <c r="D135" s="4">
        <v>4200</v>
      </c>
      <c r="E135" s="4">
        <v>55800</v>
      </c>
      <c r="F135" s="12"/>
      <c r="G135" s="12"/>
      <c r="H135" s="12"/>
      <c r="I135" s="18"/>
    </row>
    <row r="136" spans="1:9" ht="43.5" customHeight="1">
      <c r="A136" s="15">
        <v>24</v>
      </c>
      <c r="B136" s="15" t="s">
        <v>60</v>
      </c>
      <c r="C136" s="16">
        <v>30.2</v>
      </c>
      <c r="D136" s="17">
        <f>D137+E137</f>
        <v>60400</v>
      </c>
      <c r="E136" s="17"/>
      <c r="F136" s="12">
        <v>0</v>
      </c>
      <c r="G136" s="12">
        <v>60400</v>
      </c>
      <c r="H136" s="12">
        <v>0</v>
      </c>
      <c r="I136" s="18"/>
    </row>
    <row r="137" spans="1:9" ht="64.5" customHeight="1">
      <c r="A137" s="15"/>
      <c r="B137" s="15"/>
      <c r="C137" s="16"/>
      <c r="D137" s="4">
        <v>4200</v>
      </c>
      <c r="E137" s="4">
        <v>56200</v>
      </c>
      <c r="F137" s="12"/>
      <c r="G137" s="12"/>
      <c r="H137" s="12"/>
      <c r="I137" s="18"/>
    </row>
    <row r="138" spans="1:9" ht="18" customHeight="1">
      <c r="A138" s="15">
        <v>25</v>
      </c>
      <c r="B138" s="15" t="s">
        <v>109</v>
      </c>
      <c r="C138" s="16"/>
      <c r="D138" s="17">
        <f>D139+E139</f>
        <v>300</v>
      </c>
      <c r="E138" s="17"/>
      <c r="F138" s="12">
        <v>0</v>
      </c>
      <c r="G138" s="12">
        <v>300</v>
      </c>
      <c r="H138" s="12">
        <v>0</v>
      </c>
      <c r="I138" s="13" t="s">
        <v>110</v>
      </c>
    </row>
    <row r="139" spans="1:9" ht="24" customHeight="1">
      <c r="A139" s="15"/>
      <c r="B139" s="15"/>
      <c r="C139" s="16"/>
      <c r="D139" s="4">
        <v>300</v>
      </c>
      <c r="E139" s="4">
        <v>0</v>
      </c>
      <c r="F139" s="12"/>
      <c r="G139" s="12"/>
      <c r="H139" s="12"/>
      <c r="I139" s="14"/>
    </row>
    <row r="140" spans="1:9" ht="15">
      <c r="A140" s="25" t="s">
        <v>0</v>
      </c>
      <c r="B140" s="25"/>
      <c r="C140" s="29">
        <f>SUM(C98:C137,C96,C94,C92,C90)</f>
        <v>246.65</v>
      </c>
      <c r="D140" s="17">
        <f>D90+D92+D94+D96+D98+D100+D102+D104+D106+D108+D110+D112+D114+D116+D118+D120+D122+D124+D126+D128+D130+D132+D134+D136+D138</f>
        <v>643630</v>
      </c>
      <c r="E140" s="17"/>
      <c r="F140" s="17">
        <f>SUM(F90:F138)</f>
        <v>0</v>
      </c>
      <c r="G140" s="17">
        <f>SUM(G90:G138)</f>
        <v>643630</v>
      </c>
      <c r="H140" s="17">
        <f>SUM(H90:H137)</f>
        <v>0</v>
      </c>
      <c r="I140" s="27"/>
    </row>
    <row r="141" spans="1:9" ht="15">
      <c r="A141" s="25"/>
      <c r="B141" s="25"/>
      <c r="C141" s="29"/>
      <c r="D141" s="3">
        <f>D91+D93+D95+D97+D99+D101+D103+D105+D107+D109+D111+D113+D115+D117+D119+D121+D123+D125+D127+D129+D131+D133+D135+D137+D139</f>
        <v>30750</v>
      </c>
      <c r="E141" s="3">
        <f>E91+E93+E95+E97+E99+E101+E103+E105+E107+E109+E111+E113+E115+E117+E119+E121+E123+E125+E127+E129+E131+E133+E135+E137+E139</f>
        <v>612880</v>
      </c>
      <c r="F141" s="17"/>
      <c r="G141" s="17"/>
      <c r="H141" s="17"/>
      <c r="I141" s="18"/>
    </row>
    <row r="142" spans="1:9" ht="15">
      <c r="A142" s="22" t="s">
        <v>12</v>
      </c>
      <c r="B142" s="22"/>
      <c r="C142" s="22"/>
      <c r="D142" s="22"/>
      <c r="E142" s="22"/>
      <c r="F142" s="22"/>
      <c r="G142" s="22"/>
      <c r="H142" s="22"/>
      <c r="I142" s="22"/>
    </row>
    <row r="143" spans="1:9" ht="15">
      <c r="A143" s="15">
        <v>1</v>
      </c>
      <c r="B143" s="15" t="s">
        <v>13</v>
      </c>
      <c r="C143" s="8">
        <v>16.22</v>
      </c>
      <c r="D143" s="17">
        <f>D144+E144</f>
        <v>48670</v>
      </c>
      <c r="E143" s="17"/>
      <c r="F143" s="12">
        <v>0</v>
      </c>
      <c r="G143" s="12">
        <v>48670</v>
      </c>
      <c r="H143" s="12">
        <v>0</v>
      </c>
      <c r="I143" s="18"/>
    </row>
    <row r="144" spans="1:9" ht="45">
      <c r="A144" s="15"/>
      <c r="B144" s="15"/>
      <c r="C144" s="5" t="s">
        <v>81</v>
      </c>
      <c r="D144" s="4">
        <v>0</v>
      </c>
      <c r="E144" s="4">
        <v>48670</v>
      </c>
      <c r="F144" s="12"/>
      <c r="G144" s="12"/>
      <c r="H144" s="12"/>
      <c r="I144" s="18"/>
    </row>
    <row r="145" spans="1:9" ht="45.75" customHeight="1">
      <c r="A145" s="15">
        <v>2</v>
      </c>
      <c r="B145" s="15" t="s">
        <v>15</v>
      </c>
      <c r="C145" s="8">
        <v>15.18</v>
      </c>
      <c r="D145" s="17">
        <f>D146+E146</f>
        <v>45540</v>
      </c>
      <c r="E145" s="17"/>
      <c r="F145" s="12">
        <v>0</v>
      </c>
      <c r="G145" s="12">
        <v>45540</v>
      </c>
      <c r="H145" s="12">
        <v>0</v>
      </c>
      <c r="I145" s="18"/>
    </row>
    <row r="146" spans="1:9" ht="45.75" customHeight="1">
      <c r="A146" s="15"/>
      <c r="B146" s="15"/>
      <c r="C146" s="5" t="s">
        <v>82</v>
      </c>
      <c r="D146" s="4">
        <v>0</v>
      </c>
      <c r="E146" s="4">
        <v>45540</v>
      </c>
      <c r="F146" s="12"/>
      <c r="G146" s="12"/>
      <c r="H146" s="12"/>
      <c r="I146" s="18"/>
    </row>
    <row r="147" spans="1:9" ht="15">
      <c r="A147" s="15">
        <v>3</v>
      </c>
      <c r="B147" s="15" t="s">
        <v>18</v>
      </c>
      <c r="C147" s="8">
        <v>30.79</v>
      </c>
      <c r="D147" s="17">
        <f>D148+E148</f>
        <v>82650</v>
      </c>
      <c r="E147" s="17"/>
      <c r="F147" s="12">
        <v>0</v>
      </c>
      <c r="G147" s="12">
        <v>82650</v>
      </c>
      <c r="H147" s="12">
        <v>0</v>
      </c>
      <c r="I147" s="18"/>
    </row>
    <row r="148" spans="1:9" ht="45">
      <c r="A148" s="15"/>
      <c r="B148" s="15"/>
      <c r="C148" s="5" t="s">
        <v>107</v>
      </c>
      <c r="D148" s="4">
        <v>0</v>
      </c>
      <c r="E148" s="4">
        <v>82650</v>
      </c>
      <c r="F148" s="12"/>
      <c r="G148" s="12"/>
      <c r="H148" s="12"/>
      <c r="I148" s="18"/>
    </row>
    <row r="149" spans="1:9" ht="13.5" customHeight="1">
      <c r="A149" s="15">
        <v>4</v>
      </c>
      <c r="B149" s="15" t="s">
        <v>61</v>
      </c>
      <c r="C149" s="16">
        <v>2.84</v>
      </c>
      <c r="D149" s="17">
        <f>D150+E150</f>
        <v>8520</v>
      </c>
      <c r="E149" s="17"/>
      <c r="F149" s="12">
        <v>0</v>
      </c>
      <c r="G149" s="12">
        <v>8520</v>
      </c>
      <c r="H149" s="12">
        <v>0</v>
      </c>
      <c r="I149" s="15" t="s">
        <v>22</v>
      </c>
    </row>
    <row r="150" spans="1:9" ht="13.5" customHeight="1">
      <c r="A150" s="15"/>
      <c r="B150" s="15"/>
      <c r="C150" s="16"/>
      <c r="D150" s="4">
        <v>0</v>
      </c>
      <c r="E150" s="4">
        <v>8520</v>
      </c>
      <c r="F150" s="12"/>
      <c r="G150" s="12"/>
      <c r="H150" s="12"/>
      <c r="I150" s="15"/>
    </row>
    <row r="151" spans="1:9" ht="13.5" customHeight="1">
      <c r="A151" s="15">
        <v>5</v>
      </c>
      <c r="B151" s="15" t="s">
        <v>23</v>
      </c>
      <c r="C151" s="16">
        <v>5.56</v>
      </c>
      <c r="D151" s="17">
        <f>D152+E152</f>
        <v>16680</v>
      </c>
      <c r="E151" s="17"/>
      <c r="F151" s="32">
        <v>0</v>
      </c>
      <c r="G151" s="32">
        <v>16680</v>
      </c>
      <c r="H151" s="12">
        <v>0</v>
      </c>
      <c r="I151" s="15"/>
    </row>
    <row r="152" spans="1:9" ht="13.5" customHeight="1">
      <c r="A152" s="15"/>
      <c r="B152" s="15"/>
      <c r="C152" s="16"/>
      <c r="D152" s="4">
        <v>0</v>
      </c>
      <c r="E152" s="4">
        <v>16680</v>
      </c>
      <c r="F152" s="32"/>
      <c r="G152" s="32"/>
      <c r="H152" s="12"/>
      <c r="I152" s="15"/>
    </row>
    <row r="153" spans="1:9" ht="13.5" customHeight="1">
      <c r="A153" s="15">
        <v>6</v>
      </c>
      <c r="B153" s="15" t="s">
        <v>24</v>
      </c>
      <c r="C153" s="16">
        <v>7.16</v>
      </c>
      <c r="D153" s="17">
        <f>D154+E154</f>
        <v>21480</v>
      </c>
      <c r="E153" s="17"/>
      <c r="F153" s="12">
        <v>0</v>
      </c>
      <c r="G153" s="12">
        <v>21480</v>
      </c>
      <c r="H153" s="12">
        <v>0</v>
      </c>
      <c r="I153" s="15"/>
    </row>
    <row r="154" spans="1:9" ht="13.5" customHeight="1">
      <c r="A154" s="15"/>
      <c r="B154" s="15"/>
      <c r="C154" s="16"/>
      <c r="D154" s="4">
        <v>0</v>
      </c>
      <c r="E154" s="4">
        <v>21480</v>
      </c>
      <c r="F154" s="12"/>
      <c r="G154" s="12"/>
      <c r="H154" s="12"/>
      <c r="I154" s="15"/>
    </row>
    <row r="155" spans="1:9" ht="30" customHeight="1">
      <c r="A155" s="15">
        <v>7</v>
      </c>
      <c r="B155" s="15" t="s">
        <v>40</v>
      </c>
      <c r="C155" s="16">
        <v>8.6</v>
      </c>
      <c r="D155" s="17">
        <f>D156+E156</f>
        <v>17200</v>
      </c>
      <c r="E155" s="17"/>
      <c r="F155" s="12">
        <v>0</v>
      </c>
      <c r="G155" s="12">
        <v>17200</v>
      </c>
      <c r="H155" s="12">
        <v>0</v>
      </c>
      <c r="I155" s="18"/>
    </row>
    <row r="156" spans="1:9" ht="30" customHeight="1">
      <c r="A156" s="15"/>
      <c r="B156" s="15"/>
      <c r="C156" s="16"/>
      <c r="D156" s="4">
        <v>1200</v>
      </c>
      <c r="E156" s="4">
        <v>16000</v>
      </c>
      <c r="F156" s="12"/>
      <c r="G156" s="12"/>
      <c r="H156" s="12"/>
      <c r="I156" s="18"/>
    </row>
    <row r="157" spans="1:9" ht="55.5" customHeight="1">
      <c r="A157" s="15">
        <v>8</v>
      </c>
      <c r="B157" s="15" t="s">
        <v>41</v>
      </c>
      <c r="C157" s="16">
        <v>7.4</v>
      </c>
      <c r="D157" s="17">
        <f>D158+E158</f>
        <v>14800</v>
      </c>
      <c r="E157" s="17"/>
      <c r="F157" s="12">
        <v>0</v>
      </c>
      <c r="G157" s="12">
        <v>14800</v>
      </c>
      <c r="H157" s="12">
        <v>0</v>
      </c>
      <c r="I157" s="18"/>
    </row>
    <row r="158" spans="1:9" ht="55.5" customHeight="1">
      <c r="A158" s="15"/>
      <c r="B158" s="15"/>
      <c r="C158" s="16"/>
      <c r="D158" s="4">
        <v>1000</v>
      </c>
      <c r="E158" s="4">
        <v>13800</v>
      </c>
      <c r="F158" s="12"/>
      <c r="G158" s="12"/>
      <c r="H158" s="12"/>
      <c r="I158" s="18"/>
    </row>
    <row r="159" spans="1:9" ht="15">
      <c r="A159" s="15">
        <v>9</v>
      </c>
      <c r="B159" s="15" t="s">
        <v>62</v>
      </c>
      <c r="C159" s="16">
        <v>5.2</v>
      </c>
      <c r="D159" s="17">
        <f>D160+E160</f>
        <v>10400</v>
      </c>
      <c r="E159" s="17"/>
      <c r="F159" s="12">
        <v>0</v>
      </c>
      <c r="G159" s="12">
        <v>10400</v>
      </c>
      <c r="H159" s="12">
        <v>0</v>
      </c>
      <c r="I159" s="18"/>
    </row>
    <row r="160" spans="1:9" ht="15">
      <c r="A160" s="15"/>
      <c r="B160" s="15"/>
      <c r="C160" s="16"/>
      <c r="D160" s="4">
        <v>700</v>
      </c>
      <c r="E160" s="4">
        <v>9700</v>
      </c>
      <c r="F160" s="12"/>
      <c r="G160" s="12"/>
      <c r="H160" s="12"/>
      <c r="I160" s="18"/>
    </row>
    <row r="161" spans="1:9" ht="15">
      <c r="A161" s="15">
        <v>10</v>
      </c>
      <c r="B161" s="15" t="s">
        <v>42</v>
      </c>
      <c r="C161" s="16">
        <v>1.35</v>
      </c>
      <c r="D161" s="17">
        <f>D162+E162</f>
        <v>2700</v>
      </c>
      <c r="E161" s="17"/>
      <c r="F161" s="12">
        <v>0</v>
      </c>
      <c r="G161" s="12">
        <v>2700</v>
      </c>
      <c r="H161" s="12">
        <v>0</v>
      </c>
      <c r="I161" s="18"/>
    </row>
    <row r="162" spans="1:9" ht="15">
      <c r="A162" s="15"/>
      <c r="B162" s="15"/>
      <c r="C162" s="16"/>
      <c r="D162" s="4">
        <v>130</v>
      </c>
      <c r="E162" s="4">
        <v>2570</v>
      </c>
      <c r="F162" s="12"/>
      <c r="G162" s="12"/>
      <c r="H162" s="12"/>
      <c r="I162" s="18"/>
    </row>
    <row r="163" spans="1:9" ht="15">
      <c r="A163" s="15">
        <v>11</v>
      </c>
      <c r="B163" s="15" t="s">
        <v>43</v>
      </c>
      <c r="C163" s="16">
        <v>0.32</v>
      </c>
      <c r="D163" s="17">
        <f>D164+E164</f>
        <v>640</v>
      </c>
      <c r="E163" s="17"/>
      <c r="F163" s="12">
        <v>0</v>
      </c>
      <c r="G163" s="12">
        <v>640</v>
      </c>
      <c r="H163" s="12">
        <v>0</v>
      </c>
      <c r="I163" s="18"/>
    </row>
    <row r="164" spans="1:9" ht="15">
      <c r="A164" s="15"/>
      <c r="B164" s="15"/>
      <c r="C164" s="16"/>
      <c r="D164" s="4">
        <v>20</v>
      </c>
      <c r="E164" s="4">
        <v>620</v>
      </c>
      <c r="F164" s="12"/>
      <c r="G164" s="12"/>
      <c r="H164" s="12"/>
      <c r="I164" s="18"/>
    </row>
    <row r="165" spans="1:9" ht="27.75" customHeight="1">
      <c r="A165" s="15">
        <v>12</v>
      </c>
      <c r="B165" s="15" t="s">
        <v>44</v>
      </c>
      <c r="C165" s="16">
        <v>15</v>
      </c>
      <c r="D165" s="17">
        <f>D166+E166</f>
        <v>86800</v>
      </c>
      <c r="E165" s="17"/>
      <c r="F165" s="12">
        <v>0</v>
      </c>
      <c r="G165" s="12">
        <v>86800</v>
      </c>
      <c r="H165" s="12">
        <v>0</v>
      </c>
      <c r="I165" s="18"/>
    </row>
    <row r="166" spans="1:9" ht="27.75" customHeight="1">
      <c r="A166" s="15"/>
      <c r="B166" s="15"/>
      <c r="C166" s="16"/>
      <c r="D166" s="4">
        <v>6076</v>
      </c>
      <c r="E166" s="4">
        <v>80724</v>
      </c>
      <c r="F166" s="12"/>
      <c r="G166" s="12"/>
      <c r="H166" s="12"/>
      <c r="I166" s="18"/>
    </row>
    <row r="167" spans="1:9" ht="37.5" customHeight="1">
      <c r="A167" s="15">
        <v>13</v>
      </c>
      <c r="B167" s="15" t="s">
        <v>45</v>
      </c>
      <c r="C167" s="16">
        <v>1.5</v>
      </c>
      <c r="D167" s="17">
        <f>D168+E168</f>
        <v>3000</v>
      </c>
      <c r="E167" s="17"/>
      <c r="F167" s="12">
        <v>0</v>
      </c>
      <c r="G167" s="12">
        <v>3000</v>
      </c>
      <c r="H167" s="12">
        <v>0</v>
      </c>
      <c r="I167" s="18"/>
    </row>
    <row r="168" spans="1:9" ht="30" customHeight="1">
      <c r="A168" s="15"/>
      <c r="B168" s="15"/>
      <c r="C168" s="16"/>
      <c r="D168" s="4">
        <v>200</v>
      </c>
      <c r="E168" s="4">
        <v>2800</v>
      </c>
      <c r="F168" s="12"/>
      <c r="G168" s="12"/>
      <c r="H168" s="12"/>
      <c r="I168" s="18"/>
    </row>
    <row r="169" spans="1:9" ht="57" customHeight="1">
      <c r="A169" s="15">
        <v>14</v>
      </c>
      <c r="B169" s="15" t="s">
        <v>46</v>
      </c>
      <c r="C169" s="16">
        <v>25.3</v>
      </c>
      <c r="D169" s="17">
        <f>D170+E170</f>
        <v>50600</v>
      </c>
      <c r="E169" s="17"/>
      <c r="F169" s="12">
        <v>0</v>
      </c>
      <c r="G169" s="12">
        <v>50600</v>
      </c>
      <c r="H169" s="12">
        <v>0</v>
      </c>
      <c r="I169" s="18"/>
    </row>
    <row r="170" spans="1:9" ht="57" customHeight="1">
      <c r="A170" s="15"/>
      <c r="B170" s="15"/>
      <c r="C170" s="16"/>
      <c r="D170" s="4">
        <v>3500</v>
      </c>
      <c r="E170" s="4">
        <v>47100</v>
      </c>
      <c r="F170" s="12"/>
      <c r="G170" s="12"/>
      <c r="H170" s="12"/>
      <c r="I170" s="18"/>
    </row>
    <row r="171" spans="1:9" ht="24.75" customHeight="1">
      <c r="A171" s="15">
        <v>15</v>
      </c>
      <c r="B171" s="15" t="s">
        <v>47</v>
      </c>
      <c r="C171" s="16">
        <v>14.1</v>
      </c>
      <c r="D171" s="17">
        <f>D172+E172</f>
        <v>28200</v>
      </c>
      <c r="E171" s="17"/>
      <c r="F171" s="12">
        <v>0</v>
      </c>
      <c r="G171" s="12">
        <v>28200</v>
      </c>
      <c r="H171" s="12">
        <v>0</v>
      </c>
      <c r="I171" s="18"/>
    </row>
    <row r="172" spans="1:9" ht="33.75" customHeight="1">
      <c r="A172" s="15"/>
      <c r="B172" s="15"/>
      <c r="C172" s="16"/>
      <c r="D172" s="4">
        <v>1800</v>
      </c>
      <c r="E172" s="4">
        <v>26400</v>
      </c>
      <c r="F172" s="12"/>
      <c r="G172" s="12"/>
      <c r="H172" s="12"/>
      <c r="I172" s="18"/>
    </row>
    <row r="173" spans="1:9" ht="35.25" customHeight="1">
      <c r="A173" s="15">
        <v>16</v>
      </c>
      <c r="B173" s="15" t="s">
        <v>48</v>
      </c>
      <c r="C173" s="16">
        <v>1.8</v>
      </c>
      <c r="D173" s="17">
        <f>D174+E174</f>
        <v>3600</v>
      </c>
      <c r="E173" s="17"/>
      <c r="F173" s="12">
        <v>0</v>
      </c>
      <c r="G173" s="12">
        <v>3600</v>
      </c>
      <c r="H173" s="12">
        <v>0</v>
      </c>
      <c r="I173" s="18"/>
    </row>
    <row r="174" spans="1:9" ht="35.25" customHeight="1">
      <c r="A174" s="15"/>
      <c r="B174" s="15"/>
      <c r="C174" s="16"/>
      <c r="D174" s="4">
        <v>200</v>
      </c>
      <c r="E174" s="4">
        <v>3400</v>
      </c>
      <c r="F174" s="12"/>
      <c r="G174" s="12"/>
      <c r="H174" s="12"/>
      <c r="I174" s="18"/>
    </row>
    <row r="175" spans="1:9" ht="39" customHeight="1">
      <c r="A175" s="15">
        <v>17</v>
      </c>
      <c r="B175" s="15" t="s">
        <v>49</v>
      </c>
      <c r="C175" s="16">
        <v>5.3</v>
      </c>
      <c r="D175" s="17">
        <f>D176+E176</f>
        <v>10600</v>
      </c>
      <c r="E175" s="17"/>
      <c r="F175" s="12">
        <v>0</v>
      </c>
      <c r="G175" s="12">
        <v>10600</v>
      </c>
      <c r="H175" s="12">
        <v>0</v>
      </c>
      <c r="I175" s="18"/>
    </row>
    <row r="176" spans="1:9" ht="48.75" customHeight="1">
      <c r="A176" s="15"/>
      <c r="B176" s="15"/>
      <c r="C176" s="16"/>
      <c r="D176" s="4">
        <v>700</v>
      </c>
      <c r="E176" s="4">
        <v>9900</v>
      </c>
      <c r="F176" s="12"/>
      <c r="G176" s="12"/>
      <c r="H176" s="12"/>
      <c r="I176" s="18"/>
    </row>
    <row r="177" spans="1:9" ht="32.25" customHeight="1">
      <c r="A177" s="15">
        <v>18</v>
      </c>
      <c r="B177" s="15" t="s">
        <v>50</v>
      </c>
      <c r="C177" s="16">
        <v>4.3</v>
      </c>
      <c r="D177" s="17">
        <f>D178+E178</f>
        <v>8600</v>
      </c>
      <c r="E177" s="17"/>
      <c r="F177" s="12">
        <v>0</v>
      </c>
      <c r="G177" s="12">
        <v>8600</v>
      </c>
      <c r="H177" s="12">
        <v>0</v>
      </c>
      <c r="I177" s="18"/>
    </row>
    <row r="178" spans="1:9" ht="32.25" customHeight="1">
      <c r="A178" s="15"/>
      <c r="B178" s="15"/>
      <c r="C178" s="16"/>
      <c r="D178" s="4">
        <v>400</v>
      </c>
      <c r="E178" s="4">
        <v>8200</v>
      </c>
      <c r="F178" s="12"/>
      <c r="G178" s="12"/>
      <c r="H178" s="12"/>
      <c r="I178" s="18"/>
    </row>
    <row r="179" spans="1:9" ht="27.75" customHeight="1">
      <c r="A179" s="15">
        <v>19</v>
      </c>
      <c r="B179" s="15" t="s">
        <v>51</v>
      </c>
      <c r="C179" s="16">
        <v>5.1</v>
      </c>
      <c r="D179" s="17">
        <f>D180+E180</f>
        <v>33500</v>
      </c>
      <c r="E179" s="17"/>
      <c r="F179" s="12">
        <v>0</v>
      </c>
      <c r="G179" s="12">
        <v>33500</v>
      </c>
      <c r="H179" s="12">
        <v>0</v>
      </c>
      <c r="I179" s="18"/>
    </row>
    <row r="180" spans="1:9" ht="27.75" customHeight="1">
      <c r="A180" s="15"/>
      <c r="B180" s="15"/>
      <c r="C180" s="16"/>
      <c r="D180" s="4">
        <v>1000</v>
      </c>
      <c r="E180" s="4">
        <v>32500</v>
      </c>
      <c r="F180" s="12"/>
      <c r="G180" s="12"/>
      <c r="H180" s="12"/>
      <c r="I180" s="18"/>
    </row>
    <row r="181" spans="1:9" ht="15">
      <c r="A181" s="15">
        <v>20</v>
      </c>
      <c r="B181" s="15" t="s">
        <v>83</v>
      </c>
      <c r="C181" s="16">
        <v>5.84</v>
      </c>
      <c r="D181" s="17">
        <f>D182+E182</f>
        <v>21020</v>
      </c>
      <c r="E181" s="17"/>
      <c r="F181" s="12">
        <v>0</v>
      </c>
      <c r="G181" s="12">
        <v>21020</v>
      </c>
      <c r="H181" s="12">
        <v>0</v>
      </c>
      <c r="I181" s="18"/>
    </row>
    <row r="182" spans="1:9" ht="15">
      <c r="A182" s="15"/>
      <c r="B182" s="15"/>
      <c r="C182" s="16"/>
      <c r="D182" s="4">
        <v>3500</v>
      </c>
      <c r="E182" s="4">
        <v>17520</v>
      </c>
      <c r="F182" s="12"/>
      <c r="G182" s="12"/>
      <c r="H182" s="12"/>
      <c r="I182" s="18"/>
    </row>
    <row r="183" spans="1:9" ht="15">
      <c r="A183" s="15">
        <v>21</v>
      </c>
      <c r="B183" s="15" t="s">
        <v>52</v>
      </c>
      <c r="C183" s="16">
        <v>2.68</v>
      </c>
      <c r="D183" s="17">
        <f>D184+E184</f>
        <v>9650</v>
      </c>
      <c r="E183" s="17"/>
      <c r="F183" s="12">
        <v>0</v>
      </c>
      <c r="G183" s="12">
        <v>9650</v>
      </c>
      <c r="H183" s="12">
        <v>0</v>
      </c>
      <c r="I183" s="18"/>
    </row>
    <row r="184" spans="1:9" ht="15">
      <c r="A184" s="15"/>
      <c r="B184" s="15"/>
      <c r="C184" s="16"/>
      <c r="D184" s="4">
        <v>1610</v>
      </c>
      <c r="E184" s="4">
        <v>8040</v>
      </c>
      <c r="F184" s="12"/>
      <c r="G184" s="12"/>
      <c r="H184" s="12"/>
      <c r="I184" s="18"/>
    </row>
    <row r="185" spans="1:9" ht="37.5" customHeight="1">
      <c r="A185" s="15">
        <v>22</v>
      </c>
      <c r="B185" s="15" t="s">
        <v>53</v>
      </c>
      <c r="C185" s="16">
        <v>2.6</v>
      </c>
      <c r="D185" s="17">
        <f>D186+E186</f>
        <v>9360</v>
      </c>
      <c r="E185" s="17"/>
      <c r="F185" s="12">
        <v>0</v>
      </c>
      <c r="G185" s="12">
        <v>9360</v>
      </c>
      <c r="H185" s="12">
        <v>0</v>
      </c>
      <c r="I185" s="18"/>
    </row>
    <row r="186" spans="1:9" ht="37.5" customHeight="1">
      <c r="A186" s="15"/>
      <c r="B186" s="15"/>
      <c r="C186" s="16"/>
      <c r="D186" s="4">
        <v>1560</v>
      </c>
      <c r="E186" s="4">
        <v>7800</v>
      </c>
      <c r="F186" s="12"/>
      <c r="G186" s="12"/>
      <c r="H186" s="12"/>
      <c r="I186" s="18"/>
    </row>
    <row r="187" spans="1:9" ht="24" customHeight="1">
      <c r="A187" s="15">
        <v>23</v>
      </c>
      <c r="B187" s="15" t="s">
        <v>54</v>
      </c>
      <c r="C187" s="16">
        <v>2</v>
      </c>
      <c r="D187" s="17">
        <f>D188+E188</f>
        <v>7200</v>
      </c>
      <c r="E187" s="17"/>
      <c r="F187" s="12">
        <v>0</v>
      </c>
      <c r="G187" s="12">
        <v>7200</v>
      </c>
      <c r="H187" s="12">
        <v>0</v>
      </c>
      <c r="I187" s="18"/>
    </row>
    <row r="188" spans="1:9" ht="26.25" customHeight="1">
      <c r="A188" s="15"/>
      <c r="B188" s="15"/>
      <c r="C188" s="16"/>
      <c r="D188" s="4">
        <v>1200</v>
      </c>
      <c r="E188" s="4">
        <v>6000</v>
      </c>
      <c r="F188" s="12"/>
      <c r="G188" s="12"/>
      <c r="H188" s="12"/>
      <c r="I188" s="18"/>
    </row>
    <row r="189" spans="1:9" ht="15.75" customHeight="1">
      <c r="A189" s="15">
        <v>24</v>
      </c>
      <c r="B189" s="15" t="s">
        <v>55</v>
      </c>
      <c r="C189" s="16">
        <v>3</v>
      </c>
      <c r="D189" s="17">
        <f>D190+E190</f>
        <v>10800</v>
      </c>
      <c r="E189" s="17"/>
      <c r="F189" s="12">
        <v>0</v>
      </c>
      <c r="G189" s="12">
        <v>10800</v>
      </c>
      <c r="H189" s="12">
        <v>0</v>
      </c>
      <c r="I189" s="18"/>
    </row>
    <row r="190" spans="1:9" ht="15.75" customHeight="1">
      <c r="A190" s="15"/>
      <c r="B190" s="15"/>
      <c r="C190" s="16"/>
      <c r="D190" s="4">
        <v>1800</v>
      </c>
      <c r="E190" s="4">
        <v>9000</v>
      </c>
      <c r="F190" s="12"/>
      <c r="G190" s="12"/>
      <c r="H190" s="12"/>
      <c r="I190" s="18"/>
    </row>
    <row r="191" spans="1:9" ht="15">
      <c r="A191" s="15">
        <v>25</v>
      </c>
      <c r="B191" s="15" t="s">
        <v>63</v>
      </c>
      <c r="C191" s="16">
        <v>1.5</v>
      </c>
      <c r="D191" s="17">
        <f>D192+E192</f>
        <v>5400</v>
      </c>
      <c r="E191" s="17"/>
      <c r="F191" s="12">
        <v>0</v>
      </c>
      <c r="G191" s="12">
        <v>5400</v>
      </c>
      <c r="H191" s="12">
        <v>0</v>
      </c>
      <c r="I191" s="18"/>
    </row>
    <row r="192" spans="1:9" ht="15">
      <c r="A192" s="15"/>
      <c r="B192" s="15"/>
      <c r="C192" s="16"/>
      <c r="D192" s="4">
        <v>900</v>
      </c>
      <c r="E192" s="4">
        <v>4500</v>
      </c>
      <c r="F192" s="12"/>
      <c r="G192" s="12"/>
      <c r="H192" s="12"/>
      <c r="I192" s="18"/>
    </row>
    <row r="193" spans="1:9" ht="15">
      <c r="A193" s="25" t="s">
        <v>0</v>
      </c>
      <c r="B193" s="25"/>
      <c r="C193" s="29">
        <f>SUM(C149:C192,C147,C145,C143)</f>
        <v>190.64</v>
      </c>
      <c r="D193" s="17">
        <f>D194+E194</f>
        <v>557610</v>
      </c>
      <c r="E193" s="17"/>
      <c r="F193" s="17">
        <f>SUM(F143:F192)</f>
        <v>0</v>
      </c>
      <c r="G193" s="17">
        <f>SUM(G143:G192)</f>
        <v>557610</v>
      </c>
      <c r="H193" s="17">
        <f>SUM(H143:H192)</f>
        <v>0</v>
      </c>
      <c r="I193" s="23"/>
    </row>
    <row r="194" spans="1:9" ht="15">
      <c r="A194" s="25"/>
      <c r="B194" s="25"/>
      <c r="C194" s="29"/>
      <c r="D194" s="3">
        <f>D144+D146+D148+D150+D152+D154+D156+D158+D160+D162+D164+D166+D168+D170+D172+D174+D176+D178+D180+D182+D184+D186+D188+D190+D192</f>
        <v>27496</v>
      </c>
      <c r="E194" s="3">
        <f>E144+E146+E148+E150+E152+E154+E156+E158+E160+E162+E164+E166+E168+E170+E172+E174+E176+E178+E180+E182+E184+E186+E188+E190+E192</f>
        <v>530114</v>
      </c>
      <c r="F194" s="17"/>
      <c r="G194" s="17"/>
      <c r="H194" s="17"/>
      <c r="I194" s="18"/>
    </row>
    <row r="195" spans="1:9" ht="15">
      <c r="A195" s="25" t="s">
        <v>66</v>
      </c>
      <c r="B195" s="25"/>
      <c r="C195" s="26">
        <f>C193+C140+C87+C46</f>
        <v>690.01</v>
      </c>
      <c r="D195" s="17">
        <f>D46+D87+D140+D193</f>
        <v>1436897.2</v>
      </c>
      <c r="E195" s="17"/>
      <c r="F195" s="17">
        <f>F46+F87+F140+F193</f>
        <v>11280</v>
      </c>
      <c r="G195" s="17">
        <f>G46+G87+G140+G193</f>
        <v>1394117.2</v>
      </c>
      <c r="H195" s="17">
        <f>H46+H87+H140+H193</f>
        <v>31500</v>
      </c>
      <c r="I195" s="18"/>
    </row>
    <row r="196" spans="1:9" ht="15">
      <c r="A196" s="25"/>
      <c r="B196" s="25"/>
      <c r="C196" s="26"/>
      <c r="D196" s="3">
        <f>D47+D88+D141+D194</f>
        <v>214709.2</v>
      </c>
      <c r="E196" s="3">
        <f>E47+E88+E141+E194</f>
        <v>1222188</v>
      </c>
      <c r="F196" s="17"/>
      <c r="G196" s="17"/>
      <c r="H196" s="17"/>
      <c r="I196" s="18"/>
    </row>
    <row r="197" spans="3:8" ht="15">
      <c r="C197" s="10"/>
      <c r="D197" s="11"/>
      <c r="E197" s="9"/>
      <c r="F197" s="11"/>
      <c r="G197" s="9"/>
      <c r="H197" s="9"/>
    </row>
    <row r="198" spans="3:6" ht="15">
      <c r="C198" s="10"/>
      <c r="D198" s="9"/>
      <c r="F198" s="9"/>
    </row>
    <row r="199" spans="1:6" ht="15">
      <c r="A199" s="6" t="s">
        <v>101</v>
      </c>
      <c r="D199" s="9"/>
      <c r="E199" s="11"/>
      <c r="F199" s="11"/>
    </row>
    <row r="200" ht="15">
      <c r="A200" s="6" t="s">
        <v>102</v>
      </c>
    </row>
    <row r="201" ht="15">
      <c r="A201" s="6" t="s">
        <v>104</v>
      </c>
    </row>
    <row r="202" ht="15">
      <c r="A202" s="6" t="s">
        <v>103</v>
      </c>
    </row>
  </sheetData>
  <sheetProtection/>
  <mergeCells count="738">
    <mergeCell ref="F81:F82"/>
    <mergeCell ref="G81:G82"/>
    <mergeCell ref="A81:A82"/>
    <mergeCell ref="B81:B82"/>
    <mergeCell ref="C81:C82"/>
    <mergeCell ref="D81:E81"/>
    <mergeCell ref="G44:G45"/>
    <mergeCell ref="H44:H45"/>
    <mergeCell ref="H81:H82"/>
    <mergeCell ref="I81:I82"/>
    <mergeCell ref="I61:I62"/>
    <mergeCell ref="H59:H60"/>
    <mergeCell ref="I59:I60"/>
    <mergeCell ref="H55:H56"/>
    <mergeCell ref="I55:I56"/>
    <mergeCell ref="H51:H52"/>
    <mergeCell ref="D44:E44"/>
    <mergeCell ref="C40:C41"/>
    <mergeCell ref="D40:E40"/>
    <mergeCell ref="F40:F41"/>
    <mergeCell ref="F44:F45"/>
    <mergeCell ref="A36:A37"/>
    <mergeCell ref="B36:B37"/>
    <mergeCell ref="C36:C37"/>
    <mergeCell ref="D36:E36"/>
    <mergeCell ref="H42:H43"/>
    <mergeCell ref="I42:I43"/>
    <mergeCell ref="D38:E38"/>
    <mergeCell ref="A40:A41"/>
    <mergeCell ref="B40:B41"/>
    <mergeCell ref="H40:H41"/>
    <mergeCell ref="I40:I41"/>
    <mergeCell ref="G40:G41"/>
    <mergeCell ref="F38:F39"/>
    <mergeCell ref="G38:G39"/>
    <mergeCell ref="A44:A45"/>
    <mergeCell ref="B44:B45"/>
    <mergeCell ref="C44:C45"/>
    <mergeCell ref="I38:I39"/>
    <mergeCell ref="A42:A43"/>
    <mergeCell ref="B42:B43"/>
    <mergeCell ref="C42:C43"/>
    <mergeCell ref="D42:E42"/>
    <mergeCell ref="F42:F43"/>
    <mergeCell ref="G42:G43"/>
    <mergeCell ref="H38:H39"/>
    <mergeCell ref="A38:A39"/>
    <mergeCell ref="B38:B39"/>
    <mergeCell ref="C38:C39"/>
    <mergeCell ref="A120:A121"/>
    <mergeCell ref="B120:B121"/>
    <mergeCell ref="C120:C121"/>
    <mergeCell ref="A90:A91"/>
    <mergeCell ref="B90:B91"/>
    <mergeCell ref="A108:A109"/>
    <mergeCell ref="B108:B109"/>
    <mergeCell ref="C108:C109"/>
    <mergeCell ref="B104:B105"/>
    <mergeCell ref="A114:A115"/>
    <mergeCell ref="F36:F37"/>
    <mergeCell ref="G36:G37"/>
    <mergeCell ref="H36:H37"/>
    <mergeCell ref="I36:I37"/>
    <mergeCell ref="H32:H33"/>
    <mergeCell ref="I32:I33"/>
    <mergeCell ref="A34:A35"/>
    <mergeCell ref="B34:B35"/>
    <mergeCell ref="C34:C35"/>
    <mergeCell ref="D34:E34"/>
    <mergeCell ref="B32:B33"/>
    <mergeCell ref="C32:C33"/>
    <mergeCell ref="D32:E32"/>
    <mergeCell ref="A89:I89"/>
    <mergeCell ref="D30:E30"/>
    <mergeCell ref="F30:F31"/>
    <mergeCell ref="G30:G31"/>
    <mergeCell ref="H30:H31"/>
    <mergeCell ref="F34:F35"/>
    <mergeCell ref="G34:G35"/>
    <mergeCell ref="H34:H35"/>
    <mergeCell ref="I30:I31"/>
    <mergeCell ref="G32:G33"/>
    <mergeCell ref="A32:A33"/>
    <mergeCell ref="I28:I29"/>
    <mergeCell ref="A30:A31"/>
    <mergeCell ref="B30:B31"/>
    <mergeCell ref="C30:C31"/>
    <mergeCell ref="A28:A29"/>
    <mergeCell ref="B28:B29"/>
    <mergeCell ref="C28:C29"/>
    <mergeCell ref="D28:E28"/>
    <mergeCell ref="F32:F33"/>
    <mergeCell ref="A26:A27"/>
    <mergeCell ref="B26:B27"/>
    <mergeCell ref="C26:C27"/>
    <mergeCell ref="D26:E26"/>
    <mergeCell ref="I22:I23"/>
    <mergeCell ref="A24:A25"/>
    <mergeCell ref="B24:B25"/>
    <mergeCell ref="C24:C25"/>
    <mergeCell ref="D24:E24"/>
    <mergeCell ref="F24:F25"/>
    <mergeCell ref="G24:G25"/>
    <mergeCell ref="H24:H25"/>
    <mergeCell ref="I24:I25"/>
    <mergeCell ref="D22:E22"/>
    <mergeCell ref="F26:F27"/>
    <mergeCell ref="G26:G27"/>
    <mergeCell ref="H26:H27"/>
    <mergeCell ref="F28:F29"/>
    <mergeCell ref="G28:G29"/>
    <mergeCell ref="H28:H29"/>
    <mergeCell ref="F22:F23"/>
    <mergeCell ref="G22:G23"/>
    <mergeCell ref="H22:H23"/>
    <mergeCell ref="A22:A23"/>
    <mergeCell ref="B22:B23"/>
    <mergeCell ref="C22:C23"/>
    <mergeCell ref="B114:B115"/>
    <mergeCell ref="C114:C115"/>
    <mergeCell ref="F20:F21"/>
    <mergeCell ref="G20:G21"/>
    <mergeCell ref="D114:E114"/>
    <mergeCell ref="G108:G109"/>
    <mergeCell ref="F106:F107"/>
    <mergeCell ref="D100:E100"/>
    <mergeCell ref="G100:G101"/>
    <mergeCell ref="B92:B93"/>
    <mergeCell ref="A20:A21"/>
    <mergeCell ref="B20:B21"/>
    <mergeCell ref="C20:C21"/>
    <mergeCell ref="D20:E20"/>
    <mergeCell ref="A18:A19"/>
    <mergeCell ref="B18:B19"/>
    <mergeCell ref="C18:C19"/>
    <mergeCell ref="D18:E18"/>
    <mergeCell ref="F18:F19"/>
    <mergeCell ref="G18:G19"/>
    <mergeCell ref="H18:H19"/>
    <mergeCell ref="D16:E16"/>
    <mergeCell ref="I120:I121"/>
    <mergeCell ref="I14:I15"/>
    <mergeCell ref="A16:A17"/>
    <mergeCell ref="B16:B17"/>
    <mergeCell ref="C16:C17"/>
    <mergeCell ref="F16:F17"/>
    <mergeCell ref="G16:G17"/>
    <mergeCell ref="H16:H17"/>
    <mergeCell ref="I16:I17"/>
    <mergeCell ref="D14:E14"/>
    <mergeCell ref="I149:I154"/>
    <mergeCell ref="A12:A13"/>
    <mergeCell ref="B12:B13"/>
    <mergeCell ref="C12:C13"/>
    <mergeCell ref="D12:E12"/>
    <mergeCell ref="F12:F13"/>
    <mergeCell ref="I12:I13"/>
    <mergeCell ref="D153:E153"/>
    <mergeCell ref="F14:F15"/>
    <mergeCell ref="G14:G15"/>
    <mergeCell ref="D195:E195"/>
    <mergeCell ref="F195:F196"/>
    <mergeCell ref="G195:G196"/>
    <mergeCell ref="H195:H196"/>
    <mergeCell ref="G193:G194"/>
    <mergeCell ref="H193:H194"/>
    <mergeCell ref="I193:I194"/>
    <mergeCell ref="A195:B196"/>
    <mergeCell ref="C195:C196"/>
    <mergeCell ref="A193:B194"/>
    <mergeCell ref="C193:C194"/>
    <mergeCell ref="D193:E193"/>
    <mergeCell ref="F193:F194"/>
    <mergeCell ref="I195:I196"/>
    <mergeCell ref="I189:I190"/>
    <mergeCell ref="A191:A192"/>
    <mergeCell ref="B191:B192"/>
    <mergeCell ref="C191:C192"/>
    <mergeCell ref="D191:E191"/>
    <mergeCell ref="F191:F192"/>
    <mergeCell ref="G191:G192"/>
    <mergeCell ref="H191:H192"/>
    <mergeCell ref="I191:I192"/>
    <mergeCell ref="D189:E189"/>
    <mergeCell ref="F189:F190"/>
    <mergeCell ref="G189:G190"/>
    <mergeCell ref="H189:H190"/>
    <mergeCell ref="A189:A190"/>
    <mergeCell ref="B189:B190"/>
    <mergeCell ref="C189:C190"/>
    <mergeCell ref="I185:I186"/>
    <mergeCell ref="A187:A188"/>
    <mergeCell ref="B187:B188"/>
    <mergeCell ref="C187:C188"/>
    <mergeCell ref="D187:E187"/>
    <mergeCell ref="F187:F188"/>
    <mergeCell ref="G187:G188"/>
    <mergeCell ref="H187:H188"/>
    <mergeCell ref="I187:I188"/>
    <mergeCell ref="D185:E185"/>
    <mergeCell ref="F185:F186"/>
    <mergeCell ref="G185:G186"/>
    <mergeCell ref="H185:H186"/>
    <mergeCell ref="A185:A186"/>
    <mergeCell ref="B185:B186"/>
    <mergeCell ref="C185:C186"/>
    <mergeCell ref="I181:I182"/>
    <mergeCell ref="A183:A184"/>
    <mergeCell ref="B183:B184"/>
    <mergeCell ref="C183:C184"/>
    <mergeCell ref="D183:E183"/>
    <mergeCell ref="F183:F184"/>
    <mergeCell ref="G183:G184"/>
    <mergeCell ref="H183:H184"/>
    <mergeCell ref="I183:I184"/>
    <mergeCell ref="D181:E181"/>
    <mergeCell ref="F181:F182"/>
    <mergeCell ref="G181:G182"/>
    <mergeCell ref="H181:H182"/>
    <mergeCell ref="A181:A182"/>
    <mergeCell ref="B181:B182"/>
    <mergeCell ref="C181:C182"/>
    <mergeCell ref="I177:I178"/>
    <mergeCell ref="A179:A180"/>
    <mergeCell ref="B179:B180"/>
    <mergeCell ref="C179:C180"/>
    <mergeCell ref="D179:E179"/>
    <mergeCell ref="F179:F180"/>
    <mergeCell ref="G179:G180"/>
    <mergeCell ref="H179:H180"/>
    <mergeCell ref="I179:I180"/>
    <mergeCell ref="D177:E177"/>
    <mergeCell ref="F177:F178"/>
    <mergeCell ref="G177:G178"/>
    <mergeCell ref="H177:H178"/>
    <mergeCell ref="A177:A178"/>
    <mergeCell ref="B177:B178"/>
    <mergeCell ref="C177:C178"/>
    <mergeCell ref="I173:I174"/>
    <mergeCell ref="A175:A176"/>
    <mergeCell ref="B175:B176"/>
    <mergeCell ref="C175:C176"/>
    <mergeCell ref="D175:E175"/>
    <mergeCell ref="F175:F176"/>
    <mergeCell ref="G175:G176"/>
    <mergeCell ref="H175:H176"/>
    <mergeCell ref="I175:I176"/>
    <mergeCell ref="D173:E173"/>
    <mergeCell ref="F173:F174"/>
    <mergeCell ref="G173:G174"/>
    <mergeCell ref="H173:H174"/>
    <mergeCell ref="A173:A174"/>
    <mergeCell ref="B173:B174"/>
    <mergeCell ref="C173:C174"/>
    <mergeCell ref="I169:I170"/>
    <mergeCell ref="A171:A172"/>
    <mergeCell ref="B171:B172"/>
    <mergeCell ref="C171:C172"/>
    <mergeCell ref="D171:E171"/>
    <mergeCell ref="F171:F172"/>
    <mergeCell ref="G171:G172"/>
    <mergeCell ref="H171:H172"/>
    <mergeCell ref="I171:I172"/>
    <mergeCell ref="D169:E169"/>
    <mergeCell ref="F169:F170"/>
    <mergeCell ref="G169:G170"/>
    <mergeCell ref="H169:H170"/>
    <mergeCell ref="A169:A170"/>
    <mergeCell ref="B169:B170"/>
    <mergeCell ref="C169:C170"/>
    <mergeCell ref="I165:I166"/>
    <mergeCell ref="A167:A168"/>
    <mergeCell ref="B167:B168"/>
    <mergeCell ref="C167:C168"/>
    <mergeCell ref="D167:E167"/>
    <mergeCell ref="F167:F168"/>
    <mergeCell ref="G167:G168"/>
    <mergeCell ref="H167:H168"/>
    <mergeCell ref="I167:I168"/>
    <mergeCell ref="D165:E165"/>
    <mergeCell ref="F165:F166"/>
    <mergeCell ref="G165:G166"/>
    <mergeCell ref="H165:H166"/>
    <mergeCell ref="A165:A166"/>
    <mergeCell ref="B165:B166"/>
    <mergeCell ref="C165:C166"/>
    <mergeCell ref="I161:I162"/>
    <mergeCell ref="A163:A164"/>
    <mergeCell ref="B163:B164"/>
    <mergeCell ref="C163:C164"/>
    <mergeCell ref="D163:E163"/>
    <mergeCell ref="F163:F164"/>
    <mergeCell ref="G163:G164"/>
    <mergeCell ref="H163:H164"/>
    <mergeCell ref="I163:I164"/>
    <mergeCell ref="F161:F162"/>
    <mergeCell ref="G161:G162"/>
    <mergeCell ref="H161:H162"/>
    <mergeCell ref="A161:A162"/>
    <mergeCell ref="B161:B162"/>
    <mergeCell ref="C161:C162"/>
    <mergeCell ref="D161:E161"/>
    <mergeCell ref="I157:I158"/>
    <mergeCell ref="A159:A160"/>
    <mergeCell ref="B159:B160"/>
    <mergeCell ref="C159:C160"/>
    <mergeCell ref="D159:E159"/>
    <mergeCell ref="F159:F160"/>
    <mergeCell ref="G159:G160"/>
    <mergeCell ref="H159:H160"/>
    <mergeCell ref="I159:I160"/>
    <mergeCell ref="D157:E157"/>
    <mergeCell ref="F157:F158"/>
    <mergeCell ref="G157:G158"/>
    <mergeCell ref="H157:H158"/>
    <mergeCell ref="A157:A158"/>
    <mergeCell ref="B157:B158"/>
    <mergeCell ref="C157:C158"/>
    <mergeCell ref="A155:A156"/>
    <mergeCell ref="B155:B156"/>
    <mergeCell ref="C155:C156"/>
    <mergeCell ref="D155:E155"/>
    <mergeCell ref="F155:F156"/>
    <mergeCell ref="G155:G156"/>
    <mergeCell ref="H155:H156"/>
    <mergeCell ref="I155:I156"/>
    <mergeCell ref="H153:H154"/>
    <mergeCell ref="A153:A154"/>
    <mergeCell ref="B153:B154"/>
    <mergeCell ref="C153:C154"/>
    <mergeCell ref="F153:F154"/>
    <mergeCell ref="G153:G154"/>
    <mergeCell ref="A149:A150"/>
    <mergeCell ref="B149:B150"/>
    <mergeCell ref="C149:C150"/>
    <mergeCell ref="A151:A152"/>
    <mergeCell ref="B151:B152"/>
    <mergeCell ref="C151:C152"/>
    <mergeCell ref="H151:H152"/>
    <mergeCell ref="D149:E149"/>
    <mergeCell ref="F149:F150"/>
    <mergeCell ref="G149:G150"/>
    <mergeCell ref="H149:H150"/>
    <mergeCell ref="D151:E151"/>
    <mergeCell ref="F151:F152"/>
    <mergeCell ref="G151:G152"/>
    <mergeCell ref="A147:A148"/>
    <mergeCell ref="B147:B148"/>
    <mergeCell ref="D147:E147"/>
    <mergeCell ref="F147:F148"/>
    <mergeCell ref="I147:I148"/>
    <mergeCell ref="D145:E145"/>
    <mergeCell ref="F145:F146"/>
    <mergeCell ref="G145:G146"/>
    <mergeCell ref="H145:H146"/>
    <mergeCell ref="I145:I146"/>
    <mergeCell ref="G147:G148"/>
    <mergeCell ref="H147:H148"/>
    <mergeCell ref="A145:A146"/>
    <mergeCell ref="B145:B146"/>
    <mergeCell ref="A142:I142"/>
    <mergeCell ref="A143:A144"/>
    <mergeCell ref="B143:B144"/>
    <mergeCell ref="D143:E143"/>
    <mergeCell ref="F143:F144"/>
    <mergeCell ref="G143:G144"/>
    <mergeCell ref="H143:H144"/>
    <mergeCell ref="I143:I144"/>
    <mergeCell ref="I136:I137"/>
    <mergeCell ref="A140:B141"/>
    <mergeCell ref="C140:C141"/>
    <mergeCell ref="D140:E140"/>
    <mergeCell ref="F140:F141"/>
    <mergeCell ref="G140:G141"/>
    <mergeCell ref="H140:H141"/>
    <mergeCell ref="I140:I141"/>
    <mergeCell ref="D136:E136"/>
    <mergeCell ref="F136:F137"/>
    <mergeCell ref="G136:G137"/>
    <mergeCell ref="H136:H137"/>
    <mergeCell ref="A136:A137"/>
    <mergeCell ref="B136:B137"/>
    <mergeCell ref="C136:C137"/>
    <mergeCell ref="I132:I133"/>
    <mergeCell ref="A134:A135"/>
    <mergeCell ref="B134:B135"/>
    <mergeCell ref="C134:C135"/>
    <mergeCell ref="D134:E134"/>
    <mergeCell ref="F134:F135"/>
    <mergeCell ref="G134:G135"/>
    <mergeCell ref="H134:H135"/>
    <mergeCell ref="I134:I135"/>
    <mergeCell ref="D132:E132"/>
    <mergeCell ref="F132:F133"/>
    <mergeCell ref="G132:G133"/>
    <mergeCell ref="H132:H133"/>
    <mergeCell ref="A132:A133"/>
    <mergeCell ref="B132:B133"/>
    <mergeCell ref="C132:C133"/>
    <mergeCell ref="C118:C119"/>
    <mergeCell ref="D118:E118"/>
    <mergeCell ref="F118:F119"/>
    <mergeCell ref="G118:G119"/>
    <mergeCell ref="A130:A131"/>
    <mergeCell ref="B130:B131"/>
    <mergeCell ref="C130:C131"/>
    <mergeCell ref="I130:I131"/>
    <mergeCell ref="F130:F131"/>
    <mergeCell ref="G130:G131"/>
    <mergeCell ref="H130:H131"/>
    <mergeCell ref="D130:E130"/>
    <mergeCell ref="I126:I127"/>
    <mergeCell ref="A128:A129"/>
    <mergeCell ref="B128:B129"/>
    <mergeCell ref="C128:C129"/>
    <mergeCell ref="D128:E128"/>
    <mergeCell ref="F128:F129"/>
    <mergeCell ref="G128:G129"/>
    <mergeCell ref="H128:H129"/>
    <mergeCell ref="I128:I129"/>
    <mergeCell ref="D126:E126"/>
    <mergeCell ref="F126:F127"/>
    <mergeCell ref="G126:G127"/>
    <mergeCell ref="H126:H127"/>
    <mergeCell ref="A126:A127"/>
    <mergeCell ref="B126:B127"/>
    <mergeCell ref="C126:C127"/>
    <mergeCell ref="F124:F125"/>
    <mergeCell ref="G124:G125"/>
    <mergeCell ref="H124:H125"/>
    <mergeCell ref="I124:I125"/>
    <mergeCell ref="A124:A125"/>
    <mergeCell ref="B124:B125"/>
    <mergeCell ref="C124:C125"/>
    <mergeCell ref="D124:E124"/>
    <mergeCell ref="I118:I119"/>
    <mergeCell ref="G120:G121"/>
    <mergeCell ref="F120:F121"/>
    <mergeCell ref="A122:A123"/>
    <mergeCell ref="B122:B123"/>
    <mergeCell ref="C122:C123"/>
    <mergeCell ref="I122:I123"/>
    <mergeCell ref="D122:E122"/>
    <mergeCell ref="A118:A119"/>
    <mergeCell ref="B118:B119"/>
    <mergeCell ref="F122:F123"/>
    <mergeCell ref="G122:G123"/>
    <mergeCell ref="H122:H123"/>
    <mergeCell ref="H118:H119"/>
    <mergeCell ref="H120:H121"/>
    <mergeCell ref="D120:E120"/>
    <mergeCell ref="D110:E110"/>
    <mergeCell ref="I114:I115"/>
    <mergeCell ref="A116:A117"/>
    <mergeCell ref="B116:B117"/>
    <mergeCell ref="C116:C117"/>
    <mergeCell ref="D116:E116"/>
    <mergeCell ref="F116:F117"/>
    <mergeCell ref="G116:G117"/>
    <mergeCell ref="H116:H117"/>
    <mergeCell ref="I116:I117"/>
    <mergeCell ref="F112:F113"/>
    <mergeCell ref="G112:G113"/>
    <mergeCell ref="H112:H113"/>
    <mergeCell ref="I112:I113"/>
    <mergeCell ref="F114:F115"/>
    <mergeCell ref="G114:G115"/>
    <mergeCell ref="H114:H115"/>
    <mergeCell ref="A112:A113"/>
    <mergeCell ref="B112:B113"/>
    <mergeCell ref="C112:C113"/>
    <mergeCell ref="D112:E112"/>
    <mergeCell ref="I108:I109"/>
    <mergeCell ref="G110:G111"/>
    <mergeCell ref="H110:H111"/>
    <mergeCell ref="A110:A111"/>
    <mergeCell ref="B110:B111"/>
    <mergeCell ref="C110:C111"/>
    <mergeCell ref="I110:I111"/>
    <mergeCell ref="F110:F111"/>
    <mergeCell ref="D108:E108"/>
    <mergeCell ref="H108:H109"/>
    <mergeCell ref="F104:F105"/>
    <mergeCell ref="A106:A107"/>
    <mergeCell ref="B106:B107"/>
    <mergeCell ref="C106:C107"/>
    <mergeCell ref="F108:F109"/>
    <mergeCell ref="A104:A105"/>
    <mergeCell ref="H102:H103"/>
    <mergeCell ref="I102:I103"/>
    <mergeCell ref="I106:I107"/>
    <mergeCell ref="D106:E106"/>
    <mergeCell ref="I104:I105"/>
    <mergeCell ref="D104:E104"/>
    <mergeCell ref="G106:G107"/>
    <mergeCell ref="H106:H107"/>
    <mergeCell ref="G104:G105"/>
    <mergeCell ref="H104:H105"/>
    <mergeCell ref="A100:A101"/>
    <mergeCell ref="B100:B101"/>
    <mergeCell ref="C104:C105"/>
    <mergeCell ref="I100:I101"/>
    <mergeCell ref="A102:A103"/>
    <mergeCell ref="B102:B103"/>
    <mergeCell ref="C102:C103"/>
    <mergeCell ref="D102:E102"/>
    <mergeCell ref="F102:F103"/>
    <mergeCell ref="G102:G103"/>
    <mergeCell ref="H100:H101"/>
    <mergeCell ref="G96:G97"/>
    <mergeCell ref="H96:H97"/>
    <mergeCell ref="F100:F101"/>
    <mergeCell ref="F96:F97"/>
    <mergeCell ref="G98:G99"/>
    <mergeCell ref="H98:H99"/>
    <mergeCell ref="I98:I99"/>
    <mergeCell ref="D96:E96"/>
    <mergeCell ref="I96:I97"/>
    <mergeCell ref="F98:F99"/>
    <mergeCell ref="D98:E98"/>
    <mergeCell ref="A96:A97"/>
    <mergeCell ref="B96:B97"/>
    <mergeCell ref="C96:C97"/>
    <mergeCell ref="A98:A99"/>
    <mergeCell ref="B98:B99"/>
    <mergeCell ref="C98:C99"/>
    <mergeCell ref="C92:C93"/>
    <mergeCell ref="I92:I93"/>
    <mergeCell ref="A94:A95"/>
    <mergeCell ref="B94:B95"/>
    <mergeCell ref="D94:E94"/>
    <mergeCell ref="F94:F95"/>
    <mergeCell ref="G94:G95"/>
    <mergeCell ref="H94:H95"/>
    <mergeCell ref="I94:I95"/>
    <mergeCell ref="A92:A93"/>
    <mergeCell ref="G92:G93"/>
    <mergeCell ref="H92:H93"/>
    <mergeCell ref="D92:E92"/>
    <mergeCell ref="F92:F93"/>
    <mergeCell ref="D90:E90"/>
    <mergeCell ref="F90:F91"/>
    <mergeCell ref="G90:G91"/>
    <mergeCell ref="H90:H91"/>
    <mergeCell ref="I90:I91"/>
    <mergeCell ref="I85:I86"/>
    <mergeCell ref="A87:B88"/>
    <mergeCell ref="C87:C88"/>
    <mergeCell ref="D87:E87"/>
    <mergeCell ref="F87:F88"/>
    <mergeCell ref="G87:G88"/>
    <mergeCell ref="H87:H88"/>
    <mergeCell ref="I87:I88"/>
    <mergeCell ref="D85:E85"/>
    <mergeCell ref="F85:F86"/>
    <mergeCell ref="G85:G86"/>
    <mergeCell ref="H85:H86"/>
    <mergeCell ref="A85:A86"/>
    <mergeCell ref="B85:B86"/>
    <mergeCell ref="C85:C86"/>
    <mergeCell ref="A83:A84"/>
    <mergeCell ref="B83:B84"/>
    <mergeCell ref="C83:C84"/>
    <mergeCell ref="D83:E83"/>
    <mergeCell ref="F83:F84"/>
    <mergeCell ref="G83:G84"/>
    <mergeCell ref="H83:H84"/>
    <mergeCell ref="I83:I84"/>
    <mergeCell ref="D61:E61"/>
    <mergeCell ref="F61:F62"/>
    <mergeCell ref="G61:G62"/>
    <mergeCell ref="H61:H62"/>
    <mergeCell ref="A61:A62"/>
    <mergeCell ref="B61:B62"/>
    <mergeCell ref="C61:C62"/>
    <mergeCell ref="I57:I58"/>
    <mergeCell ref="A59:A60"/>
    <mergeCell ref="B59:B60"/>
    <mergeCell ref="C59:C60"/>
    <mergeCell ref="D59:E59"/>
    <mergeCell ref="F59:F60"/>
    <mergeCell ref="G59:G60"/>
    <mergeCell ref="D57:E57"/>
    <mergeCell ref="F57:F58"/>
    <mergeCell ref="G57:G58"/>
    <mergeCell ref="H57:H58"/>
    <mergeCell ref="A57:A58"/>
    <mergeCell ref="B57:B58"/>
    <mergeCell ref="C57:C58"/>
    <mergeCell ref="I53:I54"/>
    <mergeCell ref="A55:A56"/>
    <mergeCell ref="B55:B56"/>
    <mergeCell ref="C55:C56"/>
    <mergeCell ref="D55:E55"/>
    <mergeCell ref="F55:F56"/>
    <mergeCell ref="G55:G56"/>
    <mergeCell ref="D53:E53"/>
    <mergeCell ref="F53:F54"/>
    <mergeCell ref="G53:G54"/>
    <mergeCell ref="H53:H54"/>
    <mergeCell ref="A53:A54"/>
    <mergeCell ref="B53:B54"/>
    <mergeCell ref="C53:C54"/>
    <mergeCell ref="I49:I50"/>
    <mergeCell ref="A51:A52"/>
    <mergeCell ref="B51:B52"/>
    <mergeCell ref="C51:C52"/>
    <mergeCell ref="D51:E51"/>
    <mergeCell ref="F51:F52"/>
    <mergeCell ref="G51:G52"/>
    <mergeCell ref="I51:I52"/>
    <mergeCell ref="D49:E49"/>
    <mergeCell ref="F49:F50"/>
    <mergeCell ref="G49:G50"/>
    <mergeCell ref="H49:H50"/>
    <mergeCell ref="A49:A50"/>
    <mergeCell ref="B49:B50"/>
    <mergeCell ref="G12:G13"/>
    <mergeCell ref="H12:H13"/>
    <mergeCell ref="A48:I48"/>
    <mergeCell ref="A46:B47"/>
    <mergeCell ref="C46:C47"/>
    <mergeCell ref="D46:E46"/>
    <mergeCell ref="F46:F47"/>
    <mergeCell ref="H14:H15"/>
    <mergeCell ref="A14:A15"/>
    <mergeCell ref="B14:B15"/>
    <mergeCell ref="G10:G11"/>
    <mergeCell ref="H10:H11"/>
    <mergeCell ref="A10:A11"/>
    <mergeCell ref="B10:B11"/>
    <mergeCell ref="D10:E10"/>
    <mergeCell ref="F10:F11"/>
    <mergeCell ref="C14:C15"/>
    <mergeCell ref="I10:I11"/>
    <mergeCell ref="G46:G47"/>
    <mergeCell ref="H46:H47"/>
    <mergeCell ref="I46:I47"/>
    <mergeCell ref="I18:I19"/>
    <mergeCell ref="I26:I27"/>
    <mergeCell ref="I34:I35"/>
    <mergeCell ref="I44:I45"/>
    <mergeCell ref="H20:H21"/>
    <mergeCell ref="I20:I21"/>
    <mergeCell ref="G5:G6"/>
    <mergeCell ref="H5:H6"/>
    <mergeCell ref="D7:E7"/>
    <mergeCell ref="A9:I9"/>
    <mergeCell ref="A1:I1"/>
    <mergeCell ref="A2:I2"/>
    <mergeCell ref="A3:A6"/>
    <mergeCell ref="B3:B6"/>
    <mergeCell ref="C3:C6"/>
    <mergeCell ref="D3:H3"/>
    <mergeCell ref="I3:I6"/>
    <mergeCell ref="D4:E5"/>
    <mergeCell ref="F4:H4"/>
    <mergeCell ref="F5:F6"/>
    <mergeCell ref="A63:A64"/>
    <mergeCell ref="B63:B64"/>
    <mergeCell ref="C63:C64"/>
    <mergeCell ref="D63:E63"/>
    <mergeCell ref="F63:F64"/>
    <mergeCell ref="G63:G64"/>
    <mergeCell ref="H63:H64"/>
    <mergeCell ref="I63:I64"/>
    <mergeCell ref="A65:A66"/>
    <mergeCell ref="B65:B66"/>
    <mergeCell ref="C65:C66"/>
    <mergeCell ref="D65:E65"/>
    <mergeCell ref="F65:F66"/>
    <mergeCell ref="G65:G66"/>
    <mergeCell ref="H65:H66"/>
    <mergeCell ref="I65:I66"/>
    <mergeCell ref="A67:A68"/>
    <mergeCell ref="B67:B68"/>
    <mergeCell ref="C67:C68"/>
    <mergeCell ref="D67:E67"/>
    <mergeCell ref="F67:F68"/>
    <mergeCell ref="G67:G68"/>
    <mergeCell ref="H67:H68"/>
    <mergeCell ref="I67:I68"/>
    <mergeCell ref="A69:A70"/>
    <mergeCell ref="B69:B70"/>
    <mergeCell ref="C69:C70"/>
    <mergeCell ref="D69:E69"/>
    <mergeCell ref="F69:F70"/>
    <mergeCell ref="G69:G70"/>
    <mergeCell ref="H69:H70"/>
    <mergeCell ref="I69:I70"/>
    <mergeCell ref="A73:A74"/>
    <mergeCell ref="B73:B74"/>
    <mergeCell ref="C73:C74"/>
    <mergeCell ref="D73:E73"/>
    <mergeCell ref="F73:F74"/>
    <mergeCell ref="G73:G74"/>
    <mergeCell ref="H73:H74"/>
    <mergeCell ref="I73:I74"/>
    <mergeCell ref="A75:A76"/>
    <mergeCell ref="B75:B76"/>
    <mergeCell ref="C75:C76"/>
    <mergeCell ref="D75:E75"/>
    <mergeCell ref="F75:F76"/>
    <mergeCell ref="G75:G76"/>
    <mergeCell ref="H75:H76"/>
    <mergeCell ref="I75:I76"/>
    <mergeCell ref="A77:A78"/>
    <mergeCell ref="B77:B78"/>
    <mergeCell ref="C77:C78"/>
    <mergeCell ref="D77:E77"/>
    <mergeCell ref="F77:F78"/>
    <mergeCell ref="G77:G78"/>
    <mergeCell ref="H77:H78"/>
    <mergeCell ref="I77:I78"/>
    <mergeCell ref="A79:A80"/>
    <mergeCell ref="B79:B80"/>
    <mergeCell ref="C79:C80"/>
    <mergeCell ref="D79:E79"/>
    <mergeCell ref="F79:F80"/>
    <mergeCell ref="G79:G80"/>
    <mergeCell ref="H79:H80"/>
    <mergeCell ref="I79:I80"/>
    <mergeCell ref="A71:A72"/>
    <mergeCell ref="B71:B72"/>
    <mergeCell ref="C71:C72"/>
    <mergeCell ref="D71:E71"/>
    <mergeCell ref="F71:F72"/>
    <mergeCell ref="G71:G72"/>
    <mergeCell ref="H71:H72"/>
    <mergeCell ref="I71:I72"/>
    <mergeCell ref="H138:H139"/>
    <mergeCell ref="I138:I139"/>
    <mergeCell ref="A138:A139"/>
    <mergeCell ref="B138:B139"/>
    <mergeCell ref="C138:C139"/>
    <mergeCell ref="D138:E138"/>
    <mergeCell ref="F138:F139"/>
    <mergeCell ref="G138:G139"/>
  </mergeCells>
  <printOptions/>
  <pageMargins left="0.1968503937007874" right="0.1968503937007874" top="0.1968503937007874" bottom="0.1968503937007874" header="0.17" footer="0.23"/>
  <pageSetup fitToHeight="13" horizontalDpi="600" verticalDpi="600" orientation="landscape" paperSize="9" scale="89" r:id="rId1"/>
  <rowBreaks count="2" manualBreakCount="2">
    <brk id="129" max="255" man="1"/>
    <brk id="1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2013-09-05T05:54:16Z</cp:lastPrinted>
  <dcterms:created xsi:type="dcterms:W3CDTF">2012-01-12T02:35:56Z</dcterms:created>
  <dcterms:modified xsi:type="dcterms:W3CDTF">2013-09-13T05:01:28Z</dcterms:modified>
  <cp:category/>
  <cp:version/>
  <cp:contentType/>
  <cp:contentStatus/>
</cp:coreProperties>
</file>