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Z_0BB23E10_494D_4817_937F_83CE4360CF6D_.wvu.PrintArea" localSheetId="0" hidden="1">'Лист1'!$A$1:$J$196</definedName>
    <definedName name="Z_0BB23E10_494D_4817_937F_83CE4360CF6D_.wvu.PrintTitles" localSheetId="0" hidden="1">'Лист1'!$9:$11</definedName>
    <definedName name="Z_0E9D57DA_4F6D_494B_BC16_2D65402D6B9F_.wvu.PrintArea" localSheetId="0" hidden="1">'Лист1'!$A$1:$J$196</definedName>
    <definedName name="Z_0E9D57DA_4F6D_494B_BC16_2D65402D6B9F_.wvu.PrintTitles" localSheetId="0" hidden="1">'Лист1'!$9:$11</definedName>
    <definedName name="Z_350A293E_954A_4A7A_9985_D1B15DB25DD5_.wvu.PrintArea" localSheetId="0" hidden="1">'Лист1'!$A$1:$J$196</definedName>
    <definedName name="Z_350A293E_954A_4A7A_9985_D1B15DB25DD5_.wvu.PrintTitles" localSheetId="0" hidden="1">'Лист1'!$9:$11</definedName>
    <definedName name="Z_D112BC9F_192D_4D84_886A_8819DA264FB1_.wvu.PrintArea" localSheetId="0" hidden="1">'Лист1'!$A$1:$J$196</definedName>
    <definedName name="Z_D112BC9F_192D_4D84_886A_8819DA264FB1_.wvu.PrintTitles" localSheetId="0" hidden="1">'Лист1'!$9:$11</definedName>
    <definedName name="Z_D112BC9F_192D_4D84_886A_8819DA264FB1_.wvu.Rows" localSheetId="0" hidden="1">'Лист1'!#REF!</definedName>
    <definedName name="_xlnm.Print_Titles" localSheetId="0">'Лист1'!$9:$11</definedName>
    <definedName name="_xlnm.Print_Area" localSheetId="0">'Лист1'!$A$1:$J$196</definedName>
  </definedNames>
  <calcPr fullCalcOnLoad="1"/>
</workbook>
</file>

<file path=xl/comments1.xml><?xml version="1.0" encoding="utf-8"?>
<comments xmlns="http://schemas.openxmlformats.org/spreadsheetml/2006/main">
  <authors>
    <author>Володина Лидия Михайловна</author>
  </authors>
  <commentList>
    <comment ref="F88" authorId="0">
      <text>
        <r>
          <rPr>
            <sz val="11"/>
            <color indexed="8"/>
            <rFont val="Calibri"/>
            <family val="2"/>
          </rPr>
          <t>Володина Лидия Михайловна:</t>
        </r>
        <r>
          <rPr>
            <sz val="11"/>
            <color indexed="8"/>
            <rFont val="Calibri"/>
            <family val="2"/>
          </rPr>
          <t xml:space="preserve">
из МЗ школ</t>
        </r>
      </text>
    </comment>
    <comment ref="F94" authorId="0">
      <text>
        <r>
          <rPr>
            <sz val="11"/>
            <color indexed="8"/>
            <rFont val="Calibri"/>
            <family val="2"/>
          </rPr>
          <t>Володина Лидия Михайловна:</t>
        </r>
        <r>
          <rPr>
            <sz val="11"/>
            <color indexed="8"/>
            <rFont val="Calibri"/>
            <family val="2"/>
          </rPr>
          <t xml:space="preserve">
из МЗ школ</t>
        </r>
      </text>
    </comment>
    <comment ref="F161" authorId="0">
      <text>
        <r>
          <rPr>
            <sz val="11"/>
            <color indexed="8"/>
            <rFont val="Calibri"/>
            <family val="2"/>
          </rPr>
          <t>Володина Лидия Михайловна:</t>
        </r>
        <r>
          <rPr>
            <sz val="11"/>
            <color indexed="8"/>
            <rFont val="Calibri"/>
            <family val="2"/>
          </rPr>
          <t xml:space="preserve">
ИЗ МЗ клубы</t>
        </r>
      </text>
    </comment>
    <comment ref="F167" authorId="0">
      <text>
        <r>
          <rPr>
            <sz val="11"/>
            <color indexed="8"/>
            <rFont val="Calibri"/>
            <family val="2"/>
          </rPr>
          <t>Володина Лидия Михайловна:</t>
        </r>
        <r>
          <rPr>
            <sz val="11"/>
            <color indexed="8"/>
            <rFont val="Calibri"/>
            <family val="2"/>
          </rPr>
          <t xml:space="preserve">
Из МЗ КТО</t>
        </r>
      </text>
    </comment>
    <comment ref="F173" authorId="0">
      <text>
        <r>
          <rPr>
            <sz val="11"/>
            <color indexed="8"/>
            <rFont val="Calibri"/>
            <family val="2"/>
          </rPr>
          <t>Володина Лидия Михайловна:</t>
        </r>
        <r>
          <rPr>
            <sz val="11"/>
            <color indexed="8"/>
            <rFont val="Calibri"/>
            <family val="2"/>
          </rPr>
          <t xml:space="preserve">
из МЗ клубы</t>
        </r>
      </text>
    </comment>
    <comment ref="F179" authorId="0">
      <text>
        <r>
          <rPr>
            <sz val="11"/>
            <color indexed="8"/>
            <rFont val="Calibri"/>
            <family val="2"/>
          </rPr>
          <t>Володина Лидия Михайловна:</t>
        </r>
        <r>
          <rPr>
            <sz val="11"/>
            <color indexed="8"/>
            <rFont val="Calibri"/>
            <family val="2"/>
          </rPr>
          <t xml:space="preserve">
из МЗ клубы</t>
        </r>
      </text>
    </comment>
    <comment ref="F51" authorId="0">
      <text>
        <r>
          <rPr>
            <sz val="11"/>
            <color indexed="8"/>
            <rFont val="Calibri"/>
            <family val="2"/>
          </rPr>
          <t>Володина Лидия Михайловна:</t>
        </r>
        <r>
          <rPr>
            <sz val="11"/>
            <color indexed="8"/>
            <rFont val="Calibri"/>
            <family val="2"/>
          </rPr>
          <t xml:space="preserve">
Из МЗ музей</t>
        </r>
      </text>
    </comment>
  </commentList>
</comments>
</file>

<file path=xl/sharedStrings.xml><?xml version="1.0" encoding="utf-8"?>
<sst xmlns="http://schemas.openxmlformats.org/spreadsheetml/2006/main" count="259" uniqueCount="86">
  <si>
    <t>ПЕРЕЧЕНЬ</t>
  </si>
  <si>
    <t>ОСНОВНЫХ МЕРОПРИЯТИЙ МУНИЦИПАЛЬНОЙ ПРОГРАММЫ</t>
  </si>
  <si>
    <t>(название муниципальной программы)</t>
  </si>
  <si>
    <t>(Заказчик муниципальной программы)</t>
  </si>
  <si>
    <t>Управление культуры администрации Города Томска</t>
  </si>
  <si>
    <t>Наименование мероприятий</t>
  </si>
  <si>
    <t>Приоритетность</t>
  </si>
  <si>
    <t>Сроки исполнения</t>
  </si>
  <si>
    <t>Стоимость (тыс. руб.)</t>
  </si>
  <si>
    <t>Источники финансирования</t>
  </si>
  <si>
    <t>Местный бюджет</t>
  </si>
  <si>
    <t>Бюджеты других уровней</t>
  </si>
  <si>
    <t>Примечание</t>
  </si>
  <si>
    <t>№ п/п</t>
  </si>
  <si>
    <t>Цель: Повышение качества и доступности услуг в сфере культуры</t>
  </si>
  <si>
    <t>2014 год</t>
  </si>
  <si>
    <t>2015 год</t>
  </si>
  <si>
    <t>2016 год</t>
  </si>
  <si>
    <t>2017 год</t>
  </si>
  <si>
    <t>2018 год</t>
  </si>
  <si>
    <t>Приобретение доступа к полнотекстовым базам книг и периодических изданий</t>
  </si>
  <si>
    <t>Оцифровка и электронная каталогизация музейного фонда Музея истории Томска (приобретение и внедрение комплексной автоматизированной музейной информационной системы, оборудования, оплата услуг по введению данных в систему, создание виртуальных выставок и т.д)</t>
  </si>
  <si>
    <t>Внедрение современных информационных технологий в образовательный процесс (приобретение программного обеспечения, оборудования)</t>
  </si>
  <si>
    <t>Обеспечение муниципальных учреждений дополнительного образования музыкальными инструментами</t>
  </si>
  <si>
    <t>Обеспечение муниципальных учреждений дополнительного образования специальным оборудованием</t>
  </si>
  <si>
    <t>Развитие и поддержка творческих коллективов, одаренных детей и молодежи  в МОУ ДОД (оплата участия в конкурсах и выставках, гастрольные поездки одарённых детей, пошив концертных костюмов, организация концертных программ и выставок, др.)</t>
  </si>
  <si>
    <t>Приобретение светотехнического и звукотехнического оборудования</t>
  </si>
  <si>
    <t>Создание условий для сохранения и развития исполнительских искусств</t>
  </si>
  <si>
    <t>Строительство МКОЦ «Степановский»</t>
  </si>
  <si>
    <t>Итого по задаче 4</t>
  </si>
  <si>
    <t>Совершенствование системы образовательного процесса (комплектование фонда библиотек МОУ ДОД)</t>
  </si>
  <si>
    <t>Федеральный (прогноз)</t>
  </si>
  <si>
    <t>Областной (прогноз)</t>
  </si>
  <si>
    <t>Внебюджетные источники (прогноз)</t>
  </si>
  <si>
    <t>2.1</t>
  </si>
  <si>
    <t>3.1</t>
  </si>
  <si>
    <t>Задача №4. Обеспечение населения разнообразными формами культурного досуга</t>
  </si>
  <si>
    <t>4.1</t>
  </si>
  <si>
    <t>4.2</t>
  </si>
  <si>
    <t>Итого по  Программе</t>
  </si>
  <si>
    <t>1.1.</t>
  </si>
  <si>
    <t>Задача 1. Организация библиотечного обслуживания населения</t>
  </si>
  <si>
    <t>Всего:</t>
  </si>
  <si>
    <t>Итого:</t>
  </si>
  <si>
    <t>Приложение 1 к муниципальной программе "Развитие культуры муниципального образования "Город Томск" на 2014-2018 годы</t>
  </si>
  <si>
    <t>Проведение городского конкурса творческих проектов</t>
  </si>
  <si>
    <t xml:space="preserve">Организация и обеспечение эффективного функционирования действующей сети муниципальных учреждений культуры </t>
  </si>
  <si>
    <t xml:space="preserve"> «Развитие культуры муниципального образования «Город  Томск» на 2014-2018 годы»</t>
  </si>
  <si>
    <t>Задача № 2. Организация историко-культурного просвещения населения</t>
  </si>
  <si>
    <t>Задача № 3. Организация предоставления дополнительного образования художественно-эстетической направленности детям</t>
  </si>
  <si>
    <t>Осуществление экономического планирования, ведения бюджетного, налогового учета, составления отчетности, контроля расходования средств, в том числе:</t>
  </si>
  <si>
    <t>Создание музея – заповедника «Томская крепость»:
Разработка программы комплексного развития, научной концепции и сопутствующей документации для создания музея-заповедника.
Установка системы безопасности (ограждение, установка системы видеонаблюдения) музея-заповедника «Томская крепость». Развитие инфраструктуры музея-заповедника «Томская крепость» (навигация, ландшафтно-архитектурное обустройство южной части Воскресенской горы, научные изыскания)</t>
  </si>
  <si>
    <t>Организация работ по благоустройству и обеспечению безопасности на городском пляже</t>
  </si>
  <si>
    <t>Организация разнообразных форм культурного досуга</t>
  </si>
  <si>
    <t>Предоставление дополнительного образования детям</t>
  </si>
  <si>
    <t>Создание условий для сохранения и развития традиционной народной культуры, нематериального культурного наследия (организация участия творческих коллективов и солистов в конкурсах различных уровней, гастрольных поездках, пошив концертных костюмов, организация конкурсов и концертных программ и др.)</t>
  </si>
  <si>
    <t>1.2.</t>
  </si>
  <si>
    <t>Разработка проектно-сметной документации на проведение капитального ремонта и капитальный ремонт ДМШ №2</t>
  </si>
  <si>
    <t>Разработка проектно-сметной документации на проведение капитального ремонта и капитальный ремонт 
ДК "Светлый" 2017 год
ДК "Томский перекресток" 2018 год</t>
  </si>
  <si>
    <t>Разработка проектно-сметной документации на проведение капитального ремонта и капитальный ремонт 
МБ "Кольцевая", МБ "Эврика" 2017 год 
МБ "Лада" 2018 год</t>
  </si>
  <si>
    <t>2.2.</t>
  </si>
  <si>
    <t>2.3.</t>
  </si>
  <si>
    <t>1.3.</t>
  </si>
  <si>
    <t>3.2.</t>
  </si>
  <si>
    <t>3.3.</t>
  </si>
  <si>
    <t>3.4.</t>
  </si>
  <si>
    <t>3.5.</t>
  </si>
  <si>
    <t>3.6.</t>
  </si>
  <si>
    <t>4.3.</t>
  </si>
  <si>
    <t>4.5.</t>
  </si>
  <si>
    <t>4.4.</t>
  </si>
  <si>
    <t>4.6.</t>
  </si>
  <si>
    <t>4.7.</t>
  </si>
  <si>
    <t>4.8.</t>
  </si>
  <si>
    <t>Итого по задаче 1</t>
  </si>
  <si>
    <t>Итого по задаче 2</t>
  </si>
  <si>
    <t>Итого по задаче 3</t>
  </si>
  <si>
    <t>4.9.</t>
  </si>
  <si>
    <t>4.10.</t>
  </si>
  <si>
    <t>4.11.</t>
  </si>
  <si>
    <t>4.12.</t>
  </si>
  <si>
    <t>Обеспечение беспрепятственного доступа населения к информационно-библиотечным ресурсам</t>
  </si>
  <si>
    <t>Обеспечение равного доступа к культурным ценностям посредством предоставления музейных услуг</t>
  </si>
  <si>
    <t>Приобретение современных передвижных сценических площадок, навесов, другого оборудования для уличных мероприятий</t>
  </si>
  <si>
    <t>Поддержка мероприятий, посвящённых значимым событиям российской культуры и развитию культурного сотрудничества</t>
  </si>
  <si>
    <t>3.7.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</si>
</sst>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8"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3" fillId="24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3" fillId="0" borderId="10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16" xfId="0" applyNumberFormat="1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6"/>
  <sheetViews>
    <sheetView tabSelected="1" zoomScaleSheetLayoutView="100" workbookViewId="0" topLeftCell="A160">
      <selection activeCell="B137" sqref="B137:B142"/>
    </sheetView>
  </sheetViews>
  <sheetFormatPr defaultColWidth="9.140625" defaultRowHeight="15"/>
  <cols>
    <col min="1" max="1" width="4.57421875" style="1" customWidth="1"/>
    <col min="2" max="2" width="22.28125" style="1" customWidth="1"/>
    <col min="3" max="3" width="9.8515625" style="1" customWidth="1"/>
    <col min="4" max="4" width="10.7109375" style="1" customWidth="1"/>
    <col min="5" max="5" width="11.28125" style="1" customWidth="1"/>
    <col min="6" max="6" width="10.140625" style="1" customWidth="1"/>
    <col min="7" max="7" width="9.140625" style="1" customWidth="1"/>
    <col min="8" max="8" width="9.7109375" style="1" customWidth="1"/>
    <col min="9" max="9" width="9.00390625" style="1" customWidth="1"/>
    <col min="10" max="10" width="11.7109375" style="1" customWidth="1"/>
    <col min="11" max="16384" width="9.140625" style="1" customWidth="1"/>
  </cols>
  <sheetData>
    <row r="1" spans="1:10" ht="37.5" customHeight="1">
      <c r="A1" s="5"/>
      <c r="B1" s="5"/>
      <c r="C1" s="5"/>
      <c r="D1" s="5"/>
      <c r="E1" s="5"/>
      <c r="F1" s="5"/>
      <c r="G1" s="41" t="s">
        <v>44</v>
      </c>
      <c r="H1" s="41"/>
      <c r="I1" s="41"/>
      <c r="J1" s="41"/>
    </row>
    <row r="2" spans="1:10" ht="15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5.7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15.75">
      <c r="A4" s="20" t="s">
        <v>47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ht="15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19"/>
    </row>
    <row r="6" spans="1:10" ht="15.75">
      <c r="A6" s="20" t="s">
        <v>4</v>
      </c>
      <c r="B6" s="20"/>
      <c r="C6" s="20"/>
      <c r="D6" s="20"/>
      <c r="E6" s="20"/>
      <c r="F6" s="20"/>
      <c r="G6" s="20"/>
      <c r="H6" s="20"/>
      <c r="I6" s="20"/>
      <c r="J6" s="20"/>
    </row>
    <row r="7" spans="1:10" ht="15.75">
      <c r="A7" s="19" t="s">
        <v>3</v>
      </c>
      <c r="B7" s="19"/>
      <c r="C7" s="19"/>
      <c r="D7" s="19"/>
      <c r="E7" s="19"/>
      <c r="F7" s="19"/>
      <c r="G7" s="19"/>
      <c r="H7" s="19"/>
      <c r="I7" s="19"/>
      <c r="J7" s="19"/>
    </row>
    <row r="8" ht="15.75"/>
    <row r="9" spans="1:10" ht="15.75">
      <c r="A9" s="15" t="s">
        <v>13</v>
      </c>
      <c r="B9" s="15" t="s">
        <v>5</v>
      </c>
      <c r="C9" s="15" t="s">
        <v>6</v>
      </c>
      <c r="D9" s="15" t="s">
        <v>7</v>
      </c>
      <c r="E9" s="15" t="s">
        <v>8</v>
      </c>
      <c r="F9" s="15" t="s">
        <v>9</v>
      </c>
      <c r="G9" s="15"/>
      <c r="H9" s="15"/>
      <c r="I9" s="15"/>
      <c r="J9" s="15" t="s">
        <v>12</v>
      </c>
    </row>
    <row r="10" spans="1:10" ht="24.75" customHeight="1">
      <c r="A10" s="15"/>
      <c r="B10" s="15"/>
      <c r="C10" s="15"/>
      <c r="D10" s="15"/>
      <c r="E10" s="15"/>
      <c r="F10" s="15" t="s">
        <v>10</v>
      </c>
      <c r="G10" s="15" t="s">
        <v>11</v>
      </c>
      <c r="H10" s="15"/>
      <c r="I10" s="15" t="s">
        <v>33</v>
      </c>
      <c r="J10" s="15"/>
    </row>
    <row r="11" spans="1:10" ht="51">
      <c r="A11" s="15"/>
      <c r="B11" s="15"/>
      <c r="C11" s="15"/>
      <c r="D11" s="15"/>
      <c r="E11" s="15"/>
      <c r="F11" s="15"/>
      <c r="G11" s="2" t="s">
        <v>31</v>
      </c>
      <c r="H11" s="2" t="s">
        <v>32</v>
      </c>
      <c r="I11" s="15"/>
      <c r="J11" s="15"/>
    </row>
    <row r="12" spans="1:10" ht="15.75">
      <c r="A12" s="16" t="s">
        <v>14</v>
      </c>
      <c r="B12" s="17"/>
      <c r="C12" s="17"/>
      <c r="D12" s="17"/>
      <c r="E12" s="17"/>
      <c r="F12" s="17"/>
      <c r="G12" s="17"/>
      <c r="H12" s="17"/>
      <c r="I12" s="17"/>
      <c r="J12" s="18"/>
    </row>
    <row r="13" spans="1:10" ht="15.75">
      <c r="A13" s="35" t="s">
        <v>41</v>
      </c>
      <c r="B13" s="36"/>
      <c r="C13" s="36"/>
      <c r="D13" s="36"/>
      <c r="E13" s="36"/>
      <c r="F13" s="36"/>
      <c r="G13" s="36"/>
      <c r="H13" s="36"/>
      <c r="I13" s="36"/>
      <c r="J13" s="36"/>
    </row>
    <row r="14" spans="1:10" s="8" customFormat="1" ht="15.75">
      <c r="A14" s="25" t="s">
        <v>40</v>
      </c>
      <c r="B14" s="24" t="s">
        <v>81</v>
      </c>
      <c r="C14" s="15">
        <v>1</v>
      </c>
      <c r="D14" s="2" t="s">
        <v>15</v>
      </c>
      <c r="E14" s="3">
        <f>SUM(F14:I14)</f>
        <v>62626.8</v>
      </c>
      <c r="F14" s="3">
        <v>51333.9</v>
      </c>
      <c r="G14" s="3">
        <v>1210.5</v>
      </c>
      <c r="H14" s="3">
        <v>10082.4</v>
      </c>
      <c r="I14" s="3">
        <v>0</v>
      </c>
      <c r="J14" s="15"/>
    </row>
    <row r="15" spans="1:10" s="8" customFormat="1" ht="15.75">
      <c r="A15" s="26"/>
      <c r="B15" s="24"/>
      <c r="C15" s="15"/>
      <c r="D15" s="2" t="s">
        <v>16</v>
      </c>
      <c r="E15" s="3">
        <v>52589.4</v>
      </c>
      <c r="F15" s="3">
        <v>51333.9</v>
      </c>
      <c r="G15" s="3">
        <v>1210.5</v>
      </c>
      <c r="H15" s="3">
        <v>45</v>
      </c>
      <c r="I15" s="3">
        <v>0</v>
      </c>
      <c r="J15" s="15"/>
    </row>
    <row r="16" spans="1:10" s="8" customFormat="1" ht="15.75">
      <c r="A16" s="26"/>
      <c r="B16" s="24"/>
      <c r="C16" s="15"/>
      <c r="D16" s="2" t="s">
        <v>17</v>
      </c>
      <c r="E16" s="3">
        <v>52589.4</v>
      </c>
      <c r="F16" s="3">
        <v>51333.9</v>
      </c>
      <c r="G16" s="3">
        <v>1210.5</v>
      </c>
      <c r="H16" s="3">
        <v>45</v>
      </c>
      <c r="I16" s="3">
        <v>0</v>
      </c>
      <c r="J16" s="15"/>
    </row>
    <row r="17" spans="1:10" s="8" customFormat="1" ht="15.75">
      <c r="A17" s="26"/>
      <c r="B17" s="24"/>
      <c r="C17" s="15"/>
      <c r="D17" s="2" t="s">
        <v>18</v>
      </c>
      <c r="E17" s="3">
        <v>52589.4</v>
      </c>
      <c r="F17" s="3">
        <v>51333.9</v>
      </c>
      <c r="G17" s="3">
        <v>1210.5</v>
      </c>
      <c r="H17" s="3">
        <v>45</v>
      </c>
      <c r="I17" s="3">
        <v>0</v>
      </c>
      <c r="J17" s="15"/>
    </row>
    <row r="18" spans="1:10" s="8" customFormat="1" ht="15.75">
      <c r="A18" s="26"/>
      <c r="B18" s="24"/>
      <c r="C18" s="15"/>
      <c r="D18" s="2" t="s">
        <v>19</v>
      </c>
      <c r="E18" s="3">
        <v>52589.4</v>
      </c>
      <c r="F18" s="3">
        <v>51333.9</v>
      </c>
      <c r="G18" s="3">
        <v>1210.5</v>
      </c>
      <c r="H18" s="3">
        <v>45</v>
      </c>
      <c r="I18" s="3">
        <v>0</v>
      </c>
      <c r="J18" s="15"/>
    </row>
    <row r="19" spans="1:10" ht="15.75">
      <c r="A19" s="27"/>
      <c r="B19" s="24"/>
      <c r="C19" s="15"/>
      <c r="D19" s="2" t="s">
        <v>42</v>
      </c>
      <c r="E19" s="3">
        <v>272984.4</v>
      </c>
      <c r="F19" s="3">
        <v>256669.5</v>
      </c>
      <c r="G19" s="3">
        <v>6052.5</v>
      </c>
      <c r="H19" s="3">
        <v>10262.4</v>
      </c>
      <c r="I19" s="3">
        <v>0</v>
      </c>
      <c r="J19" s="15"/>
    </row>
    <row r="20" spans="1:10" ht="15.75">
      <c r="A20" s="30" t="s">
        <v>56</v>
      </c>
      <c r="B20" s="33" t="s">
        <v>20</v>
      </c>
      <c r="C20" s="15">
        <v>3</v>
      </c>
      <c r="D20" s="2" t="s">
        <v>15</v>
      </c>
      <c r="E20" s="3">
        <f aca="true" t="shared" si="0" ref="E20:E25">F20+G20+H20+I20</f>
        <v>100</v>
      </c>
      <c r="F20" s="9"/>
      <c r="G20" s="9"/>
      <c r="H20" s="9"/>
      <c r="I20" s="9">
        <v>100</v>
      </c>
      <c r="J20" s="32"/>
    </row>
    <row r="21" spans="1:10" ht="15.75">
      <c r="A21" s="30"/>
      <c r="B21" s="33"/>
      <c r="C21" s="15"/>
      <c r="D21" s="2" t="s">
        <v>16</v>
      </c>
      <c r="E21" s="3">
        <f t="shared" si="0"/>
        <v>100</v>
      </c>
      <c r="F21" s="9"/>
      <c r="G21" s="9"/>
      <c r="H21" s="9"/>
      <c r="I21" s="9">
        <v>100</v>
      </c>
      <c r="J21" s="32"/>
    </row>
    <row r="22" spans="1:10" ht="15.75">
      <c r="A22" s="30"/>
      <c r="B22" s="33"/>
      <c r="C22" s="15"/>
      <c r="D22" s="2" t="s">
        <v>17</v>
      </c>
      <c r="E22" s="3">
        <f t="shared" si="0"/>
        <v>100</v>
      </c>
      <c r="F22" s="9"/>
      <c r="G22" s="9"/>
      <c r="H22" s="9"/>
      <c r="I22" s="9">
        <v>100</v>
      </c>
      <c r="J22" s="32"/>
    </row>
    <row r="23" spans="1:10" ht="15.75">
      <c r="A23" s="30"/>
      <c r="B23" s="33"/>
      <c r="C23" s="15"/>
      <c r="D23" s="2" t="s">
        <v>18</v>
      </c>
      <c r="E23" s="3">
        <f t="shared" si="0"/>
        <v>3020</v>
      </c>
      <c r="F23" s="9">
        <v>1450</v>
      </c>
      <c r="G23" s="9">
        <v>735</v>
      </c>
      <c r="H23" s="9">
        <v>735</v>
      </c>
      <c r="I23" s="9">
        <v>100</v>
      </c>
      <c r="J23" s="32"/>
    </row>
    <row r="24" spans="1:10" ht="15.75">
      <c r="A24" s="30"/>
      <c r="B24" s="33"/>
      <c r="C24" s="15"/>
      <c r="D24" s="2" t="s">
        <v>19</v>
      </c>
      <c r="E24" s="3">
        <f t="shared" si="0"/>
        <v>1675</v>
      </c>
      <c r="F24" s="9">
        <v>1050</v>
      </c>
      <c r="G24" s="9">
        <v>525</v>
      </c>
      <c r="H24" s="9"/>
      <c r="I24" s="9">
        <v>100</v>
      </c>
      <c r="J24" s="32"/>
    </row>
    <row r="25" spans="1:10" ht="15.75">
      <c r="A25" s="30"/>
      <c r="B25" s="33"/>
      <c r="C25" s="15"/>
      <c r="D25" s="2" t="s">
        <v>42</v>
      </c>
      <c r="E25" s="3">
        <f t="shared" si="0"/>
        <v>4995</v>
      </c>
      <c r="F25" s="9">
        <f>F20+F21+F22+F23+F24</f>
        <v>2500</v>
      </c>
      <c r="G25" s="9">
        <f>G20+G21+G22+G23+G24</f>
        <v>1260</v>
      </c>
      <c r="H25" s="9">
        <f>H20+H21+H22+H23+H24</f>
        <v>735</v>
      </c>
      <c r="I25" s="9">
        <f>I20+I21+I22+I23+I24</f>
        <v>500</v>
      </c>
      <c r="J25" s="32"/>
    </row>
    <row r="26" spans="1:10" ht="24.75" customHeight="1">
      <c r="A26" s="25" t="s">
        <v>62</v>
      </c>
      <c r="B26" s="37" t="s">
        <v>59</v>
      </c>
      <c r="C26" s="14">
        <v>1</v>
      </c>
      <c r="D26" s="2" t="s">
        <v>15</v>
      </c>
      <c r="E26" s="3"/>
      <c r="F26" s="3"/>
      <c r="G26" s="3"/>
      <c r="H26" s="3"/>
      <c r="I26" s="3"/>
      <c r="J26" s="2"/>
    </row>
    <row r="27" spans="1:10" ht="25.5" customHeight="1">
      <c r="A27" s="26"/>
      <c r="B27" s="38"/>
      <c r="C27" s="39"/>
      <c r="D27" s="2" t="s">
        <v>16</v>
      </c>
      <c r="E27" s="3"/>
      <c r="F27" s="3"/>
      <c r="G27" s="3"/>
      <c r="H27" s="3"/>
      <c r="I27" s="3"/>
      <c r="J27" s="2"/>
    </row>
    <row r="28" spans="1:10" ht="22.5" customHeight="1">
      <c r="A28" s="26"/>
      <c r="B28" s="38"/>
      <c r="C28" s="39"/>
      <c r="D28" s="2" t="s">
        <v>17</v>
      </c>
      <c r="E28" s="3"/>
      <c r="F28" s="3"/>
      <c r="G28" s="3"/>
      <c r="H28" s="3"/>
      <c r="I28" s="3"/>
      <c r="J28" s="2"/>
    </row>
    <row r="29" spans="1:10" ht="25.5" customHeight="1">
      <c r="A29" s="26"/>
      <c r="B29" s="38"/>
      <c r="C29" s="39"/>
      <c r="D29" s="2" t="s">
        <v>18</v>
      </c>
      <c r="E29" s="3"/>
      <c r="F29" s="3">
        <v>5500</v>
      </c>
      <c r="G29" s="3"/>
      <c r="H29" s="3"/>
      <c r="I29" s="3"/>
      <c r="J29" s="2"/>
    </row>
    <row r="30" spans="1:10" ht="15.75">
      <c r="A30" s="26"/>
      <c r="B30" s="38"/>
      <c r="C30" s="39"/>
      <c r="D30" s="2" t="s">
        <v>19</v>
      </c>
      <c r="E30" s="3"/>
      <c r="F30" s="3">
        <v>5500</v>
      </c>
      <c r="G30" s="3"/>
      <c r="H30" s="3"/>
      <c r="I30" s="3"/>
      <c r="J30" s="2"/>
    </row>
    <row r="31" spans="1:10" ht="15.75">
      <c r="A31" s="27"/>
      <c r="B31" s="13"/>
      <c r="C31" s="40"/>
      <c r="D31" s="2" t="s">
        <v>42</v>
      </c>
      <c r="E31" s="3"/>
      <c r="F31" s="3"/>
      <c r="G31" s="3"/>
      <c r="H31" s="3"/>
      <c r="I31" s="3"/>
      <c r="J31" s="2"/>
    </row>
    <row r="32" spans="1:10" ht="15.75">
      <c r="A32" s="28"/>
      <c r="B32" s="29" t="s">
        <v>74</v>
      </c>
      <c r="C32" s="31"/>
      <c r="D32" s="7" t="s">
        <v>15</v>
      </c>
      <c r="E32" s="4">
        <f>SUM(F32:I32)</f>
        <v>62726.8</v>
      </c>
      <c r="F32" s="4">
        <f>F26+F20+F14</f>
        <v>51333.9</v>
      </c>
      <c r="G32" s="4">
        <f>G26+G20+G14</f>
        <v>1210.5</v>
      </c>
      <c r="H32" s="4">
        <f>H26+H20+H14</f>
        <v>10082.4</v>
      </c>
      <c r="I32" s="4">
        <f>I26+I20+I14</f>
        <v>100</v>
      </c>
      <c r="J32" s="31"/>
    </row>
    <row r="33" spans="1:10" ht="15.75">
      <c r="A33" s="28"/>
      <c r="B33" s="29"/>
      <c r="C33" s="31"/>
      <c r="D33" s="7" t="s">
        <v>16</v>
      </c>
      <c r="E33" s="4">
        <f>SUM(F33:I33)</f>
        <v>52689.4</v>
      </c>
      <c r="F33" s="4">
        <f aca="true" t="shared" si="1" ref="F33:I36">F27+F21+F15</f>
        <v>51333.9</v>
      </c>
      <c r="G33" s="4">
        <f t="shared" si="1"/>
        <v>1210.5</v>
      </c>
      <c r="H33" s="4">
        <f t="shared" si="1"/>
        <v>45</v>
      </c>
      <c r="I33" s="4">
        <f t="shared" si="1"/>
        <v>100</v>
      </c>
      <c r="J33" s="31"/>
    </row>
    <row r="34" spans="1:10" ht="15.75">
      <c r="A34" s="28"/>
      <c r="B34" s="29"/>
      <c r="C34" s="31"/>
      <c r="D34" s="7" t="s">
        <v>17</v>
      </c>
      <c r="E34" s="4">
        <f>SUM(F34:I34)</f>
        <v>52689.4</v>
      </c>
      <c r="F34" s="4">
        <f t="shared" si="1"/>
        <v>51333.9</v>
      </c>
      <c r="G34" s="4">
        <f t="shared" si="1"/>
        <v>1210.5</v>
      </c>
      <c r="H34" s="4">
        <f t="shared" si="1"/>
        <v>45</v>
      </c>
      <c r="I34" s="4">
        <f t="shared" si="1"/>
        <v>100</v>
      </c>
      <c r="J34" s="31"/>
    </row>
    <row r="35" spans="1:10" ht="15.75">
      <c r="A35" s="28"/>
      <c r="B35" s="29"/>
      <c r="C35" s="31"/>
      <c r="D35" s="7" t="s">
        <v>18</v>
      </c>
      <c r="E35" s="4">
        <f>SUM(F35:I35)</f>
        <v>61109.4</v>
      </c>
      <c r="F35" s="4">
        <f t="shared" si="1"/>
        <v>58283.9</v>
      </c>
      <c r="G35" s="4">
        <f t="shared" si="1"/>
        <v>1945.5</v>
      </c>
      <c r="H35" s="4">
        <f t="shared" si="1"/>
        <v>780</v>
      </c>
      <c r="I35" s="4">
        <f t="shared" si="1"/>
        <v>100</v>
      </c>
      <c r="J35" s="31"/>
    </row>
    <row r="36" spans="1:10" ht="15.75">
      <c r="A36" s="28"/>
      <c r="B36" s="29"/>
      <c r="C36" s="31"/>
      <c r="D36" s="7" t="s">
        <v>19</v>
      </c>
      <c r="E36" s="4">
        <f>SUM(F36:I36)</f>
        <v>59764.4</v>
      </c>
      <c r="F36" s="4">
        <f t="shared" si="1"/>
        <v>57883.9</v>
      </c>
      <c r="G36" s="4">
        <f t="shared" si="1"/>
        <v>1735.5</v>
      </c>
      <c r="H36" s="4">
        <f t="shared" si="1"/>
        <v>45</v>
      </c>
      <c r="I36" s="4">
        <f t="shared" si="1"/>
        <v>100</v>
      </c>
      <c r="J36" s="31"/>
    </row>
    <row r="37" spans="1:10" ht="15.75">
      <c r="A37" s="28"/>
      <c r="B37" s="29"/>
      <c r="C37" s="31"/>
      <c r="D37" s="7" t="s">
        <v>42</v>
      </c>
      <c r="E37" s="4">
        <f>SUM(E32:E36)</f>
        <v>288979.4</v>
      </c>
      <c r="F37" s="4">
        <f>SUM(F32:F36)</f>
        <v>270169.5</v>
      </c>
      <c r="G37" s="4">
        <f>SUM(G32:G36)</f>
        <v>7312.5</v>
      </c>
      <c r="H37" s="4">
        <f>SUM(H32:H36)</f>
        <v>10997.4</v>
      </c>
      <c r="I37" s="4">
        <f>SUM(I32:I36)</f>
        <v>500</v>
      </c>
      <c r="J37" s="31"/>
    </row>
    <row r="38" spans="1:10" ht="15.75">
      <c r="A38" s="22" t="s">
        <v>48</v>
      </c>
      <c r="B38" s="23"/>
      <c r="C38" s="23"/>
      <c r="D38" s="23"/>
      <c r="E38" s="23"/>
      <c r="F38" s="23"/>
      <c r="G38" s="23"/>
      <c r="H38" s="23"/>
      <c r="I38" s="23"/>
      <c r="J38" s="23"/>
    </row>
    <row r="39" spans="1:10" ht="15.75">
      <c r="A39" s="30" t="s">
        <v>34</v>
      </c>
      <c r="B39" s="33" t="s">
        <v>82</v>
      </c>
      <c r="C39" s="15">
        <v>1</v>
      </c>
      <c r="D39" s="2" t="s">
        <v>15</v>
      </c>
      <c r="E39" s="3">
        <v>7453.3</v>
      </c>
      <c r="F39" s="3">
        <v>6221.7</v>
      </c>
      <c r="G39" s="3">
        <v>1231.6</v>
      </c>
      <c r="H39" s="3">
        <v>0</v>
      </c>
      <c r="I39" s="3">
        <v>0</v>
      </c>
      <c r="J39" s="15"/>
    </row>
    <row r="40" spans="1:10" ht="15.75">
      <c r="A40" s="30"/>
      <c r="B40" s="33"/>
      <c r="C40" s="15"/>
      <c r="D40" s="2" t="s">
        <v>16</v>
      </c>
      <c r="E40" s="3">
        <v>6335.7</v>
      </c>
      <c r="F40" s="3">
        <v>6221.7</v>
      </c>
      <c r="G40" s="3">
        <v>114</v>
      </c>
      <c r="H40" s="3">
        <v>0</v>
      </c>
      <c r="I40" s="3">
        <v>0</v>
      </c>
      <c r="J40" s="15"/>
    </row>
    <row r="41" spans="1:10" ht="15.75">
      <c r="A41" s="30"/>
      <c r="B41" s="33"/>
      <c r="C41" s="15"/>
      <c r="D41" s="2" t="s">
        <v>17</v>
      </c>
      <c r="E41" s="3">
        <v>6335.7</v>
      </c>
      <c r="F41" s="3">
        <v>6221.7</v>
      </c>
      <c r="G41" s="3">
        <v>114</v>
      </c>
      <c r="H41" s="3">
        <v>0</v>
      </c>
      <c r="I41" s="3">
        <v>0</v>
      </c>
      <c r="J41" s="15"/>
    </row>
    <row r="42" spans="1:10" ht="15.75">
      <c r="A42" s="30"/>
      <c r="B42" s="33"/>
      <c r="C42" s="15"/>
      <c r="D42" s="2" t="s">
        <v>18</v>
      </c>
      <c r="E42" s="3">
        <v>6435.7</v>
      </c>
      <c r="F42" s="3">
        <v>6321.7</v>
      </c>
      <c r="G42" s="3">
        <v>114</v>
      </c>
      <c r="H42" s="3">
        <v>0</v>
      </c>
      <c r="I42" s="3">
        <v>0</v>
      </c>
      <c r="J42" s="15"/>
    </row>
    <row r="43" spans="1:10" ht="15.75">
      <c r="A43" s="30"/>
      <c r="B43" s="33"/>
      <c r="C43" s="15"/>
      <c r="D43" s="2" t="s">
        <v>19</v>
      </c>
      <c r="E43" s="3">
        <v>6435.7</v>
      </c>
      <c r="F43" s="3">
        <v>6321.7</v>
      </c>
      <c r="G43" s="3">
        <v>114</v>
      </c>
      <c r="H43" s="3">
        <v>0</v>
      </c>
      <c r="I43" s="3">
        <v>0</v>
      </c>
      <c r="J43" s="15"/>
    </row>
    <row r="44" spans="1:10" ht="15.75">
      <c r="A44" s="30"/>
      <c r="B44" s="33"/>
      <c r="C44" s="15"/>
      <c r="D44" s="2" t="s">
        <v>42</v>
      </c>
      <c r="E44" s="3">
        <v>32996.1</v>
      </c>
      <c r="F44" s="3">
        <v>31308.5</v>
      </c>
      <c r="G44" s="3">
        <v>1687.6</v>
      </c>
      <c r="H44" s="3">
        <v>0</v>
      </c>
      <c r="I44" s="3">
        <v>0</v>
      </c>
      <c r="J44" s="15"/>
    </row>
    <row r="45" spans="1:10" ht="24" customHeight="1">
      <c r="A45" s="30" t="s">
        <v>60</v>
      </c>
      <c r="B45" s="33" t="s">
        <v>21</v>
      </c>
      <c r="C45" s="15">
        <v>2</v>
      </c>
      <c r="D45" s="2" t="s">
        <v>15</v>
      </c>
      <c r="E45" s="3">
        <f aca="true" t="shared" si="2" ref="E45:E56">F45+G45+H45+I45</f>
        <v>100</v>
      </c>
      <c r="F45" s="9"/>
      <c r="G45" s="9"/>
      <c r="H45" s="9"/>
      <c r="I45" s="9">
        <v>100</v>
      </c>
      <c r="J45" s="32"/>
    </row>
    <row r="46" spans="1:10" ht="24" customHeight="1">
      <c r="A46" s="30"/>
      <c r="B46" s="33"/>
      <c r="C46" s="15"/>
      <c r="D46" s="2" t="s">
        <v>16</v>
      </c>
      <c r="E46" s="3">
        <f t="shared" si="2"/>
        <v>100</v>
      </c>
      <c r="F46" s="9"/>
      <c r="G46" s="9"/>
      <c r="H46" s="9"/>
      <c r="I46" s="9">
        <v>100</v>
      </c>
      <c r="J46" s="32"/>
    </row>
    <row r="47" spans="1:10" ht="24" customHeight="1">
      <c r="A47" s="30"/>
      <c r="B47" s="33"/>
      <c r="C47" s="15"/>
      <c r="D47" s="2" t="s">
        <v>17</v>
      </c>
      <c r="E47" s="3">
        <f t="shared" si="2"/>
        <v>100</v>
      </c>
      <c r="F47" s="9"/>
      <c r="G47" s="9"/>
      <c r="H47" s="9"/>
      <c r="I47" s="9">
        <v>100</v>
      </c>
      <c r="J47" s="32"/>
    </row>
    <row r="48" spans="1:10" ht="24" customHeight="1">
      <c r="A48" s="30"/>
      <c r="B48" s="33"/>
      <c r="C48" s="15"/>
      <c r="D48" s="2" t="s">
        <v>18</v>
      </c>
      <c r="E48" s="3">
        <f t="shared" si="2"/>
        <v>260</v>
      </c>
      <c r="F48" s="9">
        <v>160</v>
      </c>
      <c r="G48" s="9"/>
      <c r="H48" s="9"/>
      <c r="I48" s="9">
        <v>100</v>
      </c>
      <c r="J48" s="32"/>
    </row>
    <row r="49" spans="1:10" ht="57.75" customHeight="1">
      <c r="A49" s="30"/>
      <c r="B49" s="33"/>
      <c r="C49" s="15"/>
      <c r="D49" s="2" t="s">
        <v>19</v>
      </c>
      <c r="E49" s="3">
        <f t="shared" si="2"/>
        <v>260</v>
      </c>
      <c r="F49" s="9">
        <v>160</v>
      </c>
      <c r="G49" s="9"/>
      <c r="H49" s="9"/>
      <c r="I49" s="9">
        <v>100</v>
      </c>
      <c r="J49" s="32"/>
    </row>
    <row r="50" spans="1:10" ht="24" customHeight="1">
      <c r="A50" s="30"/>
      <c r="B50" s="33"/>
      <c r="C50" s="15"/>
      <c r="D50" s="2" t="s">
        <v>42</v>
      </c>
      <c r="E50" s="3">
        <f t="shared" si="2"/>
        <v>820</v>
      </c>
      <c r="F50" s="9">
        <f>F45+F46+F47+F48+F49</f>
        <v>320</v>
      </c>
      <c r="G50" s="9"/>
      <c r="H50" s="9">
        <f>H45+H46+H47+H48+H49</f>
        <v>0</v>
      </c>
      <c r="I50" s="9">
        <f>I45+I46+I47+I48+I49</f>
        <v>500</v>
      </c>
      <c r="J50" s="32"/>
    </row>
    <row r="51" spans="1:10" ht="54" customHeight="1">
      <c r="A51" s="30" t="s">
        <v>61</v>
      </c>
      <c r="B51" s="33" t="s">
        <v>51</v>
      </c>
      <c r="C51" s="15">
        <v>1</v>
      </c>
      <c r="D51" s="2" t="s">
        <v>15</v>
      </c>
      <c r="E51" s="3">
        <f t="shared" si="2"/>
        <v>210</v>
      </c>
      <c r="F51" s="9">
        <v>100</v>
      </c>
      <c r="G51" s="9"/>
      <c r="H51" s="3"/>
      <c r="I51" s="3">
        <v>110</v>
      </c>
      <c r="J51" s="15"/>
    </row>
    <row r="52" spans="1:10" ht="61.5" customHeight="1">
      <c r="A52" s="30"/>
      <c r="B52" s="33"/>
      <c r="C52" s="15"/>
      <c r="D52" s="2" t="s">
        <v>16</v>
      </c>
      <c r="E52" s="3">
        <f t="shared" si="2"/>
        <v>260</v>
      </c>
      <c r="F52" s="9">
        <v>100</v>
      </c>
      <c r="G52" s="9"/>
      <c r="H52" s="3"/>
      <c r="I52" s="3">
        <v>160</v>
      </c>
      <c r="J52" s="15"/>
    </row>
    <row r="53" spans="1:10" ht="58.5" customHeight="1">
      <c r="A53" s="30"/>
      <c r="B53" s="33"/>
      <c r="C53" s="15"/>
      <c r="D53" s="2" t="s">
        <v>17</v>
      </c>
      <c r="E53" s="3">
        <f t="shared" si="2"/>
        <v>210</v>
      </c>
      <c r="F53" s="9">
        <v>100</v>
      </c>
      <c r="G53" s="9"/>
      <c r="H53" s="3"/>
      <c r="I53" s="3">
        <v>110</v>
      </c>
      <c r="J53" s="15"/>
    </row>
    <row r="54" spans="1:10" ht="45.75" customHeight="1">
      <c r="A54" s="30"/>
      <c r="B54" s="33"/>
      <c r="C54" s="15"/>
      <c r="D54" s="2" t="s">
        <v>18</v>
      </c>
      <c r="E54" s="3">
        <f t="shared" si="2"/>
        <v>1700</v>
      </c>
      <c r="F54" s="3">
        <v>1390</v>
      </c>
      <c r="G54" s="3"/>
      <c r="H54" s="3">
        <v>200</v>
      </c>
      <c r="I54" s="3">
        <v>110</v>
      </c>
      <c r="J54" s="15"/>
    </row>
    <row r="55" spans="1:10" ht="63" customHeight="1">
      <c r="A55" s="30"/>
      <c r="B55" s="33"/>
      <c r="C55" s="15"/>
      <c r="D55" s="2" t="s">
        <v>19</v>
      </c>
      <c r="E55" s="3">
        <f t="shared" si="2"/>
        <v>600</v>
      </c>
      <c r="F55" s="3">
        <v>540</v>
      </c>
      <c r="G55" s="3"/>
      <c r="H55" s="3"/>
      <c r="I55" s="3">
        <v>60</v>
      </c>
      <c r="J55" s="15"/>
    </row>
    <row r="56" spans="1:10" ht="53.25" customHeight="1">
      <c r="A56" s="30"/>
      <c r="B56" s="33"/>
      <c r="C56" s="15"/>
      <c r="D56" s="2" t="s">
        <v>42</v>
      </c>
      <c r="E56" s="3">
        <f t="shared" si="2"/>
        <v>2980</v>
      </c>
      <c r="F56" s="3">
        <f>F51+F52+F53+F54+F55</f>
        <v>2230</v>
      </c>
      <c r="G56" s="3">
        <f>G51+G52+G53+G54+G55</f>
        <v>0</v>
      </c>
      <c r="H56" s="3">
        <f>H51+H52+H53+H54+H55</f>
        <v>200</v>
      </c>
      <c r="I56" s="3">
        <f>I51+I52+I53+I54+I55</f>
        <v>550</v>
      </c>
      <c r="J56" s="15"/>
    </row>
    <row r="57" spans="1:10" ht="15.75">
      <c r="A57" s="28"/>
      <c r="B57" s="29" t="s">
        <v>75</v>
      </c>
      <c r="C57" s="31"/>
      <c r="D57" s="7" t="s">
        <v>15</v>
      </c>
      <c r="E57" s="4">
        <f>SUM(F57:I57)</f>
        <v>7763.299999999999</v>
      </c>
      <c r="F57" s="4">
        <f aca="true" t="shared" si="3" ref="F57:I61">F51+F45+F39</f>
        <v>6321.7</v>
      </c>
      <c r="G57" s="4">
        <f t="shared" si="3"/>
        <v>1231.6</v>
      </c>
      <c r="H57" s="4">
        <f t="shared" si="3"/>
        <v>0</v>
      </c>
      <c r="I57" s="4">
        <f t="shared" si="3"/>
        <v>210</v>
      </c>
      <c r="J57" s="31"/>
    </row>
    <row r="58" spans="1:10" ht="15.75">
      <c r="A58" s="28"/>
      <c r="B58" s="29"/>
      <c r="C58" s="31"/>
      <c r="D58" s="7" t="s">
        <v>16</v>
      </c>
      <c r="E58" s="4">
        <f>SUM(F58:I58)</f>
        <v>6695.7</v>
      </c>
      <c r="F58" s="4">
        <f t="shared" si="3"/>
        <v>6321.7</v>
      </c>
      <c r="G58" s="4">
        <f t="shared" si="3"/>
        <v>114</v>
      </c>
      <c r="H58" s="4">
        <f t="shared" si="3"/>
        <v>0</v>
      </c>
      <c r="I58" s="4">
        <f t="shared" si="3"/>
        <v>260</v>
      </c>
      <c r="J58" s="31"/>
    </row>
    <row r="59" spans="1:10" ht="15.75">
      <c r="A59" s="28"/>
      <c r="B59" s="29"/>
      <c r="C59" s="31"/>
      <c r="D59" s="7" t="s">
        <v>17</v>
      </c>
      <c r="E59" s="4">
        <f>SUM(F59:I59)</f>
        <v>6645.7</v>
      </c>
      <c r="F59" s="4">
        <f t="shared" si="3"/>
        <v>6321.7</v>
      </c>
      <c r="G59" s="4">
        <f t="shared" si="3"/>
        <v>114</v>
      </c>
      <c r="H59" s="4">
        <f t="shared" si="3"/>
        <v>0</v>
      </c>
      <c r="I59" s="4">
        <f t="shared" si="3"/>
        <v>210</v>
      </c>
      <c r="J59" s="31"/>
    </row>
    <row r="60" spans="1:10" ht="15.75">
      <c r="A60" s="28"/>
      <c r="B60" s="29"/>
      <c r="C60" s="31"/>
      <c r="D60" s="7" t="s">
        <v>18</v>
      </c>
      <c r="E60" s="4">
        <f>SUM(F60:I60)</f>
        <v>8395.7</v>
      </c>
      <c r="F60" s="4">
        <f t="shared" si="3"/>
        <v>7871.7</v>
      </c>
      <c r="G60" s="4">
        <f t="shared" si="3"/>
        <v>114</v>
      </c>
      <c r="H60" s="4">
        <f t="shared" si="3"/>
        <v>200</v>
      </c>
      <c r="I60" s="4">
        <f t="shared" si="3"/>
        <v>210</v>
      </c>
      <c r="J60" s="31"/>
    </row>
    <row r="61" spans="1:10" ht="15.75">
      <c r="A61" s="28"/>
      <c r="B61" s="29"/>
      <c r="C61" s="31"/>
      <c r="D61" s="7" t="s">
        <v>19</v>
      </c>
      <c r="E61" s="4">
        <f>SUM(F61:I61)</f>
        <v>7295.7</v>
      </c>
      <c r="F61" s="4">
        <f t="shared" si="3"/>
        <v>7021.7</v>
      </c>
      <c r="G61" s="4">
        <f t="shared" si="3"/>
        <v>114</v>
      </c>
      <c r="H61" s="4">
        <f t="shared" si="3"/>
        <v>0</v>
      </c>
      <c r="I61" s="4">
        <f t="shared" si="3"/>
        <v>160</v>
      </c>
      <c r="J61" s="31"/>
    </row>
    <row r="62" spans="1:10" ht="15.75">
      <c r="A62" s="28"/>
      <c r="B62" s="29"/>
      <c r="C62" s="31"/>
      <c r="D62" s="7" t="s">
        <v>42</v>
      </c>
      <c r="E62" s="4">
        <f>SUM(E57:E61)</f>
        <v>36796.1</v>
      </c>
      <c r="F62" s="4">
        <f>SUM(F57:F61)</f>
        <v>33858.5</v>
      </c>
      <c r="G62" s="4">
        <f>SUM(G57:G61)</f>
        <v>1687.6</v>
      </c>
      <c r="H62" s="4">
        <f>SUM(H57:H61)</f>
        <v>200</v>
      </c>
      <c r="I62" s="4">
        <f>SUM(I57:I61)</f>
        <v>1050</v>
      </c>
      <c r="J62" s="31"/>
    </row>
    <row r="63" spans="1:10" ht="15.75" customHeight="1">
      <c r="A63" s="22" t="s">
        <v>49</v>
      </c>
      <c r="B63" s="23"/>
      <c r="C63" s="23"/>
      <c r="D63" s="23"/>
      <c r="E63" s="23"/>
      <c r="F63" s="23"/>
      <c r="G63" s="23"/>
      <c r="H63" s="23"/>
      <c r="I63" s="23"/>
      <c r="J63" s="23"/>
    </row>
    <row r="64" spans="1:10" ht="15.75">
      <c r="A64" s="30" t="s">
        <v>35</v>
      </c>
      <c r="B64" s="33" t="s">
        <v>54</v>
      </c>
      <c r="C64" s="15">
        <v>1</v>
      </c>
      <c r="D64" s="2" t="s">
        <v>15</v>
      </c>
      <c r="E64" s="3">
        <v>115252.6</v>
      </c>
      <c r="F64" s="3">
        <v>102234.4</v>
      </c>
      <c r="G64" s="3">
        <v>0</v>
      </c>
      <c r="H64" s="3">
        <v>13018.2</v>
      </c>
      <c r="I64" s="3">
        <v>0</v>
      </c>
      <c r="J64" s="15"/>
    </row>
    <row r="65" spans="1:10" ht="15.75">
      <c r="A65" s="30"/>
      <c r="B65" s="33"/>
      <c r="C65" s="15"/>
      <c r="D65" s="2" t="s">
        <v>16</v>
      </c>
      <c r="E65" s="3">
        <v>106534.4</v>
      </c>
      <c r="F65" s="3">
        <v>102234.4</v>
      </c>
      <c r="G65" s="3">
        <v>0</v>
      </c>
      <c r="H65" s="3">
        <v>4300</v>
      </c>
      <c r="I65" s="3">
        <v>0</v>
      </c>
      <c r="J65" s="15"/>
    </row>
    <row r="66" spans="1:10" ht="15.75">
      <c r="A66" s="30"/>
      <c r="B66" s="33"/>
      <c r="C66" s="15"/>
      <c r="D66" s="2" t="s">
        <v>17</v>
      </c>
      <c r="E66" s="3">
        <v>106534.4</v>
      </c>
      <c r="F66" s="3">
        <v>102234.4</v>
      </c>
      <c r="G66" s="3">
        <v>0</v>
      </c>
      <c r="H66" s="3">
        <v>4300</v>
      </c>
      <c r="I66" s="3">
        <v>0</v>
      </c>
      <c r="J66" s="15"/>
    </row>
    <row r="67" spans="1:10" ht="15.75">
      <c r="A67" s="30"/>
      <c r="B67" s="33"/>
      <c r="C67" s="15"/>
      <c r="D67" s="2" t="s">
        <v>18</v>
      </c>
      <c r="E67" s="3">
        <v>107164.4</v>
      </c>
      <c r="F67" s="3">
        <v>102864.4</v>
      </c>
      <c r="G67" s="3">
        <v>0</v>
      </c>
      <c r="H67" s="3">
        <v>4300</v>
      </c>
      <c r="I67" s="3">
        <v>0</v>
      </c>
      <c r="J67" s="15"/>
    </row>
    <row r="68" spans="1:10" ht="15.75">
      <c r="A68" s="30"/>
      <c r="B68" s="33"/>
      <c r="C68" s="15"/>
      <c r="D68" s="2" t="s">
        <v>19</v>
      </c>
      <c r="E68" s="3">
        <v>107164.4</v>
      </c>
      <c r="F68" s="3">
        <v>102864.4</v>
      </c>
      <c r="G68" s="3">
        <v>0</v>
      </c>
      <c r="H68" s="3">
        <v>4300</v>
      </c>
      <c r="I68" s="3">
        <v>0</v>
      </c>
      <c r="J68" s="15"/>
    </row>
    <row r="69" spans="1:10" ht="15.75">
      <c r="A69" s="30"/>
      <c r="B69" s="33"/>
      <c r="C69" s="15"/>
      <c r="D69" s="2" t="s">
        <v>42</v>
      </c>
      <c r="E69" s="3">
        <v>542650.2</v>
      </c>
      <c r="F69" s="3">
        <v>512432</v>
      </c>
      <c r="G69" s="3">
        <v>0</v>
      </c>
      <c r="H69" s="3">
        <v>30218.2</v>
      </c>
      <c r="I69" s="3">
        <v>0</v>
      </c>
      <c r="J69" s="15"/>
    </row>
    <row r="70" spans="1:10" ht="15.75">
      <c r="A70" s="30" t="s">
        <v>63</v>
      </c>
      <c r="B70" s="33" t="s">
        <v>22</v>
      </c>
      <c r="C70" s="15">
        <v>3</v>
      </c>
      <c r="D70" s="2" t="s">
        <v>15</v>
      </c>
      <c r="E70" s="3"/>
      <c r="F70" s="9"/>
      <c r="G70" s="9"/>
      <c r="H70" s="9"/>
      <c r="I70" s="9">
        <v>100</v>
      </c>
      <c r="J70" s="32"/>
    </row>
    <row r="71" spans="1:10" ht="15.75">
      <c r="A71" s="30"/>
      <c r="B71" s="33"/>
      <c r="C71" s="15"/>
      <c r="D71" s="2" t="s">
        <v>16</v>
      </c>
      <c r="E71" s="3">
        <f aca="true" t="shared" si="4" ref="E71:E99">F71+G71+H71+I71</f>
        <v>100</v>
      </c>
      <c r="F71" s="9"/>
      <c r="G71" s="9"/>
      <c r="H71" s="9"/>
      <c r="I71" s="9">
        <v>100</v>
      </c>
      <c r="J71" s="32"/>
    </row>
    <row r="72" spans="1:10" ht="15.75">
      <c r="A72" s="30"/>
      <c r="B72" s="33"/>
      <c r="C72" s="15"/>
      <c r="D72" s="2" t="s">
        <v>17</v>
      </c>
      <c r="E72" s="3">
        <f t="shared" si="4"/>
        <v>100</v>
      </c>
      <c r="F72" s="9"/>
      <c r="G72" s="9"/>
      <c r="H72" s="9"/>
      <c r="I72" s="9">
        <v>100</v>
      </c>
      <c r="J72" s="32"/>
    </row>
    <row r="73" spans="1:10" ht="15.75">
      <c r="A73" s="30"/>
      <c r="B73" s="33"/>
      <c r="C73" s="15"/>
      <c r="D73" s="2" t="s">
        <v>18</v>
      </c>
      <c r="E73" s="3">
        <f t="shared" si="4"/>
        <v>2350</v>
      </c>
      <c r="F73" s="9">
        <v>2250</v>
      </c>
      <c r="G73" s="9"/>
      <c r="H73" s="9"/>
      <c r="I73" s="9">
        <v>100</v>
      </c>
      <c r="J73" s="32"/>
    </row>
    <row r="74" spans="1:10" ht="15.75">
      <c r="A74" s="30"/>
      <c r="B74" s="33"/>
      <c r="C74" s="15"/>
      <c r="D74" s="2" t="s">
        <v>19</v>
      </c>
      <c r="E74" s="3">
        <f t="shared" si="4"/>
        <v>2350</v>
      </c>
      <c r="F74" s="9">
        <v>2250</v>
      </c>
      <c r="G74" s="9"/>
      <c r="H74" s="9"/>
      <c r="I74" s="9">
        <v>100</v>
      </c>
      <c r="J74" s="32"/>
    </row>
    <row r="75" spans="1:10" ht="33" customHeight="1">
      <c r="A75" s="30"/>
      <c r="B75" s="33"/>
      <c r="C75" s="15"/>
      <c r="D75" s="2" t="s">
        <v>42</v>
      </c>
      <c r="E75" s="3">
        <f t="shared" si="4"/>
        <v>5000</v>
      </c>
      <c r="F75" s="9">
        <f>F70+F71+F72+F73+F74</f>
        <v>4500</v>
      </c>
      <c r="G75" s="9">
        <f>G70+G71+G72+G73+G74</f>
        <v>0</v>
      </c>
      <c r="H75" s="9">
        <f>H70+H71+H72+H73+H74</f>
        <v>0</v>
      </c>
      <c r="I75" s="9">
        <f>I70+I71+I72+I73+I74</f>
        <v>500</v>
      </c>
      <c r="J75" s="32"/>
    </row>
    <row r="76" spans="1:10" ht="15.75">
      <c r="A76" s="30" t="s">
        <v>64</v>
      </c>
      <c r="B76" s="33" t="s">
        <v>23</v>
      </c>
      <c r="C76" s="15">
        <v>1</v>
      </c>
      <c r="D76" s="2" t="s">
        <v>15</v>
      </c>
      <c r="E76" s="3">
        <f t="shared" si="4"/>
        <v>250</v>
      </c>
      <c r="F76" s="9"/>
      <c r="G76" s="9"/>
      <c r="H76" s="9"/>
      <c r="I76" s="9">
        <v>250</v>
      </c>
      <c r="J76" s="32"/>
    </row>
    <row r="77" spans="1:10" ht="15.75">
      <c r="A77" s="30"/>
      <c r="B77" s="33"/>
      <c r="C77" s="15"/>
      <c r="D77" s="2" t="s">
        <v>16</v>
      </c>
      <c r="E77" s="3">
        <f t="shared" si="4"/>
        <v>250</v>
      </c>
      <c r="F77" s="9"/>
      <c r="G77" s="9"/>
      <c r="H77" s="9"/>
      <c r="I77" s="9">
        <v>250</v>
      </c>
      <c r="J77" s="32"/>
    </row>
    <row r="78" spans="1:10" ht="15.75">
      <c r="A78" s="30"/>
      <c r="B78" s="33"/>
      <c r="C78" s="15"/>
      <c r="D78" s="2" t="s">
        <v>17</v>
      </c>
      <c r="E78" s="3">
        <f t="shared" si="4"/>
        <v>250</v>
      </c>
      <c r="F78" s="9"/>
      <c r="G78" s="9"/>
      <c r="H78" s="9"/>
      <c r="I78" s="9">
        <v>250</v>
      </c>
      <c r="J78" s="32"/>
    </row>
    <row r="79" spans="1:10" ht="15.75">
      <c r="A79" s="30"/>
      <c r="B79" s="33"/>
      <c r="C79" s="15"/>
      <c r="D79" s="2" t="s">
        <v>18</v>
      </c>
      <c r="E79" s="3">
        <f t="shared" si="4"/>
        <v>14000</v>
      </c>
      <c r="F79" s="9">
        <v>8750</v>
      </c>
      <c r="G79" s="9">
        <v>2500</v>
      </c>
      <c r="H79" s="9">
        <v>2500</v>
      </c>
      <c r="I79" s="9">
        <v>250</v>
      </c>
      <c r="J79" s="32"/>
    </row>
    <row r="80" spans="1:10" ht="15.75">
      <c r="A80" s="30"/>
      <c r="B80" s="33"/>
      <c r="C80" s="15"/>
      <c r="D80" s="2" t="s">
        <v>19</v>
      </c>
      <c r="E80" s="3">
        <f t="shared" si="4"/>
        <v>14000</v>
      </c>
      <c r="F80" s="9">
        <v>8750</v>
      </c>
      <c r="G80" s="9">
        <v>2500</v>
      </c>
      <c r="H80" s="9">
        <v>2500</v>
      </c>
      <c r="I80" s="9">
        <v>250</v>
      </c>
      <c r="J80" s="32"/>
    </row>
    <row r="81" spans="1:10" ht="15.75">
      <c r="A81" s="30"/>
      <c r="B81" s="33"/>
      <c r="C81" s="15"/>
      <c r="D81" s="2" t="s">
        <v>42</v>
      </c>
      <c r="E81" s="3">
        <f t="shared" si="4"/>
        <v>28750</v>
      </c>
      <c r="F81" s="9">
        <f>F76+F77+F78+F79+F80</f>
        <v>17500</v>
      </c>
      <c r="G81" s="9">
        <f>G76+G77+G78+G79+G80</f>
        <v>5000</v>
      </c>
      <c r="H81" s="9">
        <f>H76+H77+H78+H79+H80</f>
        <v>5000</v>
      </c>
      <c r="I81" s="9">
        <f>I76+I77+I78+I79+I80</f>
        <v>1250</v>
      </c>
      <c r="J81" s="32"/>
    </row>
    <row r="82" spans="1:10" ht="15.75">
      <c r="A82" s="30" t="s">
        <v>65</v>
      </c>
      <c r="B82" s="33" t="s">
        <v>24</v>
      </c>
      <c r="C82" s="15">
        <v>2</v>
      </c>
      <c r="D82" s="2" t="s">
        <v>15</v>
      </c>
      <c r="E82" s="3">
        <f t="shared" si="4"/>
        <v>165</v>
      </c>
      <c r="F82" s="9"/>
      <c r="G82" s="9"/>
      <c r="H82" s="9"/>
      <c r="I82" s="9">
        <v>165</v>
      </c>
      <c r="J82" s="32"/>
    </row>
    <row r="83" spans="1:10" ht="15.75">
      <c r="A83" s="30"/>
      <c r="B83" s="33"/>
      <c r="C83" s="15"/>
      <c r="D83" s="2" t="s">
        <v>16</v>
      </c>
      <c r="E83" s="3">
        <f t="shared" si="4"/>
        <v>180</v>
      </c>
      <c r="F83" s="9"/>
      <c r="G83" s="9"/>
      <c r="H83" s="9"/>
      <c r="I83" s="9">
        <v>180</v>
      </c>
      <c r="J83" s="32"/>
    </row>
    <row r="84" spans="1:10" ht="15.75">
      <c r="A84" s="30"/>
      <c r="B84" s="33"/>
      <c r="C84" s="15"/>
      <c r="D84" s="2" t="s">
        <v>17</v>
      </c>
      <c r="E84" s="3">
        <f t="shared" si="4"/>
        <v>180</v>
      </c>
      <c r="F84" s="9"/>
      <c r="G84" s="9"/>
      <c r="H84" s="9"/>
      <c r="I84" s="9">
        <v>180</v>
      </c>
      <c r="J84" s="32"/>
    </row>
    <row r="85" spans="1:10" ht="15.75">
      <c r="A85" s="30"/>
      <c r="B85" s="33"/>
      <c r="C85" s="15"/>
      <c r="D85" s="2" t="s">
        <v>18</v>
      </c>
      <c r="E85" s="3">
        <f t="shared" si="4"/>
        <v>720</v>
      </c>
      <c r="F85" s="9">
        <v>540</v>
      </c>
      <c r="G85" s="9"/>
      <c r="H85" s="9"/>
      <c r="I85" s="9">
        <v>180</v>
      </c>
      <c r="J85" s="32"/>
    </row>
    <row r="86" spans="1:10" ht="15.75">
      <c r="A86" s="30"/>
      <c r="B86" s="33"/>
      <c r="C86" s="15"/>
      <c r="D86" s="2" t="s">
        <v>19</v>
      </c>
      <c r="E86" s="3">
        <f t="shared" si="4"/>
        <v>720</v>
      </c>
      <c r="F86" s="9">
        <v>540</v>
      </c>
      <c r="G86" s="9"/>
      <c r="H86" s="9"/>
      <c r="I86" s="9">
        <v>180</v>
      </c>
      <c r="J86" s="32"/>
    </row>
    <row r="87" spans="1:10" ht="15.75">
      <c r="A87" s="30"/>
      <c r="B87" s="33"/>
      <c r="C87" s="15"/>
      <c r="D87" s="2" t="s">
        <v>42</v>
      </c>
      <c r="E87" s="3">
        <f t="shared" si="4"/>
        <v>1965</v>
      </c>
      <c r="F87" s="9">
        <f>F82+F83+F84+F85+F86</f>
        <v>1080</v>
      </c>
      <c r="G87" s="9"/>
      <c r="H87" s="9"/>
      <c r="I87" s="9">
        <f>I82+I83+I84+I85+I86</f>
        <v>885</v>
      </c>
      <c r="J87" s="32"/>
    </row>
    <row r="88" spans="1:10" ht="15.75">
      <c r="A88" s="30" t="s">
        <v>66</v>
      </c>
      <c r="B88" s="33" t="s">
        <v>30</v>
      </c>
      <c r="C88" s="15">
        <v>1</v>
      </c>
      <c r="D88" s="2" t="s">
        <v>15</v>
      </c>
      <c r="E88" s="3">
        <f t="shared" si="4"/>
        <v>130</v>
      </c>
      <c r="F88" s="9">
        <v>30</v>
      </c>
      <c r="G88" s="9"/>
      <c r="H88" s="9"/>
      <c r="I88" s="9">
        <v>100</v>
      </c>
      <c r="J88" s="32"/>
    </row>
    <row r="89" spans="1:10" ht="39.75" customHeight="1">
      <c r="A89" s="30"/>
      <c r="B89" s="33"/>
      <c r="C89" s="15"/>
      <c r="D89" s="2" t="s">
        <v>16</v>
      </c>
      <c r="E89" s="3">
        <f t="shared" si="4"/>
        <v>130</v>
      </c>
      <c r="F89" s="9">
        <v>30</v>
      </c>
      <c r="G89" s="9"/>
      <c r="H89" s="9"/>
      <c r="I89" s="9">
        <v>100</v>
      </c>
      <c r="J89" s="32"/>
    </row>
    <row r="90" spans="1:10" ht="15.75">
      <c r="A90" s="30"/>
      <c r="B90" s="33"/>
      <c r="C90" s="15"/>
      <c r="D90" s="2" t="s">
        <v>17</v>
      </c>
      <c r="E90" s="3">
        <f t="shared" si="4"/>
        <v>130</v>
      </c>
      <c r="F90" s="9">
        <v>30</v>
      </c>
      <c r="G90" s="9"/>
      <c r="H90" s="9"/>
      <c r="I90" s="9">
        <v>100</v>
      </c>
      <c r="J90" s="32"/>
    </row>
    <row r="91" spans="1:10" ht="15.75">
      <c r="A91" s="30"/>
      <c r="B91" s="33"/>
      <c r="C91" s="15"/>
      <c r="D91" s="2" t="s">
        <v>18</v>
      </c>
      <c r="E91" s="3">
        <f t="shared" si="4"/>
        <v>325</v>
      </c>
      <c r="F91" s="9">
        <v>225</v>
      </c>
      <c r="G91" s="9"/>
      <c r="H91" s="9"/>
      <c r="I91" s="9">
        <v>100</v>
      </c>
      <c r="J91" s="32"/>
    </row>
    <row r="92" spans="1:10" ht="15.75">
      <c r="A92" s="30"/>
      <c r="B92" s="33"/>
      <c r="C92" s="15"/>
      <c r="D92" s="2" t="s">
        <v>19</v>
      </c>
      <c r="E92" s="3">
        <f t="shared" si="4"/>
        <v>325</v>
      </c>
      <c r="F92" s="9">
        <v>225</v>
      </c>
      <c r="G92" s="9"/>
      <c r="H92" s="9"/>
      <c r="I92" s="9">
        <v>100</v>
      </c>
      <c r="J92" s="32"/>
    </row>
    <row r="93" spans="1:10" ht="15.75">
      <c r="A93" s="30"/>
      <c r="B93" s="33"/>
      <c r="C93" s="15"/>
      <c r="D93" s="2" t="s">
        <v>42</v>
      </c>
      <c r="E93" s="3">
        <f t="shared" si="4"/>
        <v>1040</v>
      </c>
      <c r="F93" s="9">
        <f>F88+F89+F90+F91+F92</f>
        <v>540</v>
      </c>
      <c r="G93" s="9"/>
      <c r="H93" s="9"/>
      <c r="I93" s="9">
        <f>I88+I89+I90+I91+I92</f>
        <v>500</v>
      </c>
      <c r="J93" s="32"/>
    </row>
    <row r="94" spans="1:10" ht="22.5" customHeight="1">
      <c r="A94" s="30" t="s">
        <v>67</v>
      </c>
      <c r="B94" s="33" t="s">
        <v>25</v>
      </c>
      <c r="C94" s="15">
        <v>1</v>
      </c>
      <c r="D94" s="2" t="s">
        <v>15</v>
      </c>
      <c r="E94" s="3">
        <f t="shared" si="4"/>
        <v>1150</v>
      </c>
      <c r="F94" s="9">
        <v>600</v>
      </c>
      <c r="G94" s="9"/>
      <c r="H94" s="9"/>
      <c r="I94" s="9">
        <v>550</v>
      </c>
      <c r="J94" s="32"/>
    </row>
    <row r="95" spans="1:10" ht="22.5" customHeight="1">
      <c r="A95" s="30"/>
      <c r="B95" s="33"/>
      <c r="C95" s="15"/>
      <c r="D95" s="2" t="s">
        <v>16</v>
      </c>
      <c r="E95" s="3">
        <f t="shared" si="4"/>
        <v>850</v>
      </c>
      <c r="F95" s="9">
        <v>600</v>
      </c>
      <c r="G95" s="9"/>
      <c r="H95" s="9"/>
      <c r="I95" s="9">
        <v>250</v>
      </c>
      <c r="J95" s="32"/>
    </row>
    <row r="96" spans="1:10" ht="22.5" customHeight="1">
      <c r="A96" s="30"/>
      <c r="B96" s="33"/>
      <c r="C96" s="15"/>
      <c r="D96" s="2" t="s">
        <v>17</v>
      </c>
      <c r="E96" s="3">
        <f t="shared" si="4"/>
        <v>850</v>
      </c>
      <c r="F96" s="9">
        <v>600</v>
      </c>
      <c r="G96" s="9"/>
      <c r="H96" s="9"/>
      <c r="I96" s="9">
        <v>250</v>
      </c>
      <c r="J96" s="32"/>
    </row>
    <row r="97" spans="1:10" ht="22.5" customHeight="1">
      <c r="A97" s="30"/>
      <c r="B97" s="33"/>
      <c r="C97" s="15"/>
      <c r="D97" s="2" t="s">
        <v>18</v>
      </c>
      <c r="E97" s="3">
        <f t="shared" si="4"/>
        <v>1650</v>
      </c>
      <c r="F97" s="9">
        <v>1200</v>
      </c>
      <c r="G97" s="9"/>
      <c r="H97" s="9">
        <v>200</v>
      </c>
      <c r="I97" s="9">
        <v>250</v>
      </c>
      <c r="J97" s="32"/>
    </row>
    <row r="98" spans="1:10" ht="22.5" customHeight="1">
      <c r="A98" s="30"/>
      <c r="B98" s="33"/>
      <c r="C98" s="15"/>
      <c r="D98" s="2" t="s">
        <v>19</v>
      </c>
      <c r="E98" s="3">
        <f t="shared" si="4"/>
        <v>1650</v>
      </c>
      <c r="F98" s="9">
        <v>1200</v>
      </c>
      <c r="G98" s="9"/>
      <c r="H98" s="9">
        <v>200</v>
      </c>
      <c r="I98" s="9">
        <v>250</v>
      </c>
      <c r="J98" s="32"/>
    </row>
    <row r="99" spans="1:10" ht="39.75" customHeight="1">
      <c r="A99" s="30"/>
      <c r="B99" s="33"/>
      <c r="C99" s="15"/>
      <c r="D99" s="2" t="s">
        <v>42</v>
      </c>
      <c r="E99" s="3">
        <f t="shared" si="4"/>
        <v>6150</v>
      </c>
      <c r="F99" s="9">
        <f>F94+F95+F96+F97+F98</f>
        <v>4200</v>
      </c>
      <c r="G99" s="9"/>
      <c r="H99" s="9">
        <f>H94+H95+H96+H97+H98</f>
        <v>400</v>
      </c>
      <c r="I99" s="9">
        <f>I94+I95+I96+I97+I98</f>
        <v>1550</v>
      </c>
      <c r="J99" s="32"/>
    </row>
    <row r="100" spans="1:10" ht="15.75">
      <c r="A100" s="25" t="s">
        <v>85</v>
      </c>
      <c r="B100" s="37" t="s">
        <v>57</v>
      </c>
      <c r="C100" s="14"/>
      <c r="D100" s="2" t="s">
        <v>15</v>
      </c>
      <c r="E100" s="3">
        <f>SUM(F100:I100)</f>
        <v>0</v>
      </c>
      <c r="F100" s="9"/>
      <c r="G100" s="9"/>
      <c r="H100" s="9"/>
      <c r="I100" s="9"/>
      <c r="J100" s="10"/>
    </row>
    <row r="101" spans="1:10" ht="15.75">
      <c r="A101" s="26"/>
      <c r="B101" s="38"/>
      <c r="C101" s="39"/>
      <c r="D101" s="2" t="s">
        <v>16</v>
      </c>
      <c r="E101" s="3">
        <f>SUM(F101:I101)</f>
        <v>0</v>
      </c>
      <c r="F101" s="9"/>
      <c r="G101" s="9"/>
      <c r="H101" s="9"/>
      <c r="I101" s="9"/>
      <c r="J101" s="10"/>
    </row>
    <row r="102" spans="1:10" ht="15.75">
      <c r="A102" s="26"/>
      <c r="B102" s="38"/>
      <c r="C102" s="39"/>
      <c r="D102" s="2" t="s">
        <v>17</v>
      </c>
      <c r="E102" s="3">
        <f>SUM(F102:I102)</f>
        <v>0</v>
      </c>
      <c r="F102" s="9"/>
      <c r="G102" s="9"/>
      <c r="H102" s="9"/>
      <c r="I102" s="9"/>
      <c r="J102" s="10"/>
    </row>
    <row r="103" spans="1:10" ht="15.75">
      <c r="A103" s="26"/>
      <c r="B103" s="38"/>
      <c r="C103" s="39"/>
      <c r="D103" s="2" t="s">
        <v>18</v>
      </c>
      <c r="E103" s="3">
        <f>SUM(F103:I103)</f>
        <v>2750</v>
      </c>
      <c r="F103" s="3">
        <v>2750</v>
      </c>
      <c r="G103" s="9"/>
      <c r="H103" s="9"/>
      <c r="I103" s="9"/>
      <c r="J103" s="10"/>
    </row>
    <row r="104" spans="1:10" ht="15.75">
      <c r="A104" s="26"/>
      <c r="B104" s="38"/>
      <c r="C104" s="39"/>
      <c r="D104" s="2" t="s">
        <v>19</v>
      </c>
      <c r="E104" s="3">
        <f>SUM(F104:I104)</f>
        <v>0</v>
      </c>
      <c r="F104" s="9"/>
      <c r="G104" s="9"/>
      <c r="H104" s="9"/>
      <c r="I104" s="9"/>
      <c r="J104" s="10"/>
    </row>
    <row r="105" spans="1:10" ht="15.75">
      <c r="A105" s="27"/>
      <c r="B105" s="13"/>
      <c r="C105" s="40"/>
      <c r="D105" s="2" t="s">
        <v>42</v>
      </c>
      <c r="E105" s="3">
        <f>SUM(E100:E104)</f>
        <v>2750</v>
      </c>
      <c r="F105" s="3">
        <f>SUM(F100:F104)</f>
        <v>2750</v>
      </c>
      <c r="G105" s="3">
        <f>SUM(G100:G104)</f>
        <v>0</v>
      </c>
      <c r="H105" s="3">
        <f>SUM(H100:H104)</f>
        <v>0</v>
      </c>
      <c r="I105" s="3">
        <f>SUM(I100:I104)</f>
        <v>0</v>
      </c>
      <c r="J105" s="10"/>
    </row>
    <row r="106" spans="1:10" ht="15.75">
      <c r="A106" s="28"/>
      <c r="B106" s="29" t="s">
        <v>76</v>
      </c>
      <c r="C106" s="31"/>
      <c r="D106" s="7" t="s">
        <v>15</v>
      </c>
      <c r="E106" s="4">
        <f>SUM(F106:I106)</f>
        <v>117047.59999999999</v>
      </c>
      <c r="F106" s="4">
        <f aca="true" t="shared" si="5" ref="F106:F111">F64+F70+F76+F82+F88+F94</f>
        <v>102864.4</v>
      </c>
      <c r="G106" s="4">
        <f>G64+G70+G76+G82+G88+G94+G100</f>
        <v>0</v>
      </c>
      <c r="H106" s="4">
        <f>H64+H70+H76+H82+H88+H94+H100</f>
        <v>13018.2</v>
      </c>
      <c r="I106" s="4">
        <f>I64+I70+I76+I82+I88+I94+I100</f>
        <v>1165</v>
      </c>
      <c r="J106" s="31"/>
    </row>
    <row r="107" spans="1:10" ht="15.75">
      <c r="A107" s="28"/>
      <c r="B107" s="29"/>
      <c r="C107" s="31"/>
      <c r="D107" s="7" t="s">
        <v>16</v>
      </c>
      <c r="E107" s="4">
        <f>SUM(F107:I107)</f>
        <v>108044.4</v>
      </c>
      <c r="F107" s="4">
        <f t="shared" si="5"/>
        <v>102864.4</v>
      </c>
      <c r="G107" s="4">
        <f aca="true" t="shared" si="6" ref="G107:I111">G65+G71+G77+G83+G89+G95+G101</f>
        <v>0</v>
      </c>
      <c r="H107" s="4">
        <f t="shared" si="6"/>
        <v>4300</v>
      </c>
      <c r="I107" s="4">
        <f t="shared" si="6"/>
        <v>880</v>
      </c>
      <c r="J107" s="31"/>
    </row>
    <row r="108" spans="1:10" ht="15.75">
      <c r="A108" s="28"/>
      <c r="B108" s="29"/>
      <c r="C108" s="31"/>
      <c r="D108" s="7" t="s">
        <v>17</v>
      </c>
      <c r="E108" s="4">
        <f>SUM(F108:I108)</f>
        <v>108044.4</v>
      </c>
      <c r="F108" s="4">
        <f t="shared" si="5"/>
        <v>102864.4</v>
      </c>
      <c r="G108" s="4">
        <f t="shared" si="6"/>
        <v>0</v>
      </c>
      <c r="H108" s="4">
        <f t="shared" si="6"/>
        <v>4300</v>
      </c>
      <c r="I108" s="4">
        <f t="shared" si="6"/>
        <v>880</v>
      </c>
      <c r="J108" s="31"/>
    </row>
    <row r="109" spans="1:10" ht="15.75">
      <c r="A109" s="28"/>
      <c r="B109" s="29"/>
      <c r="C109" s="31"/>
      <c r="D109" s="7" t="s">
        <v>18</v>
      </c>
      <c r="E109" s="4">
        <f>SUM(F109:I109)</f>
        <v>128959.4</v>
      </c>
      <c r="F109" s="4">
        <f>F67+F73+F79+F85+F91+F97+F103</f>
        <v>118579.4</v>
      </c>
      <c r="G109" s="4">
        <f t="shared" si="6"/>
        <v>2500</v>
      </c>
      <c r="H109" s="4">
        <f t="shared" si="6"/>
        <v>7000</v>
      </c>
      <c r="I109" s="4">
        <f t="shared" si="6"/>
        <v>880</v>
      </c>
      <c r="J109" s="31"/>
    </row>
    <row r="110" spans="1:10" ht="15.75">
      <c r="A110" s="28"/>
      <c r="B110" s="29"/>
      <c r="C110" s="31"/>
      <c r="D110" s="7" t="s">
        <v>19</v>
      </c>
      <c r="E110" s="4">
        <f>SUM(F110:I110)</f>
        <v>126209.4</v>
      </c>
      <c r="F110" s="4">
        <f t="shared" si="5"/>
        <v>115829.4</v>
      </c>
      <c r="G110" s="4">
        <f t="shared" si="6"/>
        <v>2500</v>
      </c>
      <c r="H110" s="4">
        <f t="shared" si="6"/>
        <v>7000</v>
      </c>
      <c r="I110" s="4">
        <f t="shared" si="6"/>
        <v>880</v>
      </c>
      <c r="J110" s="31"/>
    </row>
    <row r="111" spans="1:10" ht="15.75">
      <c r="A111" s="28"/>
      <c r="B111" s="29"/>
      <c r="C111" s="31"/>
      <c r="D111" s="7" t="s">
        <v>42</v>
      </c>
      <c r="E111" s="4">
        <f>SUM(E106:E110)</f>
        <v>588305.2000000001</v>
      </c>
      <c r="F111" s="4">
        <f t="shared" si="5"/>
        <v>540252</v>
      </c>
      <c r="G111" s="4">
        <f t="shared" si="6"/>
        <v>5000</v>
      </c>
      <c r="H111" s="4">
        <f t="shared" si="6"/>
        <v>35618.2</v>
      </c>
      <c r="I111" s="4">
        <f t="shared" si="6"/>
        <v>4685</v>
      </c>
      <c r="J111" s="31"/>
    </row>
    <row r="112" spans="1:10" ht="15.75" customHeight="1">
      <c r="A112" s="22" t="s">
        <v>36</v>
      </c>
      <c r="B112" s="23"/>
      <c r="C112" s="23"/>
      <c r="D112" s="23"/>
      <c r="E112" s="23"/>
      <c r="F112" s="23"/>
      <c r="G112" s="23"/>
      <c r="H112" s="23"/>
      <c r="I112" s="23"/>
      <c r="J112" s="23"/>
    </row>
    <row r="113" spans="1:10" s="6" customFormat="1" ht="15.75">
      <c r="A113" s="30" t="s">
        <v>37</v>
      </c>
      <c r="B113" s="34" t="s">
        <v>53</v>
      </c>
      <c r="C113" s="15">
        <v>1</v>
      </c>
      <c r="D113" s="2" t="s">
        <v>15</v>
      </c>
      <c r="E113" s="3">
        <v>83659.1</v>
      </c>
      <c r="F113" s="11">
        <f>71903.9+250</f>
        <v>72153.9</v>
      </c>
      <c r="G113" s="3">
        <v>0</v>
      </c>
      <c r="H113" s="3">
        <v>11755.2</v>
      </c>
      <c r="I113" s="3">
        <v>0</v>
      </c>
      <c r="J113" s="15"/>
    </row>
    <row r="114" spans="1:10" s="6" customFormat="1" ht="15.75">
      <c r="A114" s="30"/>
      <c r="B114" s="34"/>
      <c r="C114" s="15"/>
      <c r="D114" s="2" t="s">
        <v>16</v>
      </c>
      <c r="E114" s="3">
        <v>73023.1</v>
      </c>
      <c r="F114" s="11">
        <f>71903.9+250</f>
        <v>72153.9</v>
      </c>
      <c r="G114" s="3">
        <v>0</v>
      </c>
      <c r="H114" s="3">
        <v>1119.2</v>
      </c>
      <c r="I114" s="3">
        <v>0</v>
      </c>
      <c r="J114" s="15"/>
    </row>
    <row r="115" spans="1:10" s="6" customFormat="1" ht="15.75">
      <c r="A115" s="30"/>
      <c r="B115" s="34"/>
      <c r="C115" s="15"/>
      <c r="D115" s="2" t="s">
        <v>17</v>
      </c>
      <c r="E115" s="3">
        <v>73023.1</v>
      </c>
      <c r="F115" s="11">
        <f>71903.9+250</f>
        <v>72153.9</v>
      </c>
      <c r="G115" s="3">
        <v>0</v>
      </c>
      <c r="H115" s="3">
        <v>1119.2</v>
      </c>
      <c r="I115" s="3">
        <v>0</v>
      </c>
      <c r="J115" s="15"/>
    </row>
    <row r="116" spans="1:10" s="6" customFormat="1" ht="15.75">
      <c r="A116" s="30"/>
      <c r="B116" s="34"/>
      <c r="C116" s="15"/>
      <c r="D116" s="2" t="s">
        <v>18</v>
      </c>
      <c r="E116" s="3">
        <v>75673.1</v>
      </c>
      <c r="F116" s="11">
        <v>74553.9</v>
      </c>
      <c r="G116" s="3">
        <v>0</v>
      </c>
      <c r="H116" s="3">
        <v>1119.2</v>
      </c>
      <c r="I116" s="3">
        <v>0</v>
      </c>
      <c r="J116" s="15"/>
    </row>
    <row r="117" spans="1:10" s="6" customFormat="1" ht="15.75">
      <c r="A117" s="30"/>
      <c r="B117" s="34"/>
      <c r="C117" s="15"/>
      <c r="D117" s="2" t="s">
        <v>19</v>
      </c>
      <c r="E117" s="3">
        <v>75673.1</v>
      </c>
      <c r="F117" s="11">
        <v>74553.9</v>
      </c>
      <c r="G117" s="3">
        <v>0</v>
      </c>
      <c r="H117" s="3">
        <v>1119.2</v>
      </c>
      <c r="I117" s="3">
        <v>0</v>
      </c>
      <c r="J117" s="15"/>
    </row>
    <row r="118" spans="1:10" s="6" customFormat="1" ht="15.75">
      <c r="A118" s="30"/>
      <c r="B118" s="34"/>
      <c r="C118" s="15"/>
      <c r="D118" s="2" t="s">
        <v>42</v>
      </c>
      <c r="E118" s="3">
        <v>381051.5</v>
      </c>
      <c r="F118" s="3">
        <v>364819.5</v>
      </c>
      <c r="G118" s="3">
        <v>0</v>
      </c>
      <c r="H118" s="3">
        <v>16232</v>
      </c>
      <c r="I118" s="3">
        <v>0</v>
      </c>
      <c r="J118" s="15"/>
    </row>
    <row r="119" spans="1:10" ht="15.75">
      <c r="A119" s="30" t="s">
        <v>38</v>
      </c>
      <c r="B119" s="33" t="s">
        <v>52</v>
      </c>
      <c r="C119" s="15">
        <v>1</v>
      </c>
      <c r="D119" s="2" t="s">
        <v>15</v>
      </c>
      <c r="E119" s="3">
        <v>1212.6</v>
      </c>
      <c r="F119" s="3">
        <v>1212.6</v>
      </c>
      <c r="G119" s="3">
        <v>0</v>
      </c>
      <c r="H119" s="3">
        <v>0</v>
      </c>
      <c r="I119" s="3">
        <v>0</v>
      </c>
      <c r="J119" s="15"/>
    </row>
    <row r="120" spans="1:10" ht="15.75">
      <c r="A120" s="30"/>
      <c r="B120" s="33"/>
      <c r="C120" s="15"/>
      <c r="D120" s="2" t="s">
        <v>16</v>
      </c>
      <c r="E120" s="3">
        <v>1212.6</v>
      </c>
      <c r="F120" s="3">
        <v>1212.6</v>
      </c>
      <c r="G120" s="3">
        <v>0</v>
      </c>
      <c r="H120" s="3">
        <v>0</v>
      </c>
      <c r="I120" s="3">
        <v>0</v>
      </c>
      <c r="J120" s="15"/>
    </row>
    <row r="121" spans="1:10" ht="15.75">
      <c r="A121" s="30"/>
      <c r="B121" s="33"/>
      <c r="C121" s="15"/>
      <c r="D121" s="2" t="s">
        <v>17</v>
      </c>
      <c r="E121" s="3">
        <v>1212.6</v>
      </c>
      <c r="F121" s="3">
        <v>1212.6</v>
      </c>
      <c r="G121" s="3">
        <v>0</v>
      </c>
      <c r="H121" s="3">
        <v>0</v>
      </c>
      <c r="I121" s="3">
        <v>0</v>
      </c>
      <c r="J121" s="15"/>
    </row>
    <row r="122" spans="1:10" ht="15.75">
      <c r="A122" s="30"/>
      <c r="B122" s="33"/>
      <c r="C122" s="15"/>
      <c r="D122" s="2" t="s">
        <v>18</v>
      </c>
      <c r="E122" s="3">
        <v>1212.6</v>
      </c>
      <c r="F122" s="3">
        <v>1212.6</v>
      </c>
      <c r="G122" s="3">
        <v>0</v>
      </c>
      <c r="H122" s="3">
        <v>0</v>
      </c>
      <c r="I122" s="3">
        <v>0</v>
      </c>
      <c r="J122" s="15"/>
    </row>
    <row r="123" spans="1:10" ht="15.75">
      <c r="A123" s="30"/>
      <c r="B123" s="33"/>
      <c r="C123" s="15"/>
      <c r="D123" s="2" t="s">
        <v>19</v>
      </c>
      <c r="E123" s="3">
        <v>1212.6</v>
      </c>
      <c r="F123" s="3">
        <v>1212.6</v>
      </c>
      <c r="G123" s="3">
        <v>0</v>
      </c>
      <c r="H123" s="3">
        <v>0</v>
      </c>
      <c r="I123" s="3">
        <v>0</v>
      </c>
      <c r="J123" s="15"/>
    </row>
    <row r="124" spans="1:10" ht="15.75">
      <c r="A124" s="30"/>
      <c r="B124" s="33"/>
      <c r="C124" s="15"/>
      <c r="D124" s="2" t="s">
        <v>42</v>
      </c>
      <c r="E124" s="3">
        <v>6063</v>
      </c>
      <c r="F124" s="3">
        <v>6063</v>
      </c>
      <c r="G124" s="3">
        <v>0</v>
      </c>
      <c r="H124" s="3">
        <v>0</v>
      </c>
      <c r="I124" s="3">
        <v>0</v>
      </c>
      <c r="J124" s="15"/>
    </row>
    <row r="125" spans="1:10" ht="15.75">
      <c r="A125" s="30" t="s">
        <v>68</v>
      </c>
      <c r="B125" s="33" t="s">
        <v>46</v>
      </c>
      <c r="C125" s="15">
        <v>1</v>
      </c>
      <c r="D125" s="2" t="s">
        <v>15</v>
      </c>
      <c r="E125" s="3">
        <v>10795.9</v>
      </c>
      <c r="F125" s="3">
        <f>10795.9</f>
        <v>10795.9</v>
      </c>
      <c r="G125" s="3">
        <v>0</v>
      </c>
      <c r="H125" s="3">
        <v>0</v>
      </c>
      <c r="I125" s="3">
        <v>0</v>
      </c>
      <c r="J125" s="15"/>
    </row>
    <row r="126" spans="1:10" ht="15.75">
      <c r="A126" s="30"/>
      <c r="B126" s="33"/>
      <c r="C126" s="15"/>
      <c r="D126" s="2" t="s">
        <v>16</v>
      </c>
      <c r="E126" s="3">
        <f>F126+G126+H126+I126</f>
        <v>10265.9</v>
      </c>
      <c r="F126" s="3">
        <f>10265.9</f>
        <v>10265.9</v>
      </c>
      <c r="G126" s="3">
        <v>0</v>
      </c>
      <c r="H126" s="3">
        <v>0</v>
      </c>
      <c r="I126" s="3">
        <v>0</v>
      </c>
      <c r="J126" s="15"/>
    </row>
    <row r="127" spans="1:10" ht="15.75">
      <c r="A127" s="30"/>
      <c r="B127" s="33"/>
      <c r="C127" s="15"/>
      <c r="D127" s="2" t="s">
        <v>17</v>
      </c>
      <c r="E127" s="3">
        <v>10265.9</v>
      </c>
      <c r="F127" s="3">
        <f>10265.9</f>
        <v>10265.9</v>
      </c>
      <c r="G127" s="3">
        <v>0</v>
      </c>
      <c r="H127" s="3">
        <v>0</v>
      </c>
      <c r="I127" s="3">
        <v>0</v>
      </c>
      <c r="J127" s="15"/>
    </row>
    <row r="128" spans="1:10" ht="15.75">
      <c r="A128" s="30"/>
      <c r="B128" s="33"/>
      <c r="C128" s="15"/>
      <c r="D128" s="2" t="s">
        <v>18</v>
      </c>
      <c r="E128" s="3">
        <v>10265.9</v>
      </c>
      <c r="F128" s="3">
        <f>10265.9</f>
        <v>10265.9</v>
      </c>
      <c r="G128" s="3">
        <v>0</v>
      </c>
      <c r="H128" s="3">
        <v>0</v>
      </c>
      <c r="I128" s="3">
        <v>0</v>
      </c>
      <c r="J128" s="15"/>
    </row>
    <row r="129" spans="1:10" ht="15.75">
      <c r="A129" s="30"/>
      <c r="B129" s="33"/>
      <c r="C129" s="15"/>
      <c r="D129" s="2" t="s">
        <v>19</v>
      </c>
      <c r="E129" s="3">
        <v>10265.9</v>
      </c>
      <c r="F129" s="3">
        <f>10265.9</f>
        <v>10265.9</v>
      </c>
      <c r="G129" s="3">
        <v>0</v>
      </c>
      <c r="H129" s="3">
        <v>0</v>
      </c>
      <c r="I129" s="3">
        <v>0</v>
      </c>
      <c r="J129" s="15"/>
    </row>
    <row r="130" spans="1:10" ht="24.75" customHeight="1">
      <c r="A130" s="30"/>
      <c r="B130" s="33"/>
      <c r="C130" s="15"/>
      <c r="D130" s="2" t="s">
        <v>42</v>
      </c>
      <c r="E130" s="3">
        <f>F130+G130+H130+I130</f>
        <v>51859.5</v>
      </c>
      <c r="F130" s="3">
        <f>F125+F126+F127+F128+F129</f>
        <v>51859.5</v>
      </c>
      <c r="G130" s="3">
        <f>G125+G126+G127+G128+G129</f>
        <v>0</v>
      </c>
      <c r="H130" s="3">
        <f>H125+H126+H127+H128+H129</f>
        <v>0</v>
      </c>
      <c r="I130" s="3">
        <f>I125+I126+I127+I128+I129</f>
        <v>0</v>
      </c>
      <c r="J130" s="15"/>
    </row>
    <row r="131" spans="1:10" ht="15.75">
      <c r="A131" s="30" t="s">
        <v>70</v>
      </c>
      <c r="B131" s="33" t="s">
        <v>50</v>
      </c>
      <c r="C131" s="15">
        <v>1</v>
      </c>
      <c r="D131" s="2" t="s">
        <v>15</v>
      </c>
      <c r="E131" s="3">
        <v>14850.6</v>
      </c>
      <c r="F131" s="3">
        <v>14850.6</v>
      </c>
      <c r="G131" s="3">
        <v>0</v>
      </c>
      <c r="H131" s="3">
        <v>0</v>
      </c>
      <c r="I131" s="3">
        <v>0</v>
      </c>
      <c r="J131" s="15"/>
    </row>
    <row r="132" spans="1:10" ht="15.75">
      <c r="A132" s="30"/>
      <c r="B132" s="33"/>
      <c r="C132" s="15"/>
      <c r="D132" s="2" t="s">
        <v>16</v>
      </c>
      <c r="E132" s="3">
        <v>14850.6</v>
      </c>
      <c r="F132" s="3">
        <v>14850.6</v>
      </c>
      <c r="G132" s="3">
        <v>0</v>
      </c>
      <c r="H132" s="3">
        <v>0</v>
      </c>
      <c r="I132" s="3">
        <v>0</v>
      </c>
      <c r="J132" s="15"/>
    </row>
    <row r="133" spans="1:10" ht="15.75">
      <c r="A133" s="30"/>
      <c r="B133" s="33"/>
      <c r="C133" s="15"/>
      <c r="D133" s="2" t="s">
        <v>17</v>
      </c>
      <c r="E133" s="3">
        <v>14850.6</v>
      </c>
      <c r="F133" s="3">
        <v>14850.6</v>
      </c>
      <c r="G133" s="3">
        <v>0</v>
      </c>
      <c r="H133" s="3">
        <v>0</v>
      </c>
      <c r="I133" s="3">
        <v>0</v>
      </c>
      <c r="J133" s="15"/>
    </row>
    <row r="134" spans="1:10" ht="15.75">
      <c r="A134" s="30"/>
      <c r="B134" s="33"/>
      <c r="C134" s="15"/>
      <c r="D134" s="2" t="s">
        <v>18</v>
      </c>
      <c r="E134" s="3">
        <v>14850.6</v>
      </c>
      <c r="F134" s="3">
        <v>14850.6</v>
      </c>
      <c r="G134" s="3">
        <v>0</v>
      </c>
      <c r="H134" s="3">
        <v>0</v>
      </c>
      <c r="I134" s="3">
        <v>0</v>
      </c>
      <c r="J134" s="15"/>
    </row>
    <row r="135" spans="1:10" ht="15.75">
      <c r="A135" s="30"/>
      <c r="B135" s="33"/>
      <c r="C135" s="15"/>
      <c r="D135" s="2" t="s">
        <v>19</v>
      </c>
      <c r="E135" s="3">
        <v>14850.6</v>
      </c>
      <c r="F135" s="3">
        <v>14850.6</v>
      </c>
      <c r="G135" s="3">
        <v>0</v>
      </c>
      <c r="H135" s="3">
        <v>0</v>
      </c>
      <c r="I135" s="3">
        <v>0</v>
      </c>
      <c r="J135" s="15"/>
    </row>
    <row r="136" spans="1:10" ht="30.75" customHeight="1">
      <c r="A136" s="30"/>
      <c r="B136" s="33"/>
      <c r="C136" s="15"/>
      <c r="D136" s="2" t="s">
        <v>42</v>
      </c>
      <c r="E136" s="3">
        <v>74253</v>
      </c>
      <c r="F136" s="3">
        <v>74253</v>
      </c>
      <c r="G136" s="3">
        <v>0</v>
      </c>
      <c r="H136" s="3">
        <v>0</v>
      </c>
      <c r="I136" s="3">
        <v>0</v>
      </c>
      <c r="J136" s="15"/>
    </row>
    <row r="137" spans="1:10" ht="15.75">
      <c r="A137" s="30" t="s">
        <v>69</v>
      </c>
      <c r="B137" s="33" t="s">
        <v>26</v>
      </c>
      <c r="C137" s="15">
        <v>3</v>
      </c>
      <c r="D137" s="2" t="s">
        <v>15</v>
      </c>
      <c r="E137" s="3">
        <f aca="true" t="shared" si="7" ref="E137:E146">F137+G137+H137+I137</f>
        <v>80</v>
      </c>
      <c r="F137" s="9"/>
      <c r="G137" s="9"/>
      <c r="H137" s="9"/>
      <c r="I137" s="9">
        <v>80</v>
      </c>
      <c r="J137" s="32"/>
    </row>
    <row r="138" spans="1:10" ht="15.75">
      <c r="A138" s="30"/>
      <c r="B138" s="33"/>
      <c r="C138" s="15"/>
      <c r="D138" s="2" t="s">
        <v>16</v>
      </c>
      <c r="E138" s="3">
        <f t="shared" si="7"/>
        <v>80</v>
      </c>
      <c r="F138" s="9"/>
      <c r="G138" s="9"/>
      <c r="H138" s="9"/>
      <c r="I138" s="9">
        <v>80</v>
      </c>
      <c r="J138" s="32"/>
    </row>
    <row r="139" spans="1:10" ht="15.75">
      <c r="A139" s="30"/>
      <c r="B139" s="33"/>
      <c r="C139" s="15"/>
      <c r="D139" s="2" t="s">
        <v>17</v>
      </c>
      <c r="E139" s="3">
        <f t="shared" si="7"/>
        <v>80</v>
      </c>
      <c r="F139" s="9"/>
      <c r="G139" s="9"/>
      <c r="H139" s="9"/>
      <c r="I139" s="9">
        <v>80</v>
      </c>
      <c r="J139" s="32"/>
    </row>
    <row r="140" spans="1:10" ht="15.75">
      <c r="A140" s="30"/>
      <c r="B140" s="33"/>
      <c r="C140" s="15"/>
      <c r="D140" s="2" t="s">
        <v>18</v>
      </c>
      <c r="E140" s="3">
        <f t="shared" si="7"/>
        <v>1600</v>
      </c>
      <c r="F140" s="9">
        <v>1180</v>
      </c>
      <c r="G140" s="9"/>
      <c r="H140" s="9">
        <v>300</v>
      </c>
      <c r="I140" s="9">
        <v>120</v>
      </c>
      <c r="J140" s="32"/>
    </row>
    <row r="141" spans="1:10" ht="15.75">
      <c r="A141" s="30"/>
      <c r="B141" s="33"/>
      <c r="C141" s="15"/>
      <c r="D141" s="2" t="s">
        <v>19</v>
      </c>
      <c r="E141" s="3">
        <f t="shared" si="7"/>
        <v>1600</v>
      </c>
      <c r="F141" s="9">
        <v>1180</v>
      </c>
      <c r="G141" s="9"/>
      <c r="H141" s="9">
        <v>300</v>
      </c>
      <c r="I141" s="9">
        <v>120</v>
      </c>
      <c r="J141" s="32"/>
    </row>
    <row r="142" spans="1:10" ht="15.75">
      <c r="A142" s="30"/>
      <c r="B142" s="33"/>
      <c r="C142" s="15"/>
      <c r="D142" s="2" t="s">
        <v>42</v>
      </c>
      <c r="E142" s="3">
        <f t="shared" si="7"/>
        <v>3440</v>
      </c>
      <c r="F142" s="9">
        <f>F137+F138+F139+F140+F141</f>
        <v>2360</v>
      </c>
      <c r="G142" s="9"/>
      <c r="H142" s="9">
        <f>H137+H138+H139+H140+H141</f>
        <v>600</v>
      </c>
      <c r="I142" s="9">
        <f>I137+I138+I139+I140+I141</f>
        <v>480</v>
      </c>
      <c r="J142" s="32"/>
    </row>
    <row r="143" spans="1:10" ht="15.75">
      <c r="A143" s="30" t="s">
        <v>71</v>
      </c>
      <c r="B143" s="33" t="s">
        <v>83</v>
      </c>
      <c r="C143" s="15">
        <v>3</v>
      </c>
      <c r="D143" s="2" t="s">
        <v>15</v>
      </c>
      <c r="E143" s="3">
        <f t="shared" si="7"/>
        <v>100</v>
      </c>
      <c r="F143" s="9"/>
      <c r="G143" s="9"/>
      <c r="H143" s="9"/>
      <c r="I143" s="9">
        <v>100</v>
      </c>
      <c r="J143" s="32"/>
    </row>
    <row r="144" spans="1:10" ht="15.75">
      <c r="A144" s="30"/>
      <c r="B144" s="33"/>
      <c r="C144" s="15"/>
      <c r="D144" s="2" t="s">
        <v>16</v>
      </c>
      <c r="E144" s="3">
        <f t="shared" si="7"/>
        <v>100</v>
      </c>
      <c r="F144" s="9"/>
      <c r="G144" s="9"/>
      <c r="H144" s="9"/>
      <c r="I144" s="9">
        <v>100</v>
      </c>
      <c r="J144" s="32"/>
    </row>
    <row r="145" spans="1:10" ht="15.75">
      <c r="A145" s="30"/>
      <c r="B145" s="33"/>
      <c r="C145" s="15"/>
      <c r="D145" s="2" t="s">
        <v>17</v>
      </c>
      <c r="E145" s="3">
        <f t="shared" si="7"/>
        <v>100</v>
      </c>
      <c r="F145" s="9"/>
      <c r="G145" s="9"/>
      <c r="H145" s="9"/>
      <c r="I145" s="9">
        <v>100</v>
      </c>
      <c r="J145" s="32"/>
    </row>
    <row r="146" spans="1:10" ht="15.75">
      <c r="A146" s="30"/>
      <c r="B146" s="33"/>
      <c r="C146" s="15"/>
      <c r="D146" s="2" t="s">
        <v>18</v>
      </c>
      <c r="E146" s="3">
        <f t="shared" si="7"/>
        <v>1600</v>
      </c>
      <c r="F146" s="9">
        <v>1500</v>
      </c>
      <c r="G146" s="9"/>
      <c r="H146" s="9"/>
      <c r="I146" s="9">
        <v>100</v>
      </c>
      <c r="J146" s="32"/>
    </row>
    <row r="147" spans="1:10" ht="15.75">
      <c r="A147" s="30"/>
      <c r="B147" s="33"/>
      <c r="C147" s="15"/>
      <c r="D147" s="2" t="s">
        <v>19</v>
      </c>
      <c r="E147" s="3">
        <v>0</v>
      </c>
      <c r="F147" s="9">
        <v>0</v>
      </c>
      <c r="G147" s="9">
        <v>0</v>
      </c>
      <c r="H147" s="9">
        <v>0</v>
      </c>
      <c r="I147" s="9">
        <v>100</v>
      </c>
      <c r="J147" s="32"/>
    </row>
    <row r="148" spans="1:10" ht="15.75">
      <c r="A148" s="30"/>
      <c r="B148" s="33"/>
      <c r="C148" s="15"/>
      <c r="D148" s="2" t="s">
        <v>42</v>
      </c>
      <c r="E148" s="3">
        <f>F148+G148+H148+I148</f>
        <v>2000</v>
      </c>
      <c r="F148" s="9">
        <f>F143+F144+F145+F146+F147</f>
        <v>1500</v>
      </c>
      <c r="G148" s="9">
        <f>G143+G144+G145+G146+G147</f>
        <v>0</v>
      </c>
      <c r="H148" s="9">
        <f>H143+H144+H145+H146+H147</f>
        <v>0</v>
      </c>
      <c r="I148" s="9">
        <f>I143+I144+I145+I146+I147</f>
        <v>500</v>
      </c>
      <c r="J148" s="32"/>
    </row>
    <row r="149" spans="1:10" ht="15.75">
      <c r="A149" s="25" t="s">
        <v>72</v>
      </c>
      <c r="B149" s="37" t="s">
        <v>58</v>
      </c>
      <c r="C149" s="14"/>
      <c r="D149" s="2" t="s">
        <v>15</v>
      </c>
      <c r="E149" s="3">
        <f>SUM(F149:I149)</f>
        <v>0</v>
      </c>
      <c r="F149" s="9"/>
      <c r="G149" s="9"/>
      <c r="H149" s="9"/>
      <c r="I149" s="9"/>
      <c r="J149" s="10"/>
    </row>
    <row r="150" spans="1:10" ht="18.75" customHeight="1">
      <c r="A150" s="26"/>
      <c r="B150" s="38"/>
      <c r="C150" s="39"/>
      <c r="D150" s="2" t="s">
        <v>16</v>
      </c>
      <c r="E150" s="3">
        <f>SUM(F150:I150)</f>
        <v>0</v>
      </c>
      <c r="F150" s="9"/>
      <c r="G150" s="9"/>
      <c r="H150" s="9"/>
      <c r="I150" s="9"/>
      <c r="J150" s="10"/>
    </row>
    <row r="151" spans="1:10" ht="25.5" customHeight="1">
      <c r="A151" s="26"/>
      <c r="B151" s="38"/>
      <c r="C151" s="39"/>
      <c r="D151" s="2" t="s">
        <v>17</v>
      </c>
      <c r="E151" s="3">
        <f>SUM(F151:I151)</f>
        <v>0</v>
      </c>
      <c r="F151" s="9"/>
      <c r="G151" s="9"/>
      <c r="H151" s="9"/>
      <c r="I151" s="9"/>
      <c r="J151" s="10"/>
    </row>
    <row r="152" spans="1:10" ht="21.75" customHeight="1">
      <c r="A152" s="26"/>
      <c r="B152" s="38"/>
      <c r="C152" s="39"/>
      <c r="D152" s="2" t="s">
        <v>18</v>
      </c>
      <c r="E152" s="3">
        <f>SUM(F152:I152)</f>
        <v>2750</v>
      </c>
      <c r="F152" s="9">
        <v>2750</v>
      </c>
      <c r="G152" s="9"/>
      <c r="H152" s="9"/>
      <c r="I152" s="9"/>
      <c r="J152" s="10"/>
    </row>
    <row r="153" spans="1:10" ht="15.75">
      <c r="A153" s="26"/>
      <c r="B153" s="38"/>
      <c r="C153" s="39"/>
      <c r="D153" s="2" t="s">
        <v>19</v>
      </c>
      <c r="E153" s="3">
        <f>SUM(F153:I153)</f>
        <v>5500</v>
      </c>
      <c r="F153" s="9">
        <v>5500</v>
      </c>
      <c r="G153" s="9"/>
      <c r="H153" s="9"/>
      <c r="I153" s="9"/>
      <c r="J153" s="10"/>
    </row>
    <row r="154" spans="1:10" ht="15.75">
      <c r="A154" s="27"/>
      <c r="B154" s="13"/>
      <c r="C154" s="40"/>
      <c r="D154" s="2" t="s">
        <v>42</v>
      </c>
      <c r="E154" s="3">
        <f>SUM(E149:E153)</f>
        <v>8250</v>
      </c>
      <c r="F154" s="3">
        <f>SUM(F149:F153)</f>
        <v>8250</v>
      </c>
      <c r="G154" s="3">
        <f>SUM(G149:G153)</f>
        <v>0</v>
      </c>
      <c r="H154" s="3">
        <f>SUM(H149:H153)</f>
        <v>0</v>
      </c>
      <c r="I154" s="3">
        <f>SUM(I149:I153)</f>
        <v>0</v>
      </c>
      <c r="J154" s="10"/>
    </row>
    <row r="155" spans="1:10" ht="15.75">
      <c r="A155" s="30" t="s">
        <v>73</v>
      </c>
      <c r="B155" s="33" t="s">
        <v>28</v>
      </c>
      <c r="C155" s="15">
        <v>3</v>
      </c>
      <c r="D155" s="2" t="s">
        <v>15</v>
      </c>
      <c r="E155" s="3"/>
      <c r="F155" s="3"/>
      <c r="G155" s="3"/>
      <c r="H155" s="3"/>
      <c r="I155" s="3"/>
      <c r="J155" s="15"/>
    </row>
    <row r="156" spans="1:10" ht="15.75">
      <c r="A156" s="30"/>
      <c r="B156" s="33"/>
      <c r="C156" s="15"/>
      <c r="D156" s="2" t="s">
        <v>16</v>
      </c>
      <c r="E156" s="3"/>
      <c r="F156" s="3"/>
      <c r="G156" s="3"/>
      <c r="H156" s="3"/>
      <c r="I156" s="3"/>
      <c r="J156" s="15"/>
    </row>
    <row r="157" spans="1:10" ht="15.75">
      <c r="A157" s="30"/>
      <c r="B157" s="33"/>
      <c r="C157" s="15"/>
      <c r="D157" s="2" t="s">
        <v>17</v>
      </c>
      <c r="E157" s="3"/>
      <c r="F157" s="3"/>
      <c r="G157" s="3"/>
      <c r="H157" s="3"/>
      <c r="I157" s="3"/>
      <c r="J157" s="15"/>
    </row>
    <row r="158" spans="1:10" ht="15.75">
      <c r="A158" s="30"/>
      <c r="B158" s="33"/>
      <c r="C158" s="15"/>
      <c r="D158" s="2" t="s">
        <v>18</v>
      </c>
      <c r="E158" s="3">
        <f aca="true" t="shared" si="8" ref="E158:E166">F158+G158+H158+I158</f>
        <v>125000</v>
      </c>
      <c r="F158" s="3">
        <v>125000</v>
      </c>
      <c r="G158" s="3"/>
      <c r="H158" s="3"/>
      <c r="I158" s="3"/>
      <c r="J158" s="15"/>
    </row>
    <row r="159" spans="1:10" ht="15.75">
      <c r="A159" s="30"/>
      <c r="B159" s="33"/>
      <c r="C159" s="15"/>
      <c r="D159" s="2" t="s">
        <v>19</v>
      </c>
      <c r="E159" s="3">
        <f t="shared" si="8"/>
        <v>125000</v>
      </c>
      <c r="F159" s="3">
        <v>125000</v>
      </c>
      <c r="G159" s="3"/>
      <c r="H159" s="3"/>
      <c r="I159" s="3"/>
      <c r="J159" s="15"/>
    </row>
    <row r="160" spans="1:10" ht="15.75">
      <c r="A160" s="30"/>
      <c r="B160" s="33"/>
      <c r="C160" s="15"/>
      <c r="D160" s="2" t="s">
        <v>42</v>
      </c>
      <c r="E160" s="3">
        <f t="shared" si="8"/>
        <v>250000</v>
      </c>
      <c r="F160" s="3">
        <f>F155+F156+F157+F158+F159</f>
        <v>250000</v>
      </c>
      <c r="G160" s="3"/>
      <c r="H160" s="3"/>
      <c r="I160" s="3"/>
      <c r="J160" s="15"/>
    </row>
    <row r="161" spans="1:10" ht="33.75" customHeight="1">
      <c r="A161" s="30" t="s">
        <v>77</v>
      </c>
      <c r="B161" s="33" t="s">
        <v>55</v>
      </c>
      <c r="C161" s="15">
        <v>2</v>
      </c>
      <c r="D161" s="2" t="s">
        <v>15</v>
      </c>
      <c r="E161" s="3">
        <f t="shared" si="8"/>
        <v>900</v>
      </c>
      <c r="F161" s="9">
        <v>800</v>
      </c>
      <c r="G161" s="9"/>
      <c r="H161" s="9"/>
      <c r="I161" s="9">
        <v>100</v>
      </c>
      <c r="J161" s="32"/>
    </row>
    <row r="162" spans="1:10" ht="33.75" customHeight="1">
      <c r="A162" s="30"/>
      <c r="B162" s="33"/>
      <c r="C162" s="15"/>
      <c r="D162" s="2" t="s">
        <v>16</v>
      </c>
      <c r="E162" s="3">
        <f t="shared" si="8"/>
        <v>900</v>
      </c>
      <c r="F162" s="9">
        <v>800</v>
      </c>
      <c r="G162" s="9"/>
      <c r="H162" s="9"/>
      <c r="I162" s="9">
        <v>100</v>
      </c>
      <c r="J162" s="32"/>
    </row>
    <row r="163" spans="1:10" ht="32.25" customHeight="1">
      <c r="A163" s="30"/>
      <c r="B163" s="33"/>
      <c r="C163" s="15"/>
      <c r="D163" s="2" t="s">
        <v>17</v>
      </c>
      <c r="E163" s="3">
        <f t="shared" si="8"/>
        <v>900</v>
      </c>
      <c r="F163" s="9">
        <v>800</v>
      </c>
      <c r="G163" s="9"/>
      <c r="H163" s="9"/>
      <c r="I163" s="9">
        <v>100</v>
      </c>
      <c r="J163" s="32"/>
    </row>
    <row r="164" spans="1:10" ht="33" customHeight="1">
      <c r="A164" s="30"/>
      <c r="B164" s="33"/>
      <c r="C164" s="15"/>
      <c r="D164" s="2" t="s">
        <v>18</v>
      </c>
      <c r="E164" s="3">
        <f t="shared" si="8"/>
        <v>2400</v>
      </c>
      <c r="F164" s="9">
        <v>2000</v>
      </c>
      <c r="G164" s="9">
        <v>150</v>
      </c>
      <c r="H164" s="9">
        <v>150</v>
      </c>
      <c r="I164" s="9">
        <v>100</v>
      </c>
      <c r="J164" s="32"/>
    </row>
    <row r="165" spans="1:10" ht="27" customHeight="1">
      <c r="A165" s="30"/>
      <c r="B165" s="33"/>
      <c r="C165" s="15"/>
      <c r="D165" s="2" t="s">
        <v>19</v>
      </c>
      <c r="E165" s="3">
        <f t="shared" si="8"/>
        <v>2400</v>
      </c>
      <c r="F165" s="9">
        <v>2000</v>
      </c>
      <c r="G165" s="9">
        <v>150</v>
      </c>
      <c r="H165" s="9">
        <v>150</v>
      </c>
      <c r="I165" s="9">
        <v>100</v>
      </c>
      <c r="J165" s="32"/>
    </row>
    <row r="166" spans="1:10" ht="33" customHeight="1">
      <c r="A166" s="30"/>
      <c r="B166" s="33"/>
      <c r="C166" s="15"/>
      <c r="D166" s="2" t="s">
        <v>42</v>
      </c>
      <c r="E166" s="3">
        <f t="shared" si="8"/>
        <v>7500</v>
      </c>
      <c r="F166" s="9">
        <f>F161+F162+F163+F164+F165</f>
        <v>6400</v>
      </c>
      <c r="G166" s="9">
        <f>G161+G162+G163+G164+G165</f>
        <v>300</v>
      </c>
      <c r="H166" s="9">
        <f>H161+H162+H163+H164+H165</f>
        <v>300</v>
      </c>
      <c r="I166" s="9">
        <f>I161+I162+I163+I164+I165</f>
        <v>500</v>
      </c>
      <c r="J166" s="32"/>
    </row>
    <row r="167" spans="1:10" ht="15.75">
      <c r="A167" s="30" t="s">
        <v>78</v>
      </c>
      <c r="B167" s="33" t="s">
        <v>45</v>
      </c>
      <c r="C167" s="15">
        <v>3</v>
      </c>
      <c r="D167" s="2" t="s">
        <v>15</v>
      </c>
      <c r="E167" s="3">
        <f aca="true" t="shared" si="9" ref="E167:E184">F167+G167+H167+I167</f>
        <v>600</v>
      </c>
      <c r="F167" s="9">
        <v>600</v>
      </c>
      <c r="G167" s="9"/>
      <c r="H167" s="9"/>
      <c r="I167" s="9"/>
      <c r="J167" s="32"/>
    </row>
    <row r="168" spans="1:10" ht="15.75">
      <c r="A168" s="30"/>
      <c r="B168" s="33"/>
      <c r="C168" s="15"/>
      <c r="D168" s="2" t="s">
        <v>16</v>
      </c>
      <c r="E168" s="3">
        <f t="shared" si="9"/>
        <v>600</v>
      </c>
      <c r="F168" s="9">
        <v>600</v>
      </c>
      <c r="G168" s="9"/>
      <c r="H168" s="9"/>
      <c r="I168" s="9"/>
      <c r="J168" s="32"/>
    </row>
    <row r="169" spans="1:10" ht="15.75">
      <c r="A169" s="30"/>
      <c r="B169" s="33"/>
      <c r="C169" s="15"/>
      <c r="D169" s="2" t="s">
        <v>17</v>
      </c>
      <c r="E169" s="3">
        <f t="shared" si="9"/>
        <v>600</v>
      </c>
      <c r="F169" s="9">
        <v>600</v>
      </c>
      <c r="G169" s="9"/>
      <c r="H169" s="9"/>
      <c r="I169" s="9"/>
      <c r="J169" s="32"/>
    </row>
    <row r="170" spans="1:10" ht="15.75">
      <c r="A170" s="30"/>
      <c r="B170" s="33"/>
      <c r="C170" s="15"/>
      <c r="D170" s="2" t="s">
        <v>18</v>
      </c>
      <c r="E170" s="3">
        <f t="shared" si="9"/>
        <v>1000</v>
      </c>
      <c r="F170" s="9">
        <v>1000</v>
      </c>
      <c r="G170" s="9"/>
      <c r="H170" s="9"/>
      <c r="I170" s="9"/>
      <c r="J170" s="32"/>
    </row>
    <row r="171" spans="1:10" ht="15.75">
      <c r="A171" s="30"/>
      <c r="B171" s="33"/>
      <c r="C171" s="15"/>
      <c r="D171" s="2" t="s">
        <v>19</v>
      </c>
      <c r="E171" s="3">
        <f t="shared" si="9"/>
        <v>1000</v>
      </c>
      <c r="F171" s="9">
        <v>1000</v>
      </c>
      <c r="G171" s="9"/>
      <c r="H171" s="9"/>
      <c r="I171" s="9"/>
      <c r="J171" s="32"/>
    </row>
    <row r="172" spans="1:10" ht="15.75">
      <c r="A172" s="30"/>
      <c r="B172" s="33"/>
      <c r="C172" s="15"/>
      <c r="D172" s="2" t="s">
        <v>42</v>
      </c>
      <c r="E172" s="3">
        <f t="shared" si="9"/>
        <v>3800</v>
      </c>
      <c r="F172" s="9">
        <f>F167+F168+F169+F170+F171</f>
        <v>3800</v>
      </c>
      <c r="G172" s="9"/>
      <c r="H172" s="9"/>
      <c r="I172" s="9"/>
      <c r="J172" s="32"/>
    </row>
    <row r="173" spans="1:10" ht="15.75">
      <c r="A173" s="30" t="s">
        <v>79</v>
      </c>
      <c r="B173" s="33" t="s">
        <v>27</v>
      </c>
      <c r="C173" s="15">
        <v>3</v>
      </c>
      <c r="D173" s="2" t="s">
        <v>15</v>
      </c>
      <c r="E173" s="3">
        <f t="shared" si="9"/>
        <v>250</v>
      </c>
      <c r="F173" s="9">
        <v>200</v>
      </c>
      <c r="G173" s="9"/>
      <c r="H173" s="9"/>
      <c r="I173" s="9">
        <v>50</v>
      </c>
      <c r="J173" s="32"/>
    </row>
    <row r="174" spans="1:10" ht="15.75">
      <c r="A174" s="30"/>
      <c r="B174" s="33"/>
      <c r="C174" s="15"/>
      <c r="D174" s="2" t="s">
        <v>16</v>
      </c>
      <c r="E174" s="3">
        <f t="shared" si="9"/>
        <v>250</v>
      </c>
      <c r="F174" s="9">
        <v>200</v>
      </c>
      <c r="G174" s="9"/>
      <c r="H174" s="9"/>
      <c r="I174" s="9">
        <v>50</v>
      </c>
      <c r="J174" s="32"/>
    </row>
    <row r="175" spans="1:10" ht="15.75">
      <c r="A175" s="30"/>
      <c r="B175" s="33"/>
      <c r="C175" s="15"/>
      <c r="D175" s="2" t="s">
        <v>17</v>
      </c>
      <c r="E175" s="3">
        <f t="shared" si="9"/>
        <v>260</v>
      </c>
      <c r="F175" s="9">
        <v>200</v>
      </c>
      <c r="G175" s="9"/>
      <c r="H175" s="9"/>
      <c r="I175" s="9">
        <v>60</v>
      </c>
      <c r="J175" s="32"/>
    </row>
    <row r="176" spans="1:10" ht="15.75">
      <c r="A176" s="30"/>
      <c r="B176" s="33"/>
      <c r="C176" s="15"/>
      <c r="D176" s="2" t="s">
        <v>18</v>
      </c>
      <c r="E176" s="3">
        <f t="shared" si="9"/>
        <v>1260</v>
      </c>
      <c r="F176" s="9">
        <v>900</v>
      </c>
      <c r="G176" s="9">
        <v>150</v>
      </c>
      <c r="H176" s="9">
        <v>150</v>
      </c>
      <c r="I176" s="9">
        <v>60</v>
      </c>
      <c r="J176" s="32"/>
    </row>
    <row r="177" spans="1:10" ht="15.75">
      <c r="A177" s="30"/>
      <c r="B177" s="33"/>
      <c r="C177" s="15"/>
      <c r="D177" s="2" t="s">
        <v>19</v>
      </c>
      <c r="E177" s="3">
        <f t="shared" si="9"/>
        <v>1360</v>
      </c>
      <c r="F177" s="9">
        <v>1000</v>
      </c>
      <c r="G177" s="9">
        <v>150</v>
      </c>
      <c r="H177" s="9">
        <v>150</v>
      </c>
      <c r="I177" s="9">
        <v>60</v>
      </c>
      <c r="J177" s="32"/>
    </row>
    <row r="178" spans="1:10" ht="15.75">
      <c r="A178" s="30"/>
      <c r="B178" s="33"/>
      <c r="C178" s="15"/>
      <c r="D178" s="2" t="s">
        <v>42</v>
      </c>
      <c r="E178" s="3">
        <f t="shared" si="9"/>
        <v>3380</v>
      </c>
      <c r="F178" s="9">
        <f>F173+F174+F175+F176+F177</f>
        <v>2500</v>
      </c>
      <c r="G178" s="9">
        <f>G173+G174+G175+G176+G177</f>
        <v>300</v>
      </c>
      <c r="H178" s="9">
        <f>H173+H174+H175+H176+H177</f>
        <v>300</v>
      </c>
      <c r="I178" s="9">
        <f>I173+I174+I175+I176+I177</f>
        <v>280</v>
      </c>
      <c r="J178" s="32"/>
    </row>
    <row r="179" spans="1:10" ht="15.75">
      <c r="A179" s="30" t="s">
        <v>80</v>
      </c>
      <c r="B179" s="33" t="s">
        <v>84</v>
      </c>
      <c r="C179" s="15">
        <v>3</v>
      </c>
      <c r="D179" s="2" t="s">
        <v>15</v>
      </c>
      <c r="E179" s="3">
        <f t="shared" si="9"/>
        <v>850</v>
      </c>
      <c r="F179" s="9">
        <v>800</v>
      </c>
      <c r="G179" s="9"/>
      <c r="H179" s="9"/>
      <c r="I179" s="9">
        <v>50</v>
      </c>
      <c r="J179" s="32"/>
    </row>
    <row r="180" spans="1:10" ht="15.75">
      <c r="A180" s="30"/>
      <c r="B180" s="33"/>
      <c r="C180" s="15"/>
      <c r="D180" s="2" t="s">
        <v>16</v>
      </c>
      <c r="E180" s="3">
        <f t="shared" si="9"/>
        <v>850</v>
      </c>
      <c r="F180" s="9">
        <v>800</v>
      </c>
      <c r="G180" s="9"/>
      <c r="H180" s="9"/>
      <c r="I180" s="9">
        <v>50</v>
      </c>
      <c r="J180" s="32"/>
    </row>
    <row r="181" spans="1:10" ht="15.75">
      <c r="A181" s="30"/>
      <c r="B181" s="33"/>
      <c r="C181" s="15"/>
      <c r="D181" s="2" t="s">
        <v>17</v>
      </c>
      <c r="E181" s="3">
        <f t="shared" si="9"/>
        <v>800</v>
      </c>
      <c r="F181" s="9">
        <v>800</v>
      </c>
      <c r="G181" s="9"/>
      <c r="H181" s="9"/>
      <c r="I181" s="9">
        <v>0</v>
      </c>
      <c r="J181" s="32"/>
    </row>
    <row r="182" spans="1:10" ht="15.75">
      <c r="A182" s="30"/>
      <c r="B182" s="33"/>
      <c r="C182" s="15"/>
      <c r="D182" s="2" t="s">
        <v>18</v>
      </c>
      <c r="E182" s="3">
        <f t="shared" si="9"/>
        <v>1500</v>
      </c>
      <c r="F182" s="9">
        <v>1250</v>
      </c>
      <c r="G182" s="9"/>
      <c r="H182" s="9">
        <v>200</v>
      </c>
      <c r="I182" s="9">
        <v>50</v>
      </c>
      <c r="J182" s="32"/>
    </row>
    <row r="183" spans="1:10" ht="15.75">
      <c r="A183" s="30"/>
      <c r="B183" s="33"/>
      <c r="C183" s="15"/>
      <c r="D183" s="2" t="s">
        <v>19</v>
      </c>
      <c r="E183" s="3">
        <f t="shared" si="9"/>
        <v>1450</v>
      </c>
      <c r="F183" s="9">
        <v>1250</v>
      </c>
      <c r="G183" s="9"/>
      <c r="H183" s="9">
        <v>200</v>
      </c>
      <c r="I183" s="9">
        <v>0</v>
      </c>
      <c r="J183" s="32"/>
    </row>
    <row r="184" spans="1:10" ht="15.75">
      <c r="A184" s="30"/>
      <c r="B184" s="33"/>
      <c r="C184" s="15"/>
      <c r="D184" s="2" t="s">
        <v>42</v>
      </c>
      <c r="E184" s="3">
        <f t="shared" si="9"/>
        <v>5450</v>
      </c>
      <c r="F184" s="9">
        <f>F179+F180+F181+F182+F183</f>
        <v>4900</v>
      </c>
      <c r="G184" s="9"/>
      <c r="H184" s="9">
        <f>H179+H180+H181+H182+H183</f>
        <v>400</v>
      </c>
      <c r="I184" s="9">
        <f>I179+I180+I181+I182+I183</f>
        <v>150</v>
      </c>
      <c r="J184" s="32"/>
    </row>
    <row r="185" spans="1:10" s="6" customFormat="1" ht="15.75">
      <c r="A185" s="28"/>
      <c r="B185" s="29" t="s">
        <v>29</v>
      </c>
      <c r="C185" s="31"/>
      <c r="D185" s="7" t="s">
        <v>15</v>
      </c>
      <c r="E185" s="4">
        <f>SUM(F185:I185)</f>
        <v>113548.2</v>
      </c>
      <c r="F185" s="4">
        <f aca="true" t="shared" si="10" ref="F185:I186">F179+F173+F167+F161+F155+F149+F143+F137+F131+F125+F119+F113</f>
        <v>101413</v>
      </c>
      <c r="G185" s="4">
        <f t="shared" si="10"/>
        <v>0</v>
      </c>
      <c r="H185" s="4">
        <f t="shared" si="10"/>
        <v>11755.2</v>
      </c>
      <c r="I185" s="4">
        <f t="shared" si="10"/>
        <v>380</v>
      </c>
      <c r="J185" s="31"/>
    </row>
    <row r="186" spans="1:10" s="6" customFormat="1" ht="15.75">
      <c r="A186" s="28"/>
      <c r="B186" s="29"/>
      <c r="C186" s="31"/>
      <c r="D186" s="7" t="s">
        <v>16</v>
      </c>
      <c r="E186" s="4">
        <f>SUM(F186:I186)</f>
        <v>102382.2</v>
      </c>
      <c r="F186" s="4">
        <f t="shared" si="10"/>
        <v>100883</v>
      </c>
      <c r="G186" s="4">
        <f t="shared" si="10"/>
        <v>0</v>
      </c>
      <c r="H186" s="4">
        <f t="shared" si="10"/>
        <v>1119.2</v>
      </c>
      <c r="I186" s="4">
        <f t="shared" si="10"/>
        <v>380</v>
      </c>
      <c r="J186" s="31"/>
    </row>
    <row r="187" spans="1:10" s="6" customFormat="1" ht="15.75">
      <c r="A187" s="28"/>
      <c r="B187" s="29"/>
      <c r="C187" s="31"/>
      <c r="D187" s="7" t="s">
        <v>17</v>
      </c>
      <c r="E187" s="4">
        <f>SUM(F187:I187)</f>
        <v>102342.2</v>
      </c>
      <c r="F187" s="4">
        <f>F181+F175+F169+F163+F157+F151+F145+F139+F133+F127+F121+F115</f>
        <v>100883</v>
      </c>
      <c r="G187" s="4">
        <f>+G181+G175+G169+G163+G157+G151+G145+G139+G133+G127+G121+G115</f>
        <v>0</v>
      </c>
      <c r="H187" s="4">
        <f aca="true" t="shared" si="11" ref="H187:I189">H181+H175+H169+H163+H157+H151+H145+H139+H133+H127+H121+H115</f>
        <v>1119.2</v>
      </c>
      <c r="I187" s="4">
        <f t="shared" si="11"/>
        <v>340</v>
      </c>
      <c r="J187" s="31"/>
    </row>
    <row r="188" spans="1:10" s="6" customFormat="1" ht="15.75">
      <c r="A188" s="28"/>
      <c r="B188" s="29"/>
      <c r="C188" s="31"/>
      <c r="D188" s="7" t="s">
        <v>18</v>
      </c>
      <c r="E188" s="4">
        <f>SUM(F188:I188)</f>
        <v>239112.2</v>
      </c>
      <c r="F188" s="4">
        <f>F182+F176+F170+F164+F158+F152+F146+F140+F134+F128+F122+F116</f>
        <v>236463</v>
      </c>
      <c r="G188" s="4">
        <f>G182+G176+G170+G164+G158+G152+G146+G140+G134+G128+G122+G116</f>
        <v>300</v>
      </c>
      <c r="H188" s="4">
        <f t="shared" si="11"/>
        <v>1919.2</v>
      </c>
      <c r="I188" s="4">
        <f t="shared" si="11"/>
        <v>430</v>
      </c>
      <c r="J188" s="31"/>
    </row>
    <row r="189" spans="1:10" s="6" customFormat="1" ht="15.75">
      <c r="A189" s="28"/>
      <c r="B189" s="29"/>
      <c r="C189" s="31"/>
      <c r="D189" s="7" t="s">
        <v>19</v>
      </c>
      <c r="E189" s="4">
        <f>SUM(F189:I189)</f>
        <v>240412.2</v>
      </c>
      <c r="F189" s="4">
        <f>F183+F177+F171+F165+F159+F153+F147+F141+F135+F129+F123+F117</f>
        <v>237813</v>
      </c>
      <c r="G189" s="4">
        <f>G183+G177+G171+G165+G159+G153+G147+G141+G135+G129+G123+G117</f>
        <v>300</v>
      </c>
      <c r="H189" s="4">
        <f t="shared" si="11"/>
        <v>1919.2</v>
      </c>
      <c r="I189" s="4">
        <f t="shared" si="11"/>
        <v>380</v>
      </c>
      <c r="J189" s="31"/>
    </row>
    <row r="190" spans="1:10" s="6" customFormat="1" ht="15.75">
      <c r="A190" s="28"/>
      <c r="B190" s="29"/>
      <c r="C190" s="31"/>
      <c r="D190" s="7" t="s">
        <v>42</v>
      </c>
      <c r="E190" s="4">
        <f>SUM(E185:E189)</f>
        <v>797797</v>
      </c>
      <c r="F190" s="4">
        <f>SUM(F185:F189)</f>
        <v>777455</v>
      </c>
      <c r="G190" s="4">
        <f>SUM(G185:G189)</f>
        <v>600</v>
      </c>
      <c r="H190" s="4">
        <f>SUM(H185:H189)</f>
        <v>17832.000000000004</v>
      </c>
      <c r="I190" s="4">
        <f>SUM(I185:I189)</f>
        <v>1910</v>
      </c>
      <c r="J190" s="31"/>
    </row>
    <row r="191" spans="1:10" s="8" customFormat="1" ht="15.75">
      <c r="A191" s="28"/>
      <c r="B191" s="29" t="s">
        <v>39</v>
      </c>
      <c r="C191" s="31"/>
      <c r="D191" s="7" t="s">
        <v>15</v>
      </c>
      <c r="E191" s="4">
        <f>SUM(F191:I191)</f>
        <v>301085.89999999997</v>
      </c>
      <c r="F191" s="4">
        <f aca="true" t="shared" si="12" ref="F191:I195">F185+F106+F57+F32</f>
        <v>261933</v>
      </c>
      <c r="G191" s="4">
        <f t="shared" si="12"/>
        <v>2442.1</v>
      </c>
      <c r="H191" s="4">
        <f t="shared" si="12"/>
        <v>34855.8</v>
      </c>
      <c r="I191" s="4">
        <f t="shared" si="12"/>
        <v>1855</v>
      </c>
      <c r="J191" s="31"/>
    </row>
    <row r="192" spans="1:10" s="8" customFormat="1" ht="15.75">
      <c r="A192" s="28"/>
      <c r="B192" s="29"/>
      <c r="C192" s="31"/>
      <c r="D192" s="7" t="s">
        <v>16</v>
      </c>
      <c r="E192" s="4">
        <f>SUM(F192:I192)</f>
        <v>269811.7</v>
      </c>
      <c r="F192" s="4">
        <f t="shared" si="12"/>
        <v>261403</v>
      </c>
      <c r="G192" s="4">
        <f t="shared" si="12"/>
        <v>1324.5</v>
      </c>
      <c r="H192" s="4">
        <f t="shared" si="12"/>
        <v>5464.2</v>
      </c>
      <c r="I192" s="4">
        <f t="shared" si="12"/>
        <v>1620</v>
      </c>
      <c r="J192" s="31"/>
    </row>
    <row r="193" spans="1:10" s="8" customFormat="1" ht="15.75">
      <c r="A193" s="28"/>
      <c r="B193" s="29"/>
      <c r="C193" s="31"/>
      <c r="D193" s="7" t="s">
        <v>17</v>
      </c>
      <c r="E193" s="4">
        <f>SUM(F193:I193)</f>
        <v>269721.7</v>
      </c>
      <c r="F193" s="4">
        <f t="shared" si="12"/>
        <v>261403</v>
      </c>
      <c r="G193" s="4">
        <f t="shared" si="12"/>
        <v>1324.5</v>
      </c>
      <c r="H193" s="4">
        <f t="shared" si="12"/>
        <v>5464.2</v>
      </c>
      <c r="I193" s="4">
        <f t="shared" si="12"/>
        <v>1530</v>
      </c>
      <c r="J193" s="31"/>
    </row>
    <row r="194" spans="1:10" s="8" customFormat="1" ht="15.75">
      <c r="A194" s="28"/>
      <c r="B194" s="29"/>
      <c r="C194" s="31"/>
      <c r="D194" s="7" t="s">
        <v>18</v>
      </c>
      <c r="E194" s="12">
        <f>SUM(F194:I194)</f>
        <v>437576.70000000007</v>
      </c>
      <c r="F194" s="12">
        <f t="shared" si="12"/>
        <v>421198.00000000006</v>
      </c>
      <c r="G194" s="4">
        <f t="shared" si="12"/>
        <v>4859.5</v>
      </c>
      <c r="H194" s="4">
        <f t="shared" si="12"/>
        <v>9899.2</v>
      </c>
      <c r="I194" s="4">
        <f t="shared" si="12"/>
        <v>1620</v>
      </c>
      <c r="J194" s="31"/>
    </row>
    <row r="195" spans="1:10" s="8" customFormat="1" ht="15.75">
      <c r="A195" s="28"/>
      <c r="B195" s="29"/>
      <c r="C195" s="31"/>
      <c r="D195" s="7" t="s">
        <v>19</v>
      </c>
      <c r="E195" s="4">
        <f>SUM(F195:I195)</f>
        <v>433681.70000000007</v>
      </c>
      <c r="F195" s="4">
        <f t="shared" si="12"/>
        <v>418548.00000000006</v>
      </c>
      <c r="G195" s="4">
        <f t="shared" si="12"/>
        <v>4649.5</v>
      </c>
      <c r="H195" s="4">
        <f t="shared" si="12"/>
        <v>8964.2</v>
      </c>
      <c r="I195" s="4">
        <f t="shared" si="12"/>
        <v>1520</v>
      </c>
      <c r="J195" s="31"/>
    </row>
    <row r="196" spans="1:10" s="8" customFormat="1" ht="15.75">
      <c r="A196" s="28"/>
      <c r="B196" s="29"/>
      <c r="C196" s="31"/>
      <c r="D196" s="7" t="s">
        <v>43</v>
      </c>
      <c r="E196" s="4">
        <f>SUM(E191:E195)</f>
        <v>1711877.7000000002</v>
      </c>
      <c r="F196" s="4">
        <f>SUM(F191:F195)</f>
        <v>1624485</v>
      </c>
      <c r="G196" s="4">
        <f>SUM(G191:G195)</f>
        <v>14600.1</v>
      </c>
      <c r="H196" s="4">
        <f>SUM(H191:H195)</f>
        <v>64647.59999999999</v>
      </c>
      <c r="I196" s="4">
        <f>SUM(I191:I195)</f>
        <v>8145</v>
      </c>
      <c r="J196" s="31"/>
    </row>
  </sheetData>
  <sheetProtection/>
  <mergeCells count="139">
    <mergeCell ref="A100:A105"/>
    <mergeCell ref="B100:B105"/>
    <mergeCell ref="C100:C105"/>
    <mergeCell ref="A32:A37"/>
    <mergeCell ref="B32:B37"/>
    <mergeCell ref="C32:C37"/>
    <mergeCell ref="A57:A62"/>
    <mergeCell ref="C82:C87"/>
    <mergeCell ref="C70:C75"/>
    <mergeCell ref="B51:B56"/>
    <mergeCell ref="A137:A142"/>
    <mergeCell ref="A20:A25"/>
    <mergeCell ref="A70:A75"/>
    <mergeCell ref="A149:A154"/>
    <mergeCell ref="A106:A111"/>
    <mergeCell ref="A131:A136"/>
    <mergeCell ref="A119:A124"/>
    <mergeCell ref="A51:A56"/>
    <mergeCell ref="A94:A99"/>
    <mergeCell ref="A143:A148"/>
    <mergeCell ref="G1:J1"/>
    <mergeCell ref="B149:B154"/>
    <mergeCell ref="C149:C154"/>
    <mergeCell ref="J32:J37"/>
    <mergeCell ref="B57:B62"/>
    <mergeCell ref="C57:C62"/>
    <mergeCell ref="J57:J62"/>
    <mergeCell ref="B20:B25"/>
    <mergeCell ref="J82:J87"/>
    <mergeCell ref="B137:B142"/>
    <mergeCell ref="J131:J136"/>
    <mergeCell ref="C131:C136"/>
    <mergeCell ref="C119:C124"/>
    <mergeCell ref="C51:C56"/>
    <mergeCell ref="J88:J93"/>
    <mergeCell ref="J119:J124"/>
    <mergeCell ref="J64:J69"/>
    <mergeCell ref="C64:C69"/>
    <mergeCell ref="C106:C111"/>
    <mergeCell ref="J106:J111"/>
    <mergeCell ref="A13:J13"/>
    <mergeCell ref="A39:A44"/>
    <mergeCell ref="B39:B44"/>
    <mergeCell ref="J39:J44"/>
    <mergeCell ref="C39:C44"/>
    <mergeCell ref="C20:C25"/>
    <mergeCell ref="J20:J25"/>
    <mergeCell ref="A26:A31"/>
    <mergeCell ref="B26:B31"/>
    <mergeCell ref="C26:C31"/>
    <mergeCell ref="C191:C196"/>
    <mergeCell ref="B94:B99"/>
    <mergeCell ref="A161:A166"/>
    <mergeCell ref="A191:A196"/>
    <mergeCell ref="B191:B196"/>
    <mergeCell ref="C161:C166"/>
    <mergeCell ref="B143:B148"/>
    <mergeCell ref="A155:A160"/>
    <mergeCell ref="B155:B160"/>
    <mergeCell ref="A179:A184"/>
    <mergeCell ref="J191:J196"/>
    <mergeCell ref="J94:J99"/>
    <mergeCell ref="C94:C99"/>
    <mergeCell ref="C173:C178"/>
    <mergeCell ref="J143:J148"/>
    <mergeCell ref="J137:J142"/>
    <mergeCell ref="J167:J172"/>
    <mergeCell ref="J161:J166"/>
    <mergeCell ref="C143:C148"/>
    <mergeCell ref="C167:C172"/>
    <mergeCell ref="C137:C142"/>
    <mergeCell ref="B113:B118"/>
    <mergeCell ref="B106:B111"/>
    <mergeCell ref="B119:B124"/>
    <mergeCell ref="B131:B136"/>
    <mergeCell ref="J76:J81"/>
    <mergeCell ref="A82:A87"/>
    <mergeCell ref="B82:B87"/>
    <mergeCell ref="A88:A93"/>
    <mergeCell ref="B88:B93"/>
    <mergeCell ref="C88:C93"/>
    <mergeCell ref="B76:B81"/>
    <mergeCell ref="C76:C81"/>
    <mergeCell ref="B161:B166"/>
    <mergeCell ref="B179:B184"/>
    <mergeCell ref="A167:A172"/>
    <mergeCell ref="B167:B172"/>
    <mergeCell ref="B173:B178"/>
    <mergeCell ref="A173:A178"/>
    <mergeCell ref="A45:A50"/>
    <mergeCell ref="B45:B50"/>
    <mergeCell ref="J155:J160"/>
    <mergeCell ref="C155:C160"/>
    <mergeCell ref="A64:A69"/>
    <mergeCell ref="C45:C50"/>
    <mergeCell ref="J45:J50"/>
    <mergeCell ref="J125:J130"/>
    <mergeCell ref="A125:A130"/>
    <mergeCell ref="A76:A81"/>
    <mergeCell ref="J179:J184"/>
    <mergeCell ref="J51:J56"/>
    <mergeCell ref="B125:B130"/>
    <mergeCell ref="C125:C130"/>
    <mergeCell ref="B64:B69"/>
    <mergeCell ref="A112:J112"/>
    <mergeCell ref="B70:B75"/>
    <mergeCell ref="J70:J75"/>
    <mergeCell ref="J173:J178"/>
    <mergeCell ref="C179:C184"/>
    <mergeCell ref="I10:I11"/>
    <mergeCell ref="A38:J38"/>
    <mergeCell ref="A14:A19"/>
    <mergeCell ref="A185:A190"/>
    <mergeCell ref="B185:B190"/>
    <mergeCell ref="A113:A118"/>
    <mergeCell ref="J113:J118"/>
    <mergeCell ref="C113:C118"/>
    <mergeCell ref="C185:C190"/>
    <mergeCell ref="J185:J190"/>
    <mergeCell ref="A2:J2"/>
    <mergeCell ref="A3:J3"/>
    <mergeCell ref="A4:J4"/>
    <mergeCell ref="A63:J63"/>
    <mergeCell ref="J9:J11"/>
    <mergeCell ref="A9:A11"/>
    <mergeCell ref="B14:B19"/>
    <mergeCell ref="C14:C19"/>
    <mergeCell ref="J14:J19"/>
    <mergeCell ref="E9:E11"/>
    <mergeCell ref="F9:I9"/>
    <mergeCell ref="A12:J12"/>
    <mergeCell ref="A5:J5"/>
    <mergeCell ref="A6:J6"/>
    <mergeCell ref="A7:J7"/>
    <mergeCell ref="B9:B11"/>
    <mergeCell ref="C9:C11"/>
    <mergeCell ref="D9:D11"/>
    <mergeCell ref="F10:F11"/>
    <mergeCell ref="G10:H10"/>
  </mergeCells>
  <printOptions/>
  <pageMargins left="0.1968503937007874" right="0.1968503937007874" top="0.31496062992125984" bottom="0.35433070866141736" header="0.31496062992125984" footer="0.31496062992125984"/>
  <pageSetup horizontalDpi="600" verticalDpi="600" orientation="portrait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Бутаков Артём  Александрович</dc:creator>
  <cp:keywords/>
  <dc:description/>
  <cp:lastModifiedBy>Шавкунова</cp:lastModifiedBy>
  <cp:lastPrinted>2013-10-08T03:35:12Z</cp:lastPrinted>
  <dcterms:created xsi:type="dcterms:W3CDTF">2013-09-25T10:58:55Z</dcterms:created>
  <dcterms:modified xsi:type="dcterms:W3CDTF">2013-10-08T03:41:49Z</dcterms:modified>
  <cp:category/>
  <cp:version/>
  <cp:contentType/>
  <cp:contentStatus/>
</cp:coreProperties>
</file>