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7"/>
  </bookViews>
  <sheets>
    <sheet name="1" sheetId="1" r:id="rId1"/>
    <sheet name="2" sheetId="2" r:id="rId2"/>
    <sheet name="3" sheetId="3" r:id="rId3"/>
    <sheet name="4" sheetId="4" r:id="rId4"/>
    <sheet name="8" sheetId="5" r:id="rId5"/>
    <sheet name="9" sheetId="6" r:id="rId6"/>
    <sheet name="10" sheetId="7" r:id="rId7"/>
    <sheet name="11" sheetId="8" r:id="rId8"/>
  </sheets>
  <externalReferences>
    <externalReference r:id="rId11"/>
  </externalReferences>
  <definedNames>
    <definedName name="_xlnm.Print_Area" localSheetId="7">'11'!$A$1:$H$57</definedName>
    <definedName name="_xlnm.Print_Area" localSheetId="1">'2'!$A$1:$N$35</definedName>
    <definedName name="_xlnm.Print_Area" localSheetId="2">'3'!$A$1:$K$23</definedName>
    <definedName name="_xlnm.Print_Area" localSheetId="3">'4'!$A$1:$G$99</definedName>
    <definedName name="_xlnm.Print_Area" localSheetId="4">'8'!$A$1:$N$31</definedName>
    <definedName name="_xlnm.Print_Area" localSheetId="5">'9'!$A$1:$N$17</definedName>
  </definedNames>
  <calcPr fullCalcOnLoad="1"/>
</workbook>
</file>

<file path=xl/sharedStrings.xml><?xml version="1.0" encoding="utf-8"?>
<sst xmlns="http://schemas.openxmlformats.org/spreadsheetml/2006/main" count="867" uniqueCount="467">
  <si>
    <t>г Томск ул Студенческая, 53</t>
  </si>
  <si>
    <t>№ п/п</t>
  </si>
  <si>
    <t>Адрес земельного участка</t>
  </si>
  <si>
    <t>Площадь земельного участка, кв.м</t>
  </si>
  <si>
    <t>Адреса домов, подлежащих расселению, в составе участка</t>
  </si>
  <si>
    <t>Стоимость права на заключение договора о развитии застроенной территории, руб.</t>
  </si>
  <si>
    <t>Адрес дома</t>
  </si>
  <si>
    <t>Количество квартир</t>
  </si>
  <si>
    <t>S квартир, кв.м.</t>
  </si>
  <si>
    <t>Число жителей, зарегистрированных в аварийном многоквартирном доме</t>
  </si>
  <si>
    <t>Рыночная стоимость квартир, руб.</t>
  </si>
  <si>
    <t>Итого:</t>
  </si>
  <si>
    <t>Перечень земельных участков, выставленных под развитие застроенной территории в 2014 году</t>
  </si>
  <si>
    <t>Пирогова ул., 14/2</t>
  </si>
  <si>
    <t>Пирогова ул., 14/1</t>
  </si>
  <si>
    <t>Пирогова ул., 14/1, 14/2, Студенческий городок, 11</t>
  </si>
  <si>
    <t>О-1</t>
  </si>
  <si>
    <t>ОЖ</t>
  </si>
  <si>
    <t>Тер. Зона</t>
  </si>
  <si>
    <t>Расходы муниципалитета по оформлению з/у, руб в ценах 2013 года.</t>
  </si>
  <si>
    <t>Приложение 11.1                                                                                                                                               к муниципальной программе "Переселение граждан Города Томска из аварийного жилищного фонда в 2010 - 2016 годах"</t>
  </si>
  <si>
    <t>ПЕРЕЧЕНЬ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</si>
  <si>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2012 -2013 годах</t>
  </si>
  <si>
    <t>за счет средств бюджета муниципального образования "Город Томск"</t>
  </si>
  <si>
    <t>Адрес многоквартирного дома, признанного аварийным, подлежащим сносу или реконструкции / жилого помещения, признанного в установленном порядке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</si>
  <si>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</si>
  <si>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</si>
  <si>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</si>
  <si>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</si>
  <si>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</si>
  <si>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Сумма (гр.12*рыночная строимость кв.м. жилья  (тыс.руб.)</t>
  </si>
  <si>
    <t>ПРИМЕЧАНИЯ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</si>
  <si>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</si>
  <si>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</si>
  <si>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</si>
  <si>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</si>
  <si>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</si>
  <si>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Белинского ул., 46</t>
  </si>
  <si>
    <t>№337</t>
  </si>
  <si>
    <t>завершение расселения дома</t>
  </si>
  <si>
    <t>Ленина пр., 210 б</t>
  </si>
  <si>
    <t>№137</t>
  </si>
  <si>
    <t>Техническая ул., 11</t>
  </si>
  <si>
    <t xml:space="preserve">№249 </t>
  </si>
  <si>
    <t>Техническая ул., 13</t>
  </si>
  <si>
    <t>№ 254</t>
  </si>
  <si>
    <t>Войкова ул., 16/2</t>
  </si>
  <si>
    <t>№561</t>
  </si>
  <si>
    <t>Советская ул., 106</t>
  </si>
  <si>
    <t>решение суда</t>
  </si>
  <si>
    <t>№40</t>
  </si>
  <si>
    <t>Косарева ул., 21</t>
  </si>
  <si>
    <t>№62</t>
  </si>
  <si>
    <t>Энтузиастов ул., 22</t>
  </si>
  <si>
    <t xml:space="preserve">№113 </t>
  </si>
  <si>
    <t>Студ.городок ул., 11</t>
  </si>
  <si>
    <t>№125</t>
  </si>
  <si>
    <t>А.Беленца ул.,4а</t>
  </si>
  <si>
    <t>№198</t>
  </si>
  <si>
    <t>Спортивный пер. 8</t>
  </si>
  <si>
    <t>№235</t>
  </si>
  <si>
    <t>Комсомольская ул., 9, пос. Тимирязево</t>
  </si>
  <si>
    <t>№248</t>
  </si>
  <si>
    <t xml:space="preserve">Октябрьская ул., 104а, пос. Тимирязево </t>
  </si>
  <si>
    <t>№263</t>
  </si>
  <si>
    <t>Станиславского ул.,18</t>
  </si>
  <si>
    <t>№260</t>
  </si>
  <si>
    <t>Дальне-Ключевская ул., 18</t>
  </si>
  <si>
    <t>Шевченко ул, 38</t>
  </si>
  <si>
    <t>Аптекарский пер., 11</t>
  </si>
  <si>
    <t>Пушкина ул., 28в</t>
  </si>
  <si>
    <t>Оренбургская ул., 6</t>
  </si>
  <si>
    <t>Мечникова ул., 14</t>
  </si>
  <si>
    <t>Подгорная ул., 161</t>
  </si>
  <si>
    <t>Островского пер., 15а</t>
  </si>
  <si>
    <t>Днепровский пер., 18</t>
  </si>
  <si>
    <t>Первомайская ул., 175</t>
  </si>
  <si>
    <t>Р. Люксембург ул., 59</t>
  </si>
  <si>
    <t>Пушкина ул., 5</t>
  </si>
  <si>
    <t>№250</t>
  </si>
  <si>
    <t>*</t>
  </si>
  <si>
    <t>Кирова пр., 34в</t>
  </si>
  <si>
    <t>№267</t>
  </si>
  <si>
    <t>Красноармейская ул., 41</t>
  </si>
  <si>
    <t>Ново-Карьерная ул., 2</t>
  </si>
  <si>
    <t>№269</t>
  </si>
  <si>
    <t>Затеевский пер., 3</t>
  </si>
  <si>
    <t>№270</t>
  </si>
  <si>
    <t>Лебедева ул., 34е</t>
  </si>
  <si>
    <t>№277</t>
  </si>
  <si>
    <t>А.Беленца ул., 9</t>
  </si>
  <si>
    <t>№278</t>
  </si>
  <si>
    <t>Б.Подгорная ул., 165</t>
  </si>
  <si>
    <t>№281</t>
  </si>
  <si>
    <t>Сосновый пер., 15</t>
  </si>
  <si>
    <t>№302</t>
  </si>
  <si>
    <t>Сосновый пер., 12а</t>
  </si>
  <si>
    <t>№365</t>
  </si>
  <si>
    <t>Сосновый пер., 12б</t>
  </si>
  <si>
    <t>№366</t>
  </si>
  <si>
    <t>Красноармейская ул., 43</t>
  </si>
  <si>
    <t>№367</t>
  </si>
  <si>
    <t>Красноармейская ул., 34</t>
  </si>
  <si>
    <t>№375</t>
  </si>
  <si>
    <t>Дружбы ул., 60</t>
  </si>
  <si>
    <t>№469</t>
  </si>
  <si>
    <t>Дальне-Ключевская ул., 7/1</t>
  </si>
  <si>
    <t>№513</t>
  </si>
  <si>
    <t>Фрунзе пр, 43</t>
  </si>
  <si>
    <t>№545</t>
  </si>
  <si>
    <t>Московский тракт, 76</t>
  </si>
  <si>
    <t>Жуковского ул., 25</t>
  </si>
  <si>
    <t>Алтайская ул., 15а</t>
  </si>
  <si>
    <t>ИТОГО: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</si>
  <si>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2014-2015 году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</si>
  <si>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</si>
  <si>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Сумма (гр.12*рыночная стоимость кв.м. жилья  (тыс.руб.)</t>
  </si>
  <si>
    <t>Затраты на снос</t>
  </si>
  <si>
    <t xml:space="preserve">Войкова ул., 75а                          </t>
  </si>
  <si>
    <t>№ 686</t>
  </si>
  <si>
    <t>Урожайный пер., 24а</t>
  </si>
  <si>
    <t>№ 716</t>
  </si>
  <si>
    <t>Кедровая ул., 36а</t>
  </si>
  <si>
    <t>№852</t>
  </si>
  <si>
    <t>Соляная пл.9/1</t>
  </si>
  <si>
    <t xml:space="preserve">Войкова ул., 2/1 </t>
  </si>
  <si>
    <t>№ 604</t>
  </si>
  <si>
    <t>Соляная пл.9</t>
  </si>
  <si>
    <t>Яковлева ул., 18</t>
  </si>
  <si>
    <t>Гоголя ул., 50</t>
  </si>
  <si>
    <t>С.Разина ул., 14в</t>
  </si>
  <si>
    <t>Резервный перечень многоквартирных домов</t>
  </si>
  <si>
    <t>Решение комиссии</t>
  </si>
  <si>
    <t>аварийный, подлежащий сносу</t>
  </si>
  <si>
    <t>Станиславского ул., 18</t>
  </si>
  <si>
    <t>№ 260</t>
  </si>
  <si>
    <t>Алеутская ул., 16</t>
  </si>
  <si>
    <t>№363</t>
  </si>
  <si>
    <t xml:space="preserve">непригодно для проживания </t>
  </si>
  <si>
    <t>аварийный, подлежащий рекон.</t>
  </si>
  <si>
    <t>Блок-Пост ул., 1</t>
  </si>
  <si>
    <t>№820</t>
  </si>
  <si>
    <t>Профсоюзная ул., 23 - 17</t>
  </si>
  <si>
    <t>№827</t>
  </si>
  <si>
    <t>Советская ул., 36</t>
  </si>
  <si>
    <t>№828</t>
  </si>
  <si>
    <t>№829</t>
  </si>
  <si>
    <t>Жуковского ул, 25</t>
  </si>
  <si>
    <t>№832</t>
  </si>
  <si>
    <t>Нечевский пер., 9</t>
  </si>
  <si>
    <t>№842</t>
  </si>
  <si>
    <t>Нахимова ул., 34а</t>
  </si>
  <si>
    <t>№843</t>
  </si>
  <si>
    <t>Дербышевский пер., 31</t>
  </si>
  <si>
    <t>№844</t>
  </si>
  <si>
    <t>1-ая Лесная ул., 18</t>
  </si>
  <si>
    <t>№845</t>
  </si>
  <si>
    <t>Никитина ул., 37</t>
  </si>
  <si>
    <t>№847</t>
  </si>
  <si>
    <t>Советская ул., 49/2</t>
  </si>
  <si>
    <t>№848</t>
  </si>
  <si>
    <t>Московский тракт, 58</t>
  </si>
  <si>
    <t>№851</t>
  </si>
  <si>
    <t>Аптекарский пер., 11а</t>
  </si>
  <si>
    <t>№855</t>
  </si>
  <si>
    <t>Аптекарский пер., 11/1</t>
  </si>
  <si>
    <t>№861</t>
  </si>
  <si>
    <t>Московский тракт, 4Б</t>
  </si>
  <si>
    <t>№862</t>
  </si>
  <si>
    <t>Р.Люксембург ул., 121</t>
  </si>
  <si>
    <t>№863</t>
  </si>
  <si>
    <t>3-я Рабочая ул., 2</t>
  </si>
  <si>
    <t>№865</t>
  </si>
  <si>
    <t>Красноармейская ул., 84</t>
  </si>
  <si>
    <t>№884</t>
  </si>
  <si>
    <t>Р.Люксембург ул., 88</t>
  </si>
  <si>
    <t>№885</t>
  </si>
  <si>
    <t>Бердская ул., 11</t>
  </si>
  <si>
    <t>№886</t>
  </si>
  <si>
    <t>Краснознаменная ул., 3</t>
  </si>
  <si>
    <t>№887</t>
  </si>
  <si>
    <t>Кононова ул., 17</t>
  </si>
  <si>
    <t>№889</t>
  </si>
  <si>
    <t>Б.Подгорная ул., 29</t>
  </si>
  <si>
    <t>№898</t>
  </si>
  <si>
    <t>№901</t>
  </si>
  <si>
    <t>Примыкание ул., 10 - 4 с.Тимирязевское</t>
  </si>
  <si>
    <t>№934</t>
  </si>
  <si>
    <t>непригодно для проживания</t>
  </si>
  <si>
    <t>Шишкова ул., 21</t>
  </si>
  <si>
    <t>№937</t>
  </si>
  <si>
    <t>Шишкова ул., 27</t>
  </si>
  <si>
    <t>№938</t>
  </si>
  <si>
    <t>Приречная ул., 39</t>
  </si>
  <si>
    <t>№940</t>
  </si>
  <si>
    <t>Красноармейская ул., 77</t>
  </si>
  <si>
    <t>№941</t>
  </si>
  <si>
    <t>Смирнова ул., 19</t>
  </si>
  <si>
    <t>№944</t>
  </si>
  <si>
    <t>З.Космодемьянской ул., 1Б</t>
  </si>
  <si>
    <t>№945</t>
  </si>
  <si>
    <t>Лебедева ул., 102а</t>
  </si>
  <si>
    <t>№946</t>
  </si>
  <si>
    <t>Л.Толстого ул., 46а</t>
  </si>
  <si>
    <t>№947</t>
  </si>
  <si>
    <t>Нахановича пер., 1/1</t>
  </si>
  <si>
    <t>№948</t>
  </si>
  <si>
    <t>Советская ул., 47а</t>
  </si>
  <si>
    <t>Заозерный пер., 27</t>
  </si>
  <si>
    <t>№984</t>
  </si>
  <si>
    <t>К.Маркса ул., 29/1</t>
  </si>
  <si>
    <t>№974</t>
  </si>
  <si>
    <t>Иркутский тракт, 80</t>
  </si>
  <si>
    <t>№985</t>
  </si>
  <si>
    <t>Иркутский тракт, 82</t>
  </si>
  <si>
    <t>№988</t>
  </si>
  <si>
    <t>Куйбышева пер., 2</t>
  </si>
  <si>
    <t>№989</t>
  </si>
  <si>
    <t>Красноармейская, 37</t>
  </si>
  <si>
    <t>№992</t>
  </si>
  <si>
    <t>Гагарина ул., 33</t>
  </si>
  <si>
    <t>№995</t>
  </si>
  <si>
    <t>Пушкина ул., 63 стр.28 - 38</t>
  </si>
  <si>
    <t>Пушкина ул., 63 стр.28 - 39</t>
  </si>
  <si>
    <t>Ленина пр., 78/1 - 45</t>
  </si>
  <si>
    <t>Вершинина ул., 56</t>
  </si>
  <si>
    <t>Техническая ул., 1в</t>
  </si>
  <si>
    <t>Советская ул., 8в</t>
  </si>
  <si>
    <t>Б.Подгорная ул., 118 - 6</t>
  </si>
  <si>
    <t>Войкова ул., 23 - 4</t>
  </si>
  <si>
    <t>Яковлева ул., 14 - 6</t>
  </si>
  <si>
    <t>Герцена ул., 36</t>
  </si>
  <si>
    <t>А.Иванова ул., 16г</t>
  </si>
  <si>
    <t>Бердская ул., 13</t>
  </si>
  <si>
    <t xml:space="preserve">Герцена ул., 34 </t>
  </si>
  <si>
    <t>Герцена ул., 34/1</t>
  </si>
  <si>
    <t>М.Горького ул., 3</t>
  </si>
  <si>
    <t>Фрунзе пр., 34</t>
  </si>
  <si>
    <t>Бердская ул., 3</t>
  </si>
  <si>
    <t>Средне-Кирпичная ул., 22</t>
  </si>
  <si>
    <t>Красноармейская ул., 51а</t>
  </si>
  <si>
    <t>№745</t>
  </si>
  <si>
    <t xml:space="preserve">Для исполнения обязательств по оплате муниципального контракта №2012.24774 от 13.04.2012 на участие в долевом строительстве многоквартирного (ых) дома (ов) в городе Томске в рамках реализации городской долгосрочной целевой программы «Переселение граждан Города Томска из аварийного жилищного фонда в 2010 - 2014 годах»  </t>
  </si>
  <si>
    <t>г Томск ул Р.Люксембург д.38/1</t>
  </si>
  <si>
    <t>Сибирская ул., 82</t>
  </si>
  <si>
    <t>Фрунзе пр, 15</t>
  </si>
  <si>
    <t>Войкова ул., 43</t>
  </si>
  <si>
    <t>Косарева ул., 12</t>
  </si>
  <si>
    <t>проезд Белинского, 6</t>
  </si>
  <si>
    <t>Перечень земельных участков, выставленных под развитие застроенной территории в 2015 году</t>
  </si>
  <si>
    <t>ул. Профсоюзная, 7</t>
  </si>
  <si>
    <t>пер. Плеханова, 8а</t>
  </si>
  <si>
    <t>ул. Киевская, 92</t>
  </si>
  <si>
    <t>ул. Савиных, 4а</t>
  </si>
  <si>
    <t>ул. Савиных, 4б</t>
  </si>
  <si>
    <t>пр. Кирова, 9</t>
  </si>
  <si>
    <t>пр. Кирова, 9а</t>
  </si>
  <si>
    <t>ул. Кулева, 27</t>
  </si>
  <si>
    <t>Школьный пер., 8/2 - 13</t>
  </si>
  <si>
    <t>Б.Хмельницкого пер., 5</t>
  </si>
  <si>
    <t>Б.Хмельницкого ул., 48</t>
  </si>
  <si>
    <t>Флотский пер., 2</t>
  </si>
  <si>
    <t>Герцена ул., 15а</t>
  </si>
  <si>
    <t>Герцена ул., 15/1</t>
  </si>
  <si>
    <t>Бакунина ул., 24</t>
  </si>
  <si>
    <t>Фабричная ул., 5 с.Дзержинское</t>
  </si>
  <si>
    <t>Тургенева ул., 9</t>
  </si>
  <si>
    <t>Старо-Деповской пер., 7</t>
  </si>
  <si>
    <t>Батенькова пер., 9</t>
  </si>
  <si>
    <t>Советская ул., 93/1</t>
  </si>
  <si>
    <t>Вершинина ул., 10</t>
  </si>
  <si>
    <t>Кирова пр., 25</t>
  </si>
  <si>
    <t>Кольцевой проезд, 25</t>
  </si>
  <si>
    <t>1-ый Алеутский пер., 4</t>
  </si>
  <si>
    <t>Таврическая ул., 25</t>
  </si>
  <si>
    <t>Карповский пер., 20</t>
  </si>
  <si>
    <t>Р.Люксембург ул., 27</t>
  </si>
  <si>
    <t>Мельничная ул., 31</t>
  </si>
  <si>
    <t>Бердская ул., 9</t>
  </si>
  <si>
    <t>Ванцетти пер., 18</t>
  </si>
  <si>
    <t>Техническая ул., 8</t>
  </si>
  <si>
    <t>Шишкова ул., 16</t>
  </si>
  <si>
    <t>Гагарина ул., 21</t>
  </si>
  <si>
    <t>Советская ул., 8Б</t>
  </si>
  <si>
    <t>№ 781</t>
  </si>
  <si>
    <t>Октябрьская ул., 4</t>
  </si>
  <si>
    <t>Приложение 16.1                                                                                                                                               к муниципальной программе "Переселение граждан Города Томска из аварийного жилищного фонда в 2010 - 2016 годах"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</si>
  <si>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2015-2016 году</t>
  </si>
  <si>
    <t xml:space="preserve">Войкова ул., 4                    </t>
  </si>
  <si>
    <t>№505,506</t>
  </si>
  <si>
    <t xml:space="preserve">Таврическая ул., 4а </t>
  </si>
  <si>
    <t>№625</t>
  </si>
  <si>
    <t xml:space="preserve">Беленца А. ул., 7 </t>
  </si>
  <si>
    <t>№ 650</t>
  </si>
  <si>
    <t xml:space="preserve">Бакунина ул., 14 </t>
  </si>
  <si>
    <t>№594</t>
  </si>
  <si>
    <t>Студгородок ул., 7</t>
  </si>
  <si>
    <t>№ 714</t>
  </si>
  <si>
    <t>Кузнецова ул., 33</t>
  </si>
  <si>
    <t>№ 777</t>
  </si>
  <si>
    <t>Р.Люксембург ул., 92/1</t>
  </si>
  <si>
    <t>№797</t>
  </si>
  <si>
    <t>№809</t>
  </si>
  <si>
    <t>Войлочная заимка ул., 5</t>
  </si>
  <si>
    <t>№810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</si>
  <si>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будут осуществлены мероприятия по переселению в 2016 году</t>
  </si>
  <si>
    <t>№811</t>
  </si>
  <si>
    <t>Загорная ул., 46</t>
  </si>
  <si>
    <t>№816</t>
  </si>
  <si>
    <t xml:space="preserve">Лермонтова ул., 45 </t>
  </si>
  <si>
    <t>№817</t>
  </si>
  <si>
    <t>Вершинина ул., 8</t>
  </si>
  <si>
    <t>№818</t>
  </si>
  <si>
    <t>Советская ул., 89</t>
  </si>
  <si>
    <t>№819</t>
  </si>
  <si>
    <t>Успенского пер., 8</t>
  </si>
  <si>
    <t>№821</t>
  </si>
  <si>
    <t>ЖИ-2</t>
  </si>
  <si>
    <t>Т-4</t>
  </si>
  <si>
    <t>Ж-1</t>
  </si>
  <si>
    <t>ОЖИ</t>
  </si>
  <si>
    <t>В</t>
  </si>
  <si>
    <t>ЖИ-1</t>
  </si>
  <si>
    <t>О-6</t>
  </si>
  <si>
    <t>Ж-3</t>
  </si>
  <si>
    <t>О-5</t>
  </si>
  <si>
    <t>Т-3</t>
  </si>
  <si>
    <t>г Томск ул Эуштинская, 17</t>
  </si>
  <si>
    <t>г. Томск, пер. Промышленный, 2, 4, 6, 8</t>
  </si>
  <si>
    <t>г. Томск, пер. Промышленный, 2</t>
  </si>
  <si>
    <t>г. Томск, пер. Промышленный, 4</t>
  </si>
  <si>
    <t>г. Томск, пер. Промышленный, 6</t>
  </si>
  <si>
    <t>г. Томск, пер. Промышленный, 8</t>
  </si>
  <si>
    <t>г. Томск, ул. 5-ой Армии, 8</t>
  </si>
  <si>
    <t xml:space="preserve">г. Томск, пер. Соляной, 2, 4       </t>
  </si>
  <si>
    <t>г. Томск, пер. Соляной, 2</t>
  </si>
  <si>
    <t>г. Томск, пер. Соляной, 28</t>
  </si>
  <si>
    <t>г. Томск, пл. Соляная пл., 9 (Пушкина ул., 20)</t>
  </si>
  <si>
    <t>г Томск ул Сибирская, 82</t>
  </si>
  <si>
    <t>г Томск ул Сибирская, 82, 84</t>
  </si>
  <si>
    <t>г Томск ул Сибирская, 86, О.Кошевого ул., 44а, 44б; Некрасова ул., 55, 57</t>
  </si>
  <si>
    <t>г Томск ул Студенческая, 49, 51, 53</t>
  </si>
  <si>
    <t>г Томск ул Студенческая, 51</t>
  </si>
  <si>
    <t>г Томск, пер. Пушкина, 10, 12, 14</t>
  </si>
  <si>
    <t>г Томск, пер. Пушкина, 12</t>
  </si>
  <si>
    <t>г Томск, ул. Пушкина, 48в</t>
  </si>
  <si>
    <t>г Томск, ул. Пушкина, 48/4</t>
  </si>
  <si>
    <t>г Томск, ул. Косарева, 10, 12</t>
  </si>
  <si>
    <t>г Томск, ул. Косарева, 12</t>
  </si>
  <si>
    <t>г Томск, пер. Светлый, 28</t>
  </si>
  <si>
    <t>г Томск, пер. Светлый, 40</t>
  </si>
  <si>
    <t>г Томск, ул.Яковлева, 18</t>
  </si>
  <si>
    <t>г Томск, ул.Алтайская, 15а</t>
  </si>
  <si>
    <t>г Томск, ул.Алтайская, 43а</t>
  </si>
  <si>
    <t>г Томск, ул.Алтайская, 101</t>
  </si>
  <si>
    <t>г Томск, ул. М.Горького, 9, 11, 11/1</t>
  </si>
  <si>
    <t>г Томск, ул. М.Горького, 30а (30/1)</t>
  </si>
  <si>
    <t>г Томск, ул. М.Горького, 64, 66а, 68, 70</t>
  </si>
  <si>
    <t>г Томск, ул. Ангарская, 74</t>
  </si>
  <si>
    <t>г Томск, ул. Первомайская, 171</t>
  </si>
  <si>
    <t>г Томск, ул. Первомайская, 177</t>
  </si>
  <si>
    <t>г Томск, пер. Урожайный, 24</t>
  </si>
  <si>
    <t>г Томск, пер. Урожайный, 25</t>
  </si>
  <si>
    <t>г Томск, ул. Б.Подгорная, 120</t>
  </si>
  <si>
    <t>г Томск, ул. Б.Подгорная, 161</t>
  </si>
  <si>
    <t>г Томск, ул. Б.Подгорная, 209</t>
  </si>
  <si>
    <t>г Томск, ул. Учительская, 57</t>
  </si>
  <si>
    <t>г Томск, ул. Учительская, 74</t>
  </si>
  <si>
    <t>г Томск, пер. Шегарский, 69</t>
  </si>
  <si>
    <t>г Томск, пер. Шегарский, 71</t>
  </si>
  <si>
    <t>г Томск, ул. Станиславского, 24</t>
  </si>
  <si>
    <t>г Томск, ул. Энергетиков., 4</t>
  </si>
  <si>
    <t>г Томск, ул. Энергетиков, 8</t>
  </si>
  <si>
    <t>г Томск, ул. Энергетиков, 10</t>
  </si>
  <si>
    <t>г Томск, ул. Энергетиков, 11</t>
  </si>
  <si>
    <t>г Томск, ул. Вокзальная, 67</t>
  </si>
  <si>
    <t>г Томск, ул. Вокзальная, 80</t>
  </si>
  <si>
    <t>г Томск, пр. Фрунзе, 19, 19а, 19б, 21</t>
  </si>
  <si>
    <t>г Томск, ул. Гоголя, 50, 50/2</t>
  </si>
  <si>
    <t>г Томск, ул. Гоголя, 36/4</t>
  </si>
  <si>
    <t>г Томск, пр. Фрунзе, 43/1</t>
  </si>
  <si>
    <t>г Томск, ул. Щорса ул., 3, 5, 7, 7а, Киевская, 82а</t>
  </si>
  <si>
    <t>г Томск, ул. Ив.Черных, 71а</t>
  </si>
  <si>
    <t>г Томск, ул. Белинского, 22</t>
  </si>
  <si>
    <t>г Томск, ул. Мечникова, 14</t>
  </si>
  <si>
    <t>г Томск, ул. Р.Люксембург, 72, 72/1, 72/3, 72Б</t>
  </si>
  <si>
    <t>г Томск, ул. С.Разина, 14в</t>
  </si>
  <si>
    <t>г Томск, ул. Обская, 50</t>
  </si>
  <si>
    <t>г Томск, пер. Инструментальный, 36</t>
  </si>
  <si>
    <t>г Томск, ул. Нахимова, 42а</t>
  </si>
  <si>
    <t>г Томск, ул. Шишкова, 15/1</t>
  </si>
  <si>
    <t>г Томск, пр. Комсомольский, 5</t>
  </si>
  <si>
    <t>г Томск, пр. Комсомольский, 5/1</t>
  </si>
  <si>
    <t>г Томск, ул. Кулева, 16</t>
  </si>
  <si>
    <t>г Томск, ул. Кулева, 25</t>
  </si>
  <si>
    <t>г Томск, ул. Лермонтова, 21</t>
  </si>
  <si>
    <t>г Томск, ул. Лермонтова, 56</t>
  </si>
  <si>
    <t>г Томск, ул. Октябрьская, 15/1</t>
  </si>
  <si>
    <t>г Томск, ул. Свердлова, 6/1</t>
  </si>
  <si>
    <t>г Томск, пер. Инструментальный, 34, 36</t>
  </si>
  <si>
    <t>г Томск, ул. Дружбы, 56, 58, 60, 62</t>
  </si>
  <si>
    <t>г Томск, ул. Энергетиков, 11а</t>
  </si>
  <si>
    <t>г Томск ул Сибирская, 86</t>
  </si>
  <si>
    <t>г Томск, ул. М.Горького, 11</t>
  </si>
  <si>
    <t>г Томск, ул. М.Горького, 64</t>
  </si>
  <si>
    <t>г Томск, пр. Фрунзе, 19а</t>
  </si>
  <si>
    <t>г Томск, пр. Фрунзе, 19б</t>
  </si>
  <si>
    <t>г Томск, пр. Фрунзе, 21</t>
  </si>
  <si>
    <t>г Томск, ул. Гоголя, 50/2</t>
  </si>
  <si>
    <t>г Томск, ул. Щорса ул.,7</t>
  </si>
  <si>
    <t xml:space="preserve">г Томск, ул. Дружбы, 56, </t>
  </si>
  <si>
    <t>г Томск, ул. Дружбы, 58</t>
  </si>
  <si>
    <t>г Томск, ул. Дружбы,  62</t>
  </si>
  <si>
    <t>г Томск, ул. Р.Люксембург, 72Б</t>
  </si>
  <si>
    <t>г Томск, пер. Урожайный, 24, 24а</t>
  </si>
  <si>
    <t>г Томск, пер. Шегарский, 69, 71</t>
  </si>
  <si>
    <t>г Томск, пр. Комсомольский, 5, 5/1</t>
  </si>
  <si>
    <t>Перечень земельных участков, выставленных под развитие застроенной территории в 2016 году</t>
  </si>
  <si>
    <t>Целинный пер., 27а, 29, 31, 31/1, 31а, Ангарская ул., 89</t>
  </si>
  <si>
    <t>Целинный пер., 29</t>
  </si>
  <si>
    <t>Целинный пер., 31</t>
  </si>
  <si>
    <t>Целинный пер., 31а</t>
  </si>
  <si>
    <t>Лебедева ул., 34в, 34г, 34д, 34е</t>
  </si>
  <si>
    <t>Лебедева ул., 34в</t>
  </si>
  <si>
    <t>Лебедева ул., 34г</t>
  </si>
  <si>
    <t>Лебедева ул., 34д</t>
  </si>
  <si>
    <t>г Томск ул Кулева д.23, 25, Советская ул., 106, Учебная ул., 35</t>
  </si>
  <si>
    <t>г Томск ул Кулева д.25</t>
  </si>
  <si>
    <t>г Томск ул Советская д.106</t>
  </si>
  <si>
    <t>г Томск ул Учебная д.35</t>
  </si>
  <si>
    <t>Приложение 17.1                                                                                                                                               к муниципальной программе "Переселение граждан Города Томска из аварийного жилищного фонда в 2010 - 2016 годах"</t>
  </si>
  <si>
    <t>Киевская ул., 92</t>
  </si>
  <si>
    <t>2-ая Ново-Деповская, 25</t>
  </si>
  <si>
    <t>Алтайская ул., 35/1</t>
  </si>
  <si>
    <t>Б. Подгорная ул., 159</t>
  </si>
  <si>
    <t>Б. Подгорная ул., 157</t>
  </si>
  <si>
    <t xml:space="preserve">Гоголя ул.,39 </t>
  </si>
  <si>
    <t>И.Черных ул., 71</t>
  </si>
  <si>
    <t>М. Горького ул.,37-7</t>
  </si>
  <si>
    <t>М. Джалиля ул.,28</t>
  </si>
  <si>
    <t>Первомайская, ул.,149</t>
  </si>
  <si>
    <t>Соляной, пер., 24</t>
  </si>
  <si>
    <t>Флотский пер., 2а</t>
  </si>
  <si>
    <t>Эуштинская, ул. 5</t>
  </si>
  <si>
    <t>Эуштинская, ул., 11</t>
  </si>
  <si>
    <t>Эуштинская, ул., 11/1</t>
  </si>
  <si>
    <t>Савиных ул., 10а</t>
  </si>
  <si>
    <t>Р.Люксембург ул., 38/1</t>
  </si>
  <si>
    <t>№808</t>
  </si>
  <si>
    <t>исполнение договора развития застроенной территории</t>
  </si>
  <si>
    <t>ул. Профсоюзная, 7**</t>
  </si>
  <si>
    <t>пер. Плеханова, 8, 8а**</t>
  </si>
  <si>
    <t>ул. Киевская, 92**</t>
  </si>
  <si>
    <t>ул. Савиных, 4а, 4б**</t>
  </si>
  <si>
    <t>пр. Кирова, 9, 9а**</t>
  </si>
  <si>
    <t>ул. Кулева, 27**</t>
  </si>
  <si>
    <t>** - выполнение ранее принятых обязательств по передаче жилых помещений в судебном порядке.</t>
  </si>
  <si>
    <t>* 11 552658,00 рублей перечислены в бюджет муниципального образования "Город Томск" в целях исполнения договора развития застроенной территории</t>
  </si>
  <si>
    <t>13552658,00*</t>
  </si>
  <si>
    <t>Приложение 1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от 22.10.2014 № 1090</t>
  </si>
  <si>
    <t>Приложение 2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от 22.10.2014 № 1090</t>
  </si>
  <si>
    <t>Приложение 3 к постановлению 
администрации Города Томска 
от 22.10.2014 № 1090</t>
  </si>
  <si>
    <t>Приложение 4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от 22.10.2014 №1090</t>
  </si>
  <si>
    <t>Приложение 8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                  от 22.10.2014 № 1090</t>
  </si>
  <si>
    <t>Приложение 9                                                                                                                                                                                                                         к постановлению администрации Города Томска                                                                                                                                                от 22.10.2014 № 1090</t>
  </si>
  <si>
    <t>Приложение 10 к постановлению 
администрации Города Томска 
от 22.10.2014 № 1090</t>
  </si>
  <si>
    <t>Приложение 11 к постановлению 
администрации Города Томска 
от 22.10.2014 № 1090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</si>
</sst>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р_."/>
    <numFmt numFmtId="181" formatCode="0.0"/>
    <numFmt numFmtId="182" formatCode="dd/mm/yy"/>
    <numFmt numFmtId="183" formatCode="[$-FC19]d\ mmmm\ yyyy\ &quot;г.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_р_."/>
    <numFmt numFmtId="189" formatCode="#,##0.00&quot;р.&quot;"/>
  </numFmts>
  <fonts count="25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6"/>
      <name val="Arial"/>
      <family val="0"/>
    </font>
    <font>
      <b/>
      <sz val="12"/>
      <name val="Times New Roman"/>
      <family val="1"/>
    </font>
    <font>
      <sz val="10"/>
      <name val="Arial Cyr"/>
      <family val="0"/>
    </font>
    <font>
      <b/>
      <i/>
      <sz val="12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8"/>
      <name val="Arial"/>
      <family val="0"/>
    </font>
    <font>
      <b/>
      <sz val="6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i/>
      <sz val="10"/>
      <name val="Times New Roman"/>
      <family val="1"/>
    </font>
    <font>
      <i/>
      <sz val="6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4" fontId="9" fillId="0" borderId="1" xfId="18" applyNumberFormat="1" applyFont="1" applyFill="1" applyBorder="1" applyAlignment="1">
      <alignment horizontal="center" vertical="center" textRotation="90" wrapText="1"/>
      <protection/>
    </xf>
    <xf numFmtId="2" fontId="9" fillId="0" borderId="1" xfId="18" applyNumberFormat="1" applyFont="1" applyFill="1" applyBorder="1" applyAlignment="1">
      <alignment horizontal="center" vertical="center" textRotation="90" wrapText="1"/>
      <protection/>
    </xf>
    <xf numFmtId="1" fontId="9" fillId="0" borderId="1" xfId="18" applyNumberFormat="1" applyFont="1" applyFill="1" applyBorder="1" applyAlignment="1">
      <alignment horizontal="center" vertical="center" textRotation="90" wrapText="1"/>
      <protection/>
    </xf>
    <xf numFmtId="0" fontId="4" fillId="0" borderId="1" xfId="18" applyFont="1" applyFill="1" applyBorder="1" applyAlignment="1">
      <alignment horizontal="center" vertical="center" wrapText="1"/>
      <protection/>
    </xf>
    <xf numFmtId="0" fontId="12" fillId="0" borderId="1" xfId="18" applyFont="1" applyFill="1" applyBorder="1" applyAlignment="1">
      <alignment horizontal="center" vertical="center" wrapText="1"/>
      <protection/>
    </xf>
    <xf numFmtId="1" fontId="4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0" fontId="13" fillId="0" borderId="1" xfId="18" applyFont="1" applyFill="1" applyBorder="1" applyAlignment="1">
      <alignment horizontal="center" vertical="center" wrapText="1"/>
      <protection/>
    </xf>
    <xf numFmtId="14" fontId="14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0" applyNumberFormat="1" applyFont="1" applyFill="1" applyBorder="1" applyAlignment="1">
      <alignment horizontal="center" vertical="center"/>
    </xf>
    <xf numFmtId="2" fontId="13" fillId="0" borderId="1" xfId="18" applyNumberFormat="1" applyFont="1" applyFill="1" applyBorder="1" applyAlignment="1">
      <alignment horizontal="center" vertical="center" wrapText="1"/>
      <protection/>
    </xf>
    <xf numFmtId="0" fontId="13" fillId="0" borderId="1" xfId="18" applyNumberFormat="1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/>
    </xf>
    <xf numFmtId="0" fontId="1" fillId="0" borderId="1" xfId="20" applyFont="1" applyFill="1" applyBorder="1" applyAlignment="1">
      <alignment horizontal="center" vertical="center" wrapText="1"/>
      <protection/>
    </xf>
    <xf numFmtId="14" fontId="10" fillId="0" borderId="1" xfId="20" applyNumberFormat="1" applyFont="1" applyFill="1" applyBorder="1" applyAlignment="1">
      <alignment horizontal="center" vertical="center" wrapText="1"/>
      <protection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18" applyFont="1" applyFill="1" applyBorder="1" applyAlignment="1">
      <alignment horizontal="center" vertical="center" wrapText="1"/>
      <protection/>
    </xf>
    <xf numFmtId="14" fontId="10" fillId="0" borderId="1" xfId="18" applyNumberFormat="1" applyFont="1" applyFill="1" applyBorder="1" applyAlignment="1">
      <alignment horizontal="center" vertical="center" wrapText="1"/>
      <protection/>
    </xf>
    <xf numFmtId="2" fontId="1" fillId="0" borderId="1" xfId="18" applyNumberFormat="1" applyFont="1" applyFill="1" applyBorder="1" applyAlignment="1">
      <alignment horizontal="center" vertical="center" wrapText="1"/>
      <protection/>
    </xf>
    <xf numFmtId="0" fontId="1" fillId="0" borderId="1" xfId="18" applyNumberFormat="1" applyFont="1" applyFill="1" applyBorder="1" applyAlignment="1">
      <alignment horizontal="center" vertical="center" wrapText="1"/>
      <protection/>
    </xf>
    <xf numFmtId="2" fontId="10" fillId="0" borderId="1" xfId="0" applyNumberFormat="1" applyFont="1" applyFill="1" applyBorder="1" applyAlignment="1">
      <alignment/>
    </xf>
    <xf numFmtId="2" fontId="1" fillId="0" borderId="1" xfId="18" applyNumberFormat="1" applyFont="1" applyFill="1" applyBorder="1" applyAlignment="1">
      <alignment horizontal="center" vertical="center"/>
      <protection/>
    </xf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81" fontId="1" fillId="0" borderId="1" xfId="0" applyNumberFormat="1" applyFont="1" applyFill="1" applyBorder="1" applyAlignment="1">
      <alignment horizontal="center" vertical="center"/>
    </xf>
    <xf numFmtId="0" fontId="10" fillId="0" borderId="1" xfId="18" applyFont="1" applyFill="1" applyBorder="1" applyAlignment="1">
      <alignment horizontal="center" vertical="center" wrapText="1"/>
      <protection/>
    </xf>
    <xf numFmtId="1" fontId="1" fillId="0" borderId="1" xfId="18" applyNumberFormat="1" applyFont="1" applyFill="1" applyBorder="1" applyAlignment="1">
      <alignment horizontal="center" vertical="center" wrapText="1"/>
      <protection/>
    </xf>
    <xf numFmtId="181" fontId="10" fillId="0" borderId="1" xfId="0" applyNumberFormat="1" applyFont="1" applyFill="1" applyBorder="1" applyAlignment="1">
      <alignment/>
    </xf>
    <xf numFmtId="14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2" fontId="10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/>
    </xf>
    <xf numFmtId="0" fontId="1" fillId="0" borderId="1" xfId="20" applyNumberFormat="1" applyFont="1" applyFill="1" applyBorder="1" applyAlignment="1">
      <alignment horizontal="center" vertical="center" wrapText="1"/>
      <protection/>
    </xf>
    <xf numFmtId="0" fontId="15" fillId="0" borderId="1" xfId="18" applyFont="1" applyFill="1" applyBorder="1" applyAlignment="1">
      <alignment horizontal="center" vertical="center" wrapText="1"/>
      <protection/>
    </xf>
    <xf numFmtId="2" fontId="15" fillId="0" borderId="1" xfId="0" applyNumberFormat="1" applyFont="1" applyFill="1" applyBorder="1" applyAlignment="1">
      <alignment horizontal="center" vertical="center" wrapText="1"/>
    </xf>
    <xf numFmtId="2" fontId="15" fillId="0" borderId="1" xfId="18" applyNumberFormat="1" applyFont="1" applyFill="1" applyBorder="1" applyAlignment="1">
      <alignment horizontal="center" vertical="center" wrapText="1"/>
      <protection/>
    </xf>
    <xf numFmtId="0" fontId="15" fillId="0" borderId="1" xfId="18" applyNumberFormat="1" applyFont="1" applyFill="1" applyBorder="1" applyAlignment="1">
      <alignment horizontal="center" vertical="center" wrapText="1"/>
      <protection/>
    </xf>
    <xf numFmtId="2" fontId="17" fillId="0" borderId="1" xfId="18" applyNumberFormat="1" applyFont="1" applyFill="1" applyBorder="1" applyAlignment="1">
      <alignment horizontal="center" vertical="center" wrapText="1"/>
      <protection/>
    </xf>
    <xf numFmtId="0" fontId="16" fillId="0" borderId="1" xfId="0" applyFont="1" applyFill="1" applyBorder="1" applyAlignment="1">
      <alignment horizontal="center"/>
    </xf>
    <xf numFmtId="2" fontId="18" fillId="0" borderId="1" xfId="18" applyNumberFormat="1" applyFont="1" applyFill="1" applyBorder="1" applyAlignment="1">
      <alignment horizontal="center" vertical="center" wrapText="1"/>
      <protection/>
    </xf>
    <xf numFmtId="181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 shrinkToFit="1"/>
    </xf>
    <xf numFmtId="2" fontId="18" fillId="0" borderId="1" xfId="20" applyNumberFormat="1" applyFont="1" applyFill="1" applyBorder="1" applyAlignment="1">
      <alignment horizontal="center" vertical="center" wrapText="1"/>
      <protection/>
    </xf>
    <xf numFmtId="0" fontId="15" fillId="0" borderId="1" xfId="20" applyFont="1" applyFill="1" applyBorder="1" applyAlignment="1">
      <alignment horizontal="center" vertical="center" wrapText="1"/>
      <protection/>
    </xf>
    <xf numFmtId="0" fontId="10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 shrinkToFit="1"/>
    </xf>
    <xf numFmtId="0" fontId="3" fillId="0" borderId="1" xfId="18" applyFont="1" applyFill="1" applyBorder="1" applyAlignment="1">
      <alignment horizontal="center" vertical="center" wrapText="1"/>
      <protection/>
    </xf>
    <xf numFmtId="1" fontId="3" fillId="0" borderId="1" xfId="18" applyNumberFormat="1" applyFont="1" applyFill="1" applyBorder="1" applyAlignment="1">
      <alignment horizontal="center" vertical="center" wrapText="1"/>
      <protection/>
    </xf>
    <xf numFmtId="2" fontId="3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0" fontId="20" fillId="0" borderId="1" xfId="18" applyFont="1" applyFill="1" applyBorder="1" applyAlignment="1">
      <alignment horizontal="center" vertical="center" wrapText="1"/>
      <protection/>
    </xf>
    <xf numFmtId="2" fontId="20" fillId="0" borderId="1" xfId="18" applyNumberFormat="1" applyFont="1" applyFill="1" applyBorder="1" applyAlignment="1">
      <alignment horizontal="center" vertical="center" wrapText="1"/>
      <protection/>
    </xf>
    <xf numFmtId="0" fontId="20" fillId="0" borderId="1" xfId="18" applyNumberFormat="1" applyFont="1" applyFill="1" applyBorder="1" applyAlignment="1">
      <alignment horizontal="center" vertical="center" wrapText="1"/>
      <protection/>
    </xf>
    <xf numFmtId="0" fontId="20" fillId="0" borderId="1" xfId="0" applyFont="1" applyFill="1" applyBorder="1" applyAlignment="1">
      <alignment horizontal="center" vertical="center" wrapText="1"/>
    </xf>
    <xf numFmtId="2" fontId="20" fillId="0" borderId="1" xfId="0" applyNumberFormat="1" applyFont="1" applyFill="1" applyBorder="1" applyAlignment="1">
      <alignment horizontal="center" vertical="center"/>
    </xf>
    <xf numFmtId="0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wrapText="1"/>
    </xf>
    <xf numFmtId="2" fontId="20" fillId="0" borderId="1" xfId="0" applyNumberFormat="1" applyFont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  <xf numFmtId="2" fontId="20" fillId="0" borderId="1" xfId="0" applyNumberFormat="1" applyFont="1" applyFill="1" applyBorder="1" applyAlignment="1">
      <alignment horizontal="center"/>
    </xf>
    <xf numFmtId="2" fontId="20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2" fontId="0" fillId="0" borderId="0" xfId="0" applyNumberFormat="1" applyAlignment="1">
      <alignment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80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81" fontId="1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5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2" fontId="1" fillId="0" borderId="1" xfId="19" applyNumberFormat="1" applyFont="1" applyFill="1" applyBorder="1" applyAlignment="1">
      <alignment horizontal="center"/>
      <protection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4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14" fontId="9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14" fontId="9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2" fontId="3" fillId="0" borderId="1" xfId="0" applyNumberFormat="1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vertical="top" wrapText="1"/>
    </xf>
    <xf numFmtId="0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14" fontId="1" fillId="0" borderId="1" xfId="0" applyNumberFormat="1" applyFont="1" applyFill="1" applyBorder="1" applyAlignment="1">
      <alignment horizontal="center" vertical="center"/>
    </xf>
    <xf numFmtId="181" fontId="1" fillId="0" borderId="1" xfId="18" applyNumberFormat="1" applyFont="1" applyFill="1" applyBorder="1" applyAlignment="1">
      <alignment horizontal="center" vertical="center" wrapText="1"/>
      <protection/>
    </xf>
    <xf numFmtId="14" fontId="1" fillId="0" borderId="1" xfId="0" applyNumberFormat="1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Fill="1" applyBorder="1" applyAlignment="1">
      <alignment horizontal="center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textRotation="90" wrapText="1"/>
    </xf>
    <xf numFmtId="188" fontId="3" fillId="0" borderId="1" xfId="0" applyNumberFormat="1" applyFont="1" applyBorder="1" applyAlignment="1">
      <alignment horizontal="center" vertical="center" textRotation="90" wrapText="1"/>
    </xf>
    <xf numFmtId="188" fontId="1" fillId="0" borderId="1" xfId="0" applyNumberFormat="1" applyFont="1" applyBorder="1" applyAlignment="1">
      <alignment horizontal="center" vertical="center" wrapText="1"/>
    </xf>
    <xf numFmtId="188" fontId="1" fillId="0" borderId="1" xfId="20" applyNumberFormat="1" applyFont="1" applyFill="1" applyBorder="1" applyAlignment="1">
      <alignment horizontal="center" vertical="center" wrapText="1"/>
      <protection/>
    </xf>
    <xf numFmtId="188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wrapText="1"/>
    </xf>
    <xf numFmtId="188" fontId="1" fillId="0" borderId="1" xfId="0" applyNumberFormat="1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Fill="1" applyBorder="1" applyAlignment="1">
      <alignment horizontal="center" vertical="center" wrapText="1"/>
    </xf>
    <xf numFmtId="188" fontId="1" fillId="0" borderId="0" xfId="0" applyNumberFormat="1" applyFont="1" applyAlignment="1">
      <alignment horizontal="center"/>
    </xf>
    <xf numFmtId="39" fontId="1" fillId="0" borderId="1" xfId="0" applyNumberFormat="1" applyFont="1" applyBorder="1" applyAlignment="1">
      <alignment horizontal="center" vertical="center" wrapText="1"/>
    </xf>
    <xf numFmtId="39" fontId="1" fillId="0" borderId="1" xfId="0" applyNumberFormat="1" applyFont="1" applyFill="1" applyBorder="1" applyAlignment="1">
      <alignment horizontal="center" vertical="center" wrapText="1"/>
    </xf>
    <xf numFmtId="39" fontId="1" fillId="0" borderId="1" xfId="0" applyNumberFormat="1" applyFont="1" applyFill="1" applyBorder="1" applyAlignment="1">
      <alignment horizontal="center" wrapText="1"/>
    </xf>
    <xf numFmtId="39" fontId="1" fillId="0" borderId="1" xfId="20" applyNumberFormat="1" applyFont="1" applyFill="1" applyBorder="1" applyAlignment="1">
      <alignment horizontal="center" vertical="center" wrapText="1"/>
      <protection/>
    </xf>
    <xf numFmtId="3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/>
    </xf>
    <xf numFmtId="14" fontId="15" fillId="0" borderId="1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wrapText="1"/>
    </xf>
    <xf numFmtId="188" fontId="1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0" xfId="0" applyAlignment="1">
      <alignment wrapText="1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4" fontId="23" fillId="0" borderId="1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top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1" xfId="18" applyFont="1" applyFill="1" applyBorder="1" applyAlignment="1">
      <alignment horizontal="center" vertical="center" wrapText="1"/>
      <protection/>
    </xf>
    <xf numFmtId="14" fontId="23" fillId="0" borderId="1" xfId="0" applyNumberFormat="1" applyFont="1" applyFill="1" applyBorder="1" applyAlignment="1">
      <alignment horizontal="center" wrapText="1"/>
    </xf>
    <xf numFmtId="1" fontId="18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 wrapText="1"/>
    </xf>
    <xf numFmtId="0" fontId="24" fillId="0" borderId="0" xfId="0" applyFont="1" applyFill="1" applyAlignment="1">
      <alignment/>
    </xf>
    <xf numFmtId="2" fontId="24" fillId="0" borderId="0" xfId="0" applyNumberFormat="1" applyFont="1" applyFill="1" applyAlignment="1">
      <alignment/>
    </xf>
    <xf numFmtId="14" fontId="1" fillId="0" borderId="1" xfId="18" applyNumberFormat="1" applyFont="1" applyFill="1" applyBorder="1" applyAlignment="1">
      <alignment horizontal="center" vertical="center" wrapText="1"/>
      <protection/>
    </xf>
    <xf numFmtId="181" fontId="1" fillId="0" borderId="1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1" fillId="0" borderId="5" xfId="0" applyFont="1" applyBorder="1" applyAlignment="1">
      <alignment horizontal="right" wrapText="1"/>
    </xf>
    <xf numFmtId="18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4" fontId="9" fillId="0" borderId="1" xfId="18" applyNumberFormat="1" applyFont="1" applyFill="1" applyBorder="1" applyAlignment="1">
      <alignment horizontal="center" vertical="center" wrapText="1"/>
      <protection/>
    </xf>
    <xf numFmtId="0" fontId="1" fillId="0" borderId="6" xfId="0" applyFont="1" applyFill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6" fillId="0" borderId="0" xfId="18" applyFont="1" applyFill="1" applyAlignment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8" fillId="0" borderId="8" xfId="18" applyFont="1" applyFill="1" applyBorder="1" applyAlignment="1">
      <alignment horizontal="center" vertical="center" wrapText="1"/>
      <protection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1" xfId="18" applyFont="1" applyFill="1" applyBorder="1" applyAlignment="1">
      <alignment horizontal="center" vertical="center" textRotation="90" wrapText="1"/>
      <protection/>
    </xf>
    <xf numFmtId="0" fontId="10" fillId="0" borderId="1" xfId="18" applyFont="1" applyFill="1" applyBorder="1" applyAlignment="1">
      <alignment horizontal="center" vertical="center" textRotation="90" wrapText="1"/>
      <protection/>
    </xf>
    <xf numFmtId="179" fontId="9" fillId="0" borderId="1" xfId="23" applyFont="1" applyFill="1" applyBorder="1" applyAlignment="1">
      <alignment horizontal="center" vertical="center" textRotation="90" wrapText="1"/>
    </xf>
    <xf numFmtId="2" fontId="9" fillId="0" borderId="1" xfId="18" applyNumberFormat="1" applyFont="1" applyFill="1" applyBorder="1" applyAlignment="1">
      <alignment horizontal="center" vertical="center" textRotation="90" wrapText="1"/>
      <protection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1" fontId="9" fillId="0" borderId="1" xfId="18" applyNumberFormat="1" applyFont="1" applyFill="1" applyBorder="1" applyAlignment="1">
      <alignment horizontal="center" vertical="center" textRotation="90" wrapText="1"/>
      <protection/>
    </xf>
    <xf numFmtId="1" fontId="9" fillId="0" borderId="1" xfId="18" applyNumberFormat="1" applyFont="1" applyFill="1" applyBorder="1" applyAlignment="1">
      <alignment horizontal="center" vertical="center" wrapText="1"/>
      <protection/>
    </xf>
    <xf numFmtId="4" fontId="9" fillId="0" borderId="1" xfId="18" applyNumberFormat="1" applyFont="1" applyFill="1" applyBorder="1" applyAlignment="1">
      <alignment horizontal="center" vertical="center" textRotation="90" wrapText="1"/>
      <protection/>
    </xf>
    <xf numFmtId="0" fontId="9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8" xfId="0" applyNumberFormat="1" applyFont="1" applyBorder="1" applyAlignment="1">
      <alignment horizontal="right" wrapText="1"/>
    </xf>
    <xf numFmtId="0" fontId="1" fillId="0" borderId="8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wrapText="1"/>
    </xf>
    <xf numFmtId="180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9" fillId="0" borderId="8" xfId="18" applyFont="1" applyFill="1" applyBorder="1" applyAlignment="1">
      <alignment horizontal="center" vertical="center" wrapText="1"/>
      <protection/>
    </xf>
    <xf numFmtId="0" fontId="20" fillId="0" borderId="8" xfId="0" applyFont="1" applyBorder="1" applyAlignment="1">
      <alignment horizontal="center" wrapText="1"/>
    </xf>
    <xf numFmtId="0" fontId="1" fillId="0" borderId="1" xfId="18" applyFont="1" applyFill="1" applyBorder="1" applyAlignment="1">
      <alignment horizontal="center" vertical="center" textRotation="90" wrapText="1"/>
      <protection/>
    </xf>
    <xf numFmtId="0" fontId="1" fillId="0" borderId="1" xfId="0" applyFont="1" applyFill="1" applyBorder="1" applyAlignment="1">
      <alignment horizontal="center" vertical="center" textRotation="90" wrapText="1"/>
    </xf>
    <xf numFmtId="1" fontId="1" fillId="0" borderId="1" xfId="18" applyNumberFormat="1" applyFont="1" applyFill="1" applyBorder="1" applyAlignment="1">
      <alignment horizontal="center" vertical="center" textRotation="90" wrapText="1"/>
      <protection/>
    </xf>
    <xf numFmtId="0" fontId="1" fillId="0" borderId="1" xfId="0" applyFont="1" applyBorder="1" applyAlignment="1">
      <alignment horizontal="center" vertical="center" textRotation="90" wrapText="1"/>
    </xf>
    <xf numFmtId="14" fontId="1" fillId="0" borderId="6" xfId="18" applyNumberFormat="1" applyFont="1" applyFill="1" applyBorder="1" applyAlignment="1">
      <alignment horizontal="center" vertical="center" wrapText="1"/>
      <protection/>
    </xf>
    <xf numFmtId="0" fontId="0" fillId="0" borderId="2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8" fillId="0" borderId="0" xfId="18" applyFont="1" applyFill="1" applyBorder="1" applyAlignment="1">
      <alignment horizontal="center" vertical="center" wrapText="1"/>
      <protection/>
    </xf>
    <xf numFmtId="0" fontId="1" fillId="0" borderId="0" xfId="0" applyFont="1" applyBorder="1" applyAlignment="1">
      <alignment wrapText="1"/>
    </xf>
    <xf numFmtId="2" fontId="3" fillId="0" borderId="6" xfId="0" applyNumberFormat="1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0" fillId="0" borderId="8" xfId="0" applyBorder="1" applyAlignment="1">
      <alignment horizontal="right" wrapText="1"/>
    </xf>
    <xf numFmtId="0" fontId="1" fillId="0" borderId="1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2" fontId="0" fillId="0" borderId="1" xfId="0" applyNumberFormat="1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center" vertical="center" textRotation="90" wrapText="1"/>
    </xf>
    <xf numFmtId="0" fontId="3" fillId="0" borderId="1" xfId="0" applyNumberFormat="1" applyFont="1" applyFill="1" applyBorder="1" applyAlignment="1">
      <alignment horizontal="center" vertical="center" textRotation="90" wrapText="1"/>
    </xf>
    <xf numFmtId="188" fontId="3" fillId="0" borderId="1" xfId="0" applyNumberFormat="1" applyFont="1" applyFill="1" applyBorder="1" applyAlignment="1">
      <alignment horizontal="center" vertical="center" textRotation="90" wrapText="1"/>
    </xf>
    <xf numFmtId="188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1">
    <cellStyle name="Normal" xfId="0"/>
    <cellStyle name="Hyperlink" xfId="15"/>
    <cellStyle name="Currency" xfId="16"/>
    <cellStyle name="Currency [0]" xfId="17"/>
    <cellStyle name="Обычный_первые дома Шатурному" xfId="18"/>
    <cellStyle name="Обычный_Приложение 3" xfId="19"/>
    <cellStyle name="Обычный_программа для 185фз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evinitsinaM\&#1056;&#1072;&#1073;&#1086;&#1095;&#1080;&#1081;%20&#1089;&#1090;&#1086;&#1083;\&#1088;&#1072;&#1089;&#1095;&#1077;&#1090;&#1099;%20&#1087;&#1077;&#1088;&#1077;&#1089;&#1077;&#1083;&#1077;&#1085;&#1080;&#1103;\&#1088;&#1072;&#1089;&#1095;&#1077;&#1090;%20&#1072;&#1074;&#1072;&#1088;&#1080;&#1081;&#1082;&#1072;%202012-2014%20&#1076;&#1083;&#1103;%20&#1052;&#1101;&#1088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кты"/>
      <sheetName val="расчет"/>
      <sheetName val="исходник на 01.03."/>
    </sheetNames>
    <sheetDataSet>
      <sheetData sheetId="1">
        <row r="44">
          <cell r="M44">
            <v>16725594.399999999</v>
          </cell>
        </row>
        <row r="75">
          <cell r="M75">
            <v>15257832.4</v>
          </cell>
        </row>
        <row r="87">
          <cell r="M87">
            <v>18220383.200000003</v>
          </cell>
        </row>
        <row r="99">
          <cell r="M99">
            <v>13606804.399999999</v>
          </cell>
        </row>
        <row r="107">
          <cell r="M107">
            <v>4804538.4</v>
          </cell>
        </row>
        <row r="112">
          <cell r="M112">
            <v>11610350</v>
          </cell>
        </row>
        <row r="121">
          <cell r="M121">
            <v>3435750</v>
          </cell>
        </row>
        <row r="130">
          <cell r="M130">
            <v>4698070</v>
          </cell>
        </row>
        <row r="135">
          <cell r="M135">
            <v>14706866</v>
          </cell>
        </row>
        <row r="145">
          <cell r="M145">
            <v>8222280.4</v>
          </cell>
        </row>
        <row r="150">
          <cell r="M150">
            <v>20510300.400000002</v>
          </cell>
        </row>
        <row r="170">
          <cell r="M170">
            <v>11628387.2</v>
          </cell>
        </row>
        <row r="188">
          <cell r="M188">
            <v>21742224.400000002</v>
          </cell>
        </row>
        <row r="212">
          <cell r="M212">
            <v>13138416</v>
          </cell>
        </row>
        <row r="220">
          <cell r="M220">
            <v>2086689.6</v>
          </cell>
        </row>
        <row r="277">
          <cell r="M277">
            <v>13885502.399999997</v>
          </cell>
        </row>
        <row r="313">
          <cell r="M313">
            <v>7293792</v>
          </cell>
        </row>
        <row r="356">
          <cell r="M356">
            <v>11838016.8</v>
          </cell>
        </row>
        <row r="391">
          <cell r="M391">
            <v>12457814.4</v>
          </cell>
        </row>
        <row r="399">
          <cell r="M399">
            <v>18037413.6</v>
          </cell>
        </row>
        <row r="414">
          <cell r="M414">
            <v>3710610</v>
          </cell>
        </row>
        <row r="446">
          <cell r="M446">
            <v>3973071.6</v>
          </cell>
        </row>
        <row r="460">
          <cell r="M460">
            <v>16580644.8</v>
          </cell>
        </row>
        <row r="474">
          <cell r="M474">
            <v>16893449.599999998</v>
          </cell>
        </row>
        <row r="520">
          <cell r="M520">
            <v>17960128.799999997</v>
          </cell>
        </row>
        <row r="534">
          <cell r="M534">
            <v>8271075.2</v>
          </cell>
        </row>
        <row r="542">
          <cell r="M542">
            <v>14224462.8</v>
          </cell>
        </row>
        <row r="551">
          <cell r="M551">
            <v>13567776</v>
          </cell>
        </row>
        <row r="614">
          <cell r="M614">
            <v>13164193.2</v>
          </cell>
        </row>
        <row r="623">
          <cell r="M623">
            <v>29751361.200000003</v>
          </cell>
        </row>
        <row r="732">
          <cell r="M732">
            <v>12888151.2</v>
          </cell>
        </row>
        <row r="746">
          <cell r="M746">
            <v>15398791.199999997</v>
          </cell>
        </row>
        <row r="755">
          <cell r="M755">
            <v>22520114</v>
          </cell>
        </row>
        <row r="768">
          <cell r="M768">
            <v>23091854.800000004</v>
          </cell>
        </row>
        <row r="790">
          <cell r="M790">
            <v>12692551.6</v>
          </cell>
        </row>
        <row r="800">
          <cell r="M800">
            <v>14409321.6</v>
          </cell>
        </row>
        <row r="828">
          <cell r="M828">
            <v>14253302.4</v>
          </cell>
        </row>
        <row r="871">
          <cell r="M871">
            <v>14717010.399999999</v>
          </cell>
        </row>
        <row r="939">
          <cell r="M939">
            <v>27491823.6</v>
          </cell>
        </row>
        <row r="1004">
          <cell r="M1004">
            <v>15115764.8</v>
          </cell>
        </row>
        <row r="1013">
          <cell r="M1013">
            <v>15373517.6</v>
          </cell>
        </row>
        <row r="1034">
          <cell r="M1034">
            <v>11739263.2</v>
          </cell>
        </row>
        <row r="1043">
          <cell r="M1043">
            <v>12103736.8</v>
          </cell>
        </row>
        <row r="1077">
          <cell r="M1077">
            <v>16034632.400000002</v>
          </cell>
        </row>
        <row r="1086">
          <cell r="M1086">
            <v>15259219.6</v>
          </cell>
        </row>
        <row r="1095">
          <cell r="M1095">
            <v>15079123.2</v>
          </cell>
        </row>
        <row r="1116">
          <cell r="M1116">
            <v>17413362.8</v>
          </cell>
        </row>
        <row r="1135">
          <cell r="M1135">
            <v>9703302.8</v>
          </cell>
        </row>
        <row r="1166">
          <cell r="M1166">
            <v>15022858.799999999</v>
          </cell>
        </row>
        <row r="1175">
          <cell r="M1175">
            <v>12577384.4</v>
          </cell>
        </row>
        <row r="1183">
          <cell r="M1183">
            <v>5482306.4</v>
          </cell>
        </row>
        <row r="1188">
          <cell r="M1188">
            <v>14109024.4</v>
          </cell>
        </row>
        <row r="1235">
          <cell r="M1235">
            <v>5697607.2</v>
          </cell>
        </row>
        <row r="1248">
          <cell r="M1248">
            <v>14220403.200000001</v>
          </cell>
        </row>
        <row r="1257">
          <cell r="M1257">
            <v>14729961.600000001</v>
          </cell>
        </row>
        <row r="1283">
          <cell r="M1283">
            <v>5172786</v>
          </cell>
        </row>
        <row r="1288">
          <cell r="M1288">
            <v>12928312.8</v>
          </cell>
        </row>
        <row r="1363">
          <cell r="M1363">
            <v>8495346</v>
          </cell>
        </row>
        <row r="1370">
          <cell r="M1370">
            <v>35520952.800000004</v>
          </cell>
        </row>
        <row r="1412">
          <cell r="M1412">
            <v>26524183.6</v>
          </cell>
        </row>
        <row r="1473">
          <cell r="M1473">
            <v>23638746</v>
          </cell>
        </row>
        <row r="1493">
          <cell r="M1493">
            <v>40343608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view="pageBreakPreview" zoomScaleSheetLayoutView="100" workbookViewId="0" topLeftCell="A1">
      <selection activeCell="E1" sqref="E1:N2"/>
    </sheetView>
  </sheetViews>
  <sheetFormatPr defaultColWidth="9.140625" defaultRowHeight="12.75"/>
  <cols>
    <col min="1" max="1" width="2.57421875" style="175" customWidth="1"/>
    <col min="2" max="2" width="22.8515625" style="0" customWidth="1"/>
    <col min="3" max="3" width="5.7109375" style="0" customWidth="1"/>
    <col min="4" max="4" width="3.8515625" style="0" customWidth="1"/>
    <col min="5" max="5" width="3.7109375" style="0" customWidth="1"/>
    <col min="6" max="6" width="7.140625" style="0" customWidth="1"/>
    <col min="7" max="7" width="7.7109375" style="0" customWidth="1"/>
    <col min="8" max="8" width="7.421875" style="0" customWidth="1"/>
    <col min="9" max="9" width="3.8515625" style="0" customWidth="1"/>
    <col min="10" max="10" width="5.00390625" style="0" customWidth="1"/>
    <col min="11" max="11" width="4.140625" style="0" customWidth="1"/>
    <col min="12" max="12" width="8.00390625" style="0" customWidth="1"/>
    <col min="13" max="13" width="10.00390625" style="0" customWidth="1"/>
    <col min="14" max="14" width="15.00390625" style="0" customWidth="1"/>
  </cols>
  <sheetData>
    <row r="1" spans="1:14" ht="12.75">
      <c r="A1" s="174"/>
      <c r="C1" s="15"/>
      <c r="D1" s="15"/>
      <c r="E1" s="213" t="s">
        <v>459</v>
      </c>
      <c r="F1" s="214"/>
      <c r="G1" s="214"/>
      <c r="H1" s="214"/>
      <c r="I1" s="214"/>
      <c r="J1" s="214"/>
      <c r="K1" s="214"/>
      <c r="L1" s="214"/>
      <c r="M1" s="214"/>
      <c r="N1" s="214"/>
    </row>
    <row r="2" spans="1:14" ht="29.25" customHeight="1">
      <c r="A2" s="174"/>
      <c r="C2" s="15"/>
      <c r="D2" s="15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5.75">
      <c r="A3" s="215" t="s">
        <v>21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6"/>
      <c r="N3" s="214"/>
    </row>
    <row r="4" spans="1:14" ht="58.5" customHeight="1">
      <c r="A4" s="215" t="s">
        <v>22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  <c r="N4" s="214"/>
    </row>
    <row r="5" spans="1:14" ht="15.75">
      <c r="A5" s="217" t="s">
        <v>23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8"/>
      <c r="M5" s="218"/>
      <c r="N5" s="219"/>
    </row>
    <row r="6" spans="1:14" ht="27" customHeight="1">
      <c r="A6" s="220" t="s">
        <v>1</v>
      </c>
      <c r="B6" s="220" t="s">
        <v>24</v>
      </c>
      <c r="C6" s="221" t="s">
        <v>25</v>
      </c>
      <c r="D6" s="221"/>
      <c r="E6" s="222" t="s">
        <v>26</v>
      </c>
      <c r="F6" s="224" t="s">
        <v>27</v>
      </c>
      <c r="G6" s="224"/>
      <c r="H6" s="224"/>
      <c r="I6" s="226" t="s">
        <v>28</v>
      </c>
      <c r="J6" s="226"/>
      <c r="K6" s="226"/>
      <c r="L6" s="227" t="s">
        <v>29</v>
      </c>
      <c r="M6" s="228" t="s">
        <v>30</v>
      </c>
      <c r="N6" s="228" t="s">
        <v>31</v>
      </c>
    </row>
    <row r="7" spans="1:14" ht="19.5" customHeight="1">
      <c r="A7" s="220"/>
      <c r="B7" s="220"/>
      <c r="C7" s="221"/>
      <c r="D7" s="221"/>
      <c r="E7" s="222"/>
      <c r="F7" s="223" t="s">
        <v>32</v>
      </c>
      <c r="G7" s="224" t="s">
        <v>33</v>
      </c>
      <c r="H7" s="224"/>
      <c r="I7" s="225" t="s">
        <v>34</v>
      </c>
      <c r="J7" s="226" t="s">
        <v>33</v>
      </c>
      <c r="K7" s="226"/>
      <c r="L7" s="269"/>
      <c r="M7" s="228"/>
      <c r="N7" s="228"/>
    </row>
    <row r="8" spans="1:14" ht="34.5" customHeight="1">
      <c r="A8" s="220"/>
      <c r="B8" s="220"/>
      <c r="C8" s="221"/>
      <c r="D8" s="221"/>
      <c r="E8" s="222"/>
      <c r="F8" s="223"/>
      <c r="G8" s="224"/>
      <c r="H8" s="224"/>
      <c r="I8" s="225"/>
      <c r="J8" s="226"/>
      <c r="K8" s="226"/>
      <c r="L8" s="269"/>
      <c r="M8" s="228"/>
      <c r="N8" s="228"/>
    </row>
    <row r="9" spans="1:14" ht="75.75" customHeight="1">
      <c r="A9" s="220"/>
      <c r="B9" s="220"/>
      <c r="C9" s="221"/>
      <c r="D9" s="221"/>
      <c r="E9" s="222"/>
      <c r="F9" s="223"/>
      <c r="G9" s="17" t="s">
        <v>35</v>
      </c>
      <c r="H9" s="17" t="s">
        <v>36</v>
      </c>
      <c r="I9" s="225"/>
      <c r="J9" s="18" t="s">
        <v>35</v>
      </c>
      <c r="K9" s="18" t="s">
        <v>36</v>
      </c>
      <c r="L9" s="269"/>
      <c r="M9" s="228"/>
      <c r="N9" s="228"/>
    </row>
    <row r="10" spans="1:14" ht="12.75">
      <c r="A10" s="19">
        <v>1</v>
      </c>
      <c r="B10" s="19">
        <v>2</v>
      </c>
      <c r="C10" s="20">
        <v>3</v>
      </c>
      <c r="D10" s="20">
        <v>4</v>
      </c>
      <c r="E10" s="21">
        <v>5</v>
      </c>
      <c r="F10" s="22">
        <v>6</v>
      </c>
      <c r="G10" s="22">
        <v>7</v>
      </c>
      <c r="H10" s="22">
        <v>8</v>
      </c>
      <c r="I10" s="22">
        <v>9</v>
      </c>
      <c r="J10" s="22">
        <v>10</v>
      </c>
      <c r="K10" s="22">
        <v>11</v>
      </c>
      <c r="L10" s="19">
        <v>12</v>
      </c>
      <c r="M10" s="19">
        <v>13</v>
      </c>
      <c r="N10" s="270">
        <v>14</v>
      </c>
    </row>
    <row r="11" spans="1:14" ht="14.25" customHeight="1">
      <c r="A11" s="23">
        <v>1</v>
      </c>
      <c r="B11" s="24" t="s">
        <v>37</v>
      </c>
      <c r="C11" s="25">
        <v>38607</v>
      </c>
      <c r="D11" s="25" t="s">
        <v>38</v>
      </c>
      <c r="E11" s="26">
        <v>13</v>
      </c>
      <c r="F11" s="27">
        <f>G11+H11</f>
        <v>15.5</v>
      </c>
      <c r="G11" s="27"/>
      <c r="H11" s="27">
        <v>15.5</v>
      </c>
      <c r="I11" s="28">
        <v>1</v>
      </c>
      <c r="J11" s="28"/>
      <c r="K11" s="28">
        <v>1</v>
      </c>
      <c r="L11" s="27">
        <v>20</v>
      </c>
      <c r="M11" s="27">
        <v>840.8</v>
      </c>
      <c r="N11" s="29" t="s">
        <v>39</v>
      </c>
    </row>
    <row r="12" spans="1:14" ht="14.25" customHeight="1">
      <c r="A12" s="113">
        <v>2</v>
      </c>
      <c r="B12" s="4" t="s">
        <v>120</v>
      </c>
      <c r="C12" s="204" t="s">
        <v>49</v>
      </c>
      <c r="D12" s="204"/>
      <c r="E12" s="26">
        <v>2</v>
      </c>
      <c r="F12" s="173">
        <v>24.2</v>
      </c>
      <c r="G12" s="172">
        <v>24.2</v>
      </c>
      <c r="H12" s="172"/>
      <c r="I12" s="171">
        <v>1</v>
      </c>
      <c r="J12" s="171">
        <v>1</v>
      </c>
      <c r="K12" s="171"/>
      <c r="L12" s="37">
        <v>58</v>
      </c>
      <c r="M12" s="37">
        <v>2532.9</v>
      </c>
      <c r="N12" s="271"/>
    </row>
    <row r="13" spans="1:14" ht="14.25" customHeight="1">
      <c r="A13" s="23">
        <v>3</v>
      </c>
      <c r="B13" s="30" t="s">
        <v>40</v>
      </c>
      <c r="C13" s="31">
        <v>39442</v>
      </c>
      <c r="D13" s="31" t="s">
        <v>41</v>
      </c>
      <c r="E13" s="30">
        <v>1</v>
      </c>
      <c r="F13" s="32">
        <v>33.5</v>
      </c>
      <c r="G13" s="32">
        <f>F13</f>
        <v>33.5</v>
      </c>
      <c r="H13" s="32"/>
      <c r="I13" s="26">
        <v>2</v>
      </c>
      <c r="J13" s="33">
        <v>2</v>
      </c>
      <c r="K13" s="33"/>
      <c r="L13" s="32">
        <v>40</v>
      </c>
      <c r="M13" s="34">
        <v>2106.8</v>
      </c>
      <c r="N13" s="29" t="s">
        <v>39</v>
      </c>
    </row>
    <row r="14" spans="1:14" ht="14.25" customHeight="1">
      <c r="A14" s="23">
        <v>4</v>
      </c>
      <c r="B14" s="4" t="s">
        <v>42</v>
      </c>
      <c r="C14" s="36">
        <v>40045</v>
      </c>
      <c r="D14" s="36" t="s">
        <v>43</v>
      </c>
      <c r="E14" s="35">
        <v>21</v>
      </c>
      <c r="F14" s="14">
        <v>277.1</v>
      </c>
      <c r="G14" s="14"/>
      <c r="H14" s="37">
        <v>277.1</v>
      </c>
      <c r="I14" s="38">
        <v>5</v>
      </c>
      <c r="J14" s="38"/>
      <c r="K14" s="38">
        <v>5</v>
      </c>
      <c r="L14" s="37">
        <v>277.1</v>
      </c>
      <c r="M14" s="37">
        <v>9936.5</v>
      </c>
      <c r="N14" s="39"/>
    </row>
    <row r="15" spans="1:14" ht="14.25" customHeight="1">
      <c r="A15" s="113">
        <v>5</v>
      </c>
      <c r="B15" s="4" t="s">
        <v>44</v>
      </c>
      <c r="C15" s="36">
        <v>40060</v>
      </c>
      <c r="D15" s="36" t="s">
        <v>45</v>
      </c>
      <c r="E15" s="35">
        <v>17</v>
      </c>
      <c r="F15" s="14">
        <v>346</v>
      </c>
      <c r="G15" s="14">
        <v>139.5</v>
      </c>
      <c r="H15" s="40">
        <v>206.5</v>
      </c>
      <c r="I15" s="38">
        <v>8</v>
      </c>
      <c r="J15" s="38">
        <v>3</v>
      </c>
      <c r="K15" s="38">
        <v>5</v>
      </c>
      <c r="L15" s="37">
        <v>353.5</v>
      </c>
      <c r="M15" s="110">
        <v>13868.6</v>
      </c>
      <c r="N15" s="39"/>
    </row>
    <row r="16" spans="1:14" ht="14.25" customHeight="1">
      <c r="A16" s="23">
        <v>6</v>
      </c>
      <c r="B16" s="33" t="s">
        <v>46</v>
      </c>
      <c r="C16" s="41">
        <v>40742</v>
      </c>
      <c r="D16" s="42" t="s">
        <v>47</v>
      </c>
      <c r="E16" s="33">
        <v>8</v>
      </c>
      <c r="F16" s="32">
        <v>27.4</v>
      </c>
      <c r="G16" s="32">
        <v>27.4</v>
      </c>
      <c r="H16" s="32"/>
      <c r="I16" s="26">
        <v>1</v>
      </c>
      <c r="J16" s="26">
        <v>1</v>
      </c>
      <c r="K16" s="26"/>
      <c r="L16" s="32">
        <v>49</v>
      </c>
      <c r="M16" s="32">
        <v>1914</v>
      </c>
      <c r="N16" s="29" t="s">
        <v>39</v>
      </c>
    </row>
    <row r="17" spans="1:14" ht="14.25" customHeight="1">
      <c r="A17" s="23">
        <v>7</v>
      </c>
      <c r="B17" s="33" t="s">
        <v>48</v>
      </c>
      <c r="C17" s="204" t="s">
        <v>49</v>
      </c>
      <c r="D17" s="204"/>
      <c r="E17" s="33">
        <v>7</v>
      </c>
      <c r="F17" s="32">
        <v>92.7</v>
      </c>
      <c r="G17" s="32">
        <v>92.7</v>
      </c>
      <c r="H17" s="32"/>
      <c r="I17" s="26">
        <v>3</v>
      </c>
      <c r="J17" s="26">
        <v>3</v>
      </c>
      <c r="K17" s="32"/>
      <c r="L17" s="32">
        <v>115.4</v>
      </c>
      <c r="M17" s="32">
        <v>3798.9</v>
      </c>
      <c r="N17" s="46"/>
    </row>
    <row r="18" spans="1:14" ht="14.25" customHeight="1">
      <c r="A18" s="113">
        <v>8</v>
      </c>
      <c r="B18" s="35" t="s">
        <v>51</v>
      </c>
      <c r="C18" s="36">
        <v>39141</v>
      </c>
      <c r="D18" s="36" t="s">
        <v>52</v>
      </c>
      <c r="E18" s="45">
        <v>2</v>
      </c>
      <c r="F18" s="37">
        <v>37.7</v>
      </c>
      <c r="G18" s="37"/>
      <c r="H18" s="37">
        <v>37.7</v>
      </c>
      <c r="I18" s="38">
        <v>2</v>
      </c>
      <c r="J18" s="38"/>
      <c r="K18" s="38">
        <v>2</v>
      </c>
      <c r="L18" s="37">
        <v>40</v>
      </c>
      <c r="M18" s="37">
        <v>2106.8</v>
      </c>
      <c r="N18" s="29" t="s">
        <v>39</v>
      </c>
    </row>
    <row r="19" spans="1:14" ht="14.25" customHeight="1">
      <c r="A19" s="23">
        <v>9</v>
      </c>
      <c r="B19" s="35" t="s">
        <v>53</v>
      </c>
      <c r="C19" s="36">
        <v>39345</v>
      </c>
      <c r="D19" s="36" t="s">
        <v>54</v>
      </c>
      <c r="E19" s="45">
        <v>4</v>
      </c>
      <c r="F19" s="37">
        <v>53.1</v>
      </c>
      <c r="G19" s="37">
        <v>53.1</v>
      </c>
      <c r="H19" s="37"/>
      <c r="I19" s="38">
        <v>2</v>
      </c>
      <c r="J19" s="38">
        <v>2</v>
      </c>
      <c r="K19" s="37"/>
      <c r="L19" s="37">
        <v>69.9</v>
      </c>
      <c r="M19" s="37">
        <v>3135.9</v>
      </c>
      <c r="N19" s="29" t="s">
        <v>39</v>
      </c>
    </row>
    <row r="20" spans="1:14" ht="14.25" customHeight="1">
      <c r="A20" s="23">
        <v>10</v>
      </c>
      <c r="B20" s="4" t="s">
        <v>55</v>
      </c>
      <c r="C20" s="47">
        <v>39395</v>
      </c>
      <c r="D20" s="42" t="s">
        <v>56</v>
      </c>
      <c r="E20" s="48">
        <v>4</v>
      </c>
      <c r="F20" s="37">
        <v>36.9</v>
      </c>
      <c r="G20" s="14"/>
      <c r="H20" s="14">
        <v>36.9</v>
      </c>
      <c r="I20" s="48">
        <v>2</v>
      </c>
      <c r="J20" s="48"/>
      <c r="K20" s="48">
        <v>2</v>
      </c>
      <c r="L20" s="14">
        <v>45.9</v>
      </c>
      <c r="M20" s="32">
        <v>2417.6</v>
      </c>
      <c r="N20" s="29" t="s">
        <v>39</v>
      </c>
    </row>
    <row r="21" spans="1:14" ht="14.25" customHeight="1">
      <c r="A21" s="113">
        <v>11</v>
      </c>
      <c r="B21" s="30" t="s">
        <v>57</v>
      </c>
      <c r="C21" s="36">
        <v>39793</v>
      </c>
      <c r="D21" s="44" t="s">
        <v>58</v>
      </c>
      <c r="E21" s="45">
        <v>8</v>
      </c>
      <c r="F21" s="37">
        <v>158.2</v>
      </c>
      <c r="G21" s="37"/>
      <c r="H21" s="37">
        <v>158.2</v>
      </c>
      <c r="I21" s="38">
        <v>5</v>
      </c>
      <c r="J21" s="38"/>
      <c r="K21" s="38">
        <v>5</v>
      </c>
      <c r="L21" s="37">
        <v>160.2</v>
      </c>
      <c r="M21" s="37">
        <v>7749</v>
      </c>
      <c r="N21" s="46"/>
    </row>
    <row r="22" spans="1:14" ht="14.25" customHeight="1">
      <c r="A22" s="23">
        <v>12</v>
      </c>
      <c r="B22" s="4" t="s">
        <v>59</v>
      </c>
      <c r="C22" s="36">
        <v>39913</v>
      </c>
      <c r="D22" s="44" t="s">
        <v>60</v>
      </c>
      <c r="E22" s="45">
        <v>15</v>
      </c>
      <c r="F22" s="37">
        <v>139.8</v>
      </c>
      <c r="G22" s="37">
        <v>73.3</v>
      </c>
      <c r="H22" s="37">
        <v>66.5</v>
      </c>
      <c r="I22" s="38">
        <v>4</v>
      </c>
      <c r="J22" s="38">
        <v>2</v>
      </c>
      <c r="K22" s="38">
        <v>2</v>
      </c>
      <c r="L22" s="37">
        <v>154.5</v>
      </c>
      <c r="M22" s="37">
        <v>6954.3</v>
      </c>
      <c r="N22" s="46"/>
    </row>
    <row r="23" spans="1:14" s="107" customFormat="1" ht="27.75" customHeight="1">
      <c r="A23" s="23">
        <v>13</v>
      </c>
      <c r="B23" s="4" t="s">
        <v>61</v>
      </c>
      <c r="C23" s="36">
        <v>40045</v>
      </c>
      <c r="D23" s="44" t="s">
        <v>62</v>
      </c>
      <c r="E23" s="45">
        <v>36</v>
      </c>
      <c r="F23" s="37">
        <v>402</v>
      </c>
      <c r="G23" s="37">
        <v>402</v>
      </c>
      <c r="H23" s="37"/>
      <c r="I23" s="38">
        <v>18</v>
      </c>
      <c r="J23" s="38">
        <v>18</v>
      </c>
      <c r="K23" s="38"/>
      <c r="L23" s="37">
        <v>573.1</v>
      </c>
      <c r="M23" s="37">
        <v>25588.49</v>
      </c>
      <c r="N23" s="39"/>
    </row>
    <row r="24" spans="1:14" ht="27.75" customHeight="1">
      <c r="A24" s="113">
        <v>14</v>
      </c>
      <c r="B24" s="4" t="s">
        <v>63</v>
      </c>
      <c r="C24" s="36">
        <v>40116</v>
      </c>
      <c r="D24" s="44" t="s">
        <v>64</v>
      </c>
      <c r="E24" s="45">
        <v>4</v>
      </c>
      <c r="F24" s="37">
        <v>83.6</v>
      </c>
      <c r="G24" s="37">
        <v>83.6</v>
      </c>
      <c r="H24" s="37"/>
      <c r="I24" s="38">
        <v>2</v>
      </c>
      <c r="J24" s="38">
        <v>2</v>
      </c>
      <c r="K24" s="38"/>
      <c r="L24" s="37">
        <v>97</v>
      </c>
      <c r="M24" s="37">
        <v>4104.3</v>
      </c>
      <c r="N24" s="106"/>
    </row>
    <row r="25" spans="1:14" ht="14.25" customHeight="1">
      <c r="A25" s="23">
        <v>15</v>
      </c>
      <c r="B25" s="35" t="s">
        <v>65</v>
      </c>
      <c r="C25" s="36">
        <v>40116</v>
      </c>
      <c r="D25" s="44" t="s">
        <v>66</v>
      </c>
      <c r="E25" s="45">
        <v>3</v>
      </c>
      <c r="F25" s="37">
        <v>48.8</v>
      </c>
      <c r="G25" s="37">
        <v>48.8</v>
      </c>
      <c r="H25" s="37"/>
      <c r="I25" s="38">
        <v>1</v>
      </c>
      <c r="J25" s="38">
        <v>1</v>
      </c>
      <c r="K25" s="38"/>
      <c r="L25" s="37">
        <v>58</v>
      </c>
      <c r="M25" s="37">
        <v>2511.17</v>
      </c>
      <c r="N25" s="50"/>
    </row>
    <row r="26" spans="1:14" ht="14.25" customHeight="1">
      <c r="A26" s="23">
        <v>16</v>
      </c>
      <c r="B26" s="51" t="s">
        <v>67</v>
      </c>
      <c r="C26" s="205" t="s">
        <v>49</v>
      </c>
      <c r="D26" s="205"/>
      <c r="E26" s="52">
        <v>17</v>
      </c>
      <c r="F26" s="53">
        <v>165.6</v>
      </c>
      <c r="G26" s="53">
        <v>165.6</v>
      </c>
      <c r="H26" s="53"/>
      <c r="I26" s="52">
        <v>6</v>
      </c>
      <c r="J26" s="52">
        <f>I26</f>
        <v>6</v>
      </c>
      <c r="K26" s="52"/>
      <c r="L26" s="53">
        <v>201.9</v>
      </c>
      <c r="M26" s="53">
        <v>9170.7</v>
      </c>
      <c r="N26" s="54"/>
    </row>
    <row r="27" spans="1:14" ht="14.25" customHeight="1">
      <c r="A27" s="113">
        <v>17</v>
      </c>
      <c r="B27" s="4" t="s">
        <v>68</v>
      </c>
      <c r="C27" s="204" t="s">
        <v>49</v>
      </c>
      <c r="D27" s="204"/>
      <c r="E27" s="45">
        <v>12</v>
      </c>
      <c r="F27" s="37">
        <v>184.8</v>
      </c>
      <c r="G27" s="37">
        <v>184.8</v>
      </c>
      <c r="H27" s="37"/>
      <c r="I27" s="38">
        <v>3</v>
      </c>
      <c r="J27" s="38">
        <v>3</v>
      </c>
      <c r="K27" s="38"/>
      <c r="L27" s="37">
        <v>184.8</v>
      </c>
      <c r="M27" s="37">
        <v>7331</v>
      </c>
      <c r="N27" s="29"/>
    </row>
    <row r="28" spans="1:14" ht="14.25" customHeight="1">
      <c r="A28" s="23">
        <v>18</v>
      </c>
      <c r="B28" s="4" t="s">
        <v>69</v>
      </c>
      <c r="C28" s="204" t="s">
        <v>49</v>
      </c>
      <c r="D28" s="204"/>
      <c r="E28" s="33">
        <v>2</v>
      </c>
      <c r="F28" s="32">
        <v>61</v>
      </c>
      <c r="G28" s="32">
        <v>61</v>
      </c>
      <c r="H28" s="32"/>
      <c r="I28" s="26">
        <v>1</v>
      </c>
      <c r="J28" s="55">
        <v>1</v>
      </c>
      <c r="K28" s="26"/>
      <c r="L28" s="14">
        <v>61</v>
      </c>
      <c r="M28" s="32">
        <v>2419.9</v>
      </c>
      <c r="N28" s="29"/>
    </row>
    <row r="29" spans="1:14" ht="14.25" customHeight="1">
      <c r="A29" s="23">
        <v>19</v>
      </c>
      <c r="B29" s="4" t="s">
        <v>70</v>
      </c>
      <c r="C29" s="206" t="s">
        <v>49</v>
      </c>
      <c r="D29" s="204"/>
      <c r="E29" s="35">
        <v>4</v>
      </c>
      <c r="F29" s="14">
        <v>54.5</v>
      </c>
      <c r="G29" s="14">
        <v>54.5</v>
      </c>
      <c r="H29" s="37"/>
      <c r="I29" s="38">
        <v>1</v>
      </c>
      <c r="J29" s="38">
        <v>1</v>
      </c>
      <c r="K29" s="38"/>
      <c r="L29" s="37">
        <v>58</v>
      </c>
      <c r="M29" s="32">
        <v>2532.9</v>
      </c>
      <c r="N29" s="29"/>
    </row>
    <row r="30" spans="1:14" ht="14.25" customHeight="1">
      <c r="A30" s="113">
        <v>20</v>
      </c>
      <c r="B30" s="51" t="s">
        <v>71</v>
      </c>
      <c r="C30" s="207" t="s">
        <v>49</v>
      </c>
      <c r="D30" s="205"/>
      <c r="E30" s="56">
        <v>2</v>
      </c>
      <c r="F30" s="57">
        <v>43.7</v>
      </c>
      <c r="G30" s="57">
        <v>43.7</v>
      </c>
      <c r="H30" s="58"/>
      <c r="I30" s="59">
        <v>1</v>
      </c>
      <c r="J30" s="59">
        <v>1</v>
      </c>
      <c r="K30" s="59"/>
      <c r="L30" s="60">
        <v>50.8</v>
      </c>
      <c r="M30" s="108">
        <f>2218.4</f>
        <v>2218.4</v>
      </c>
      <c r="N30" s="61"/>
    </row>
    <row r="31" spans="1:14" ht="14.25" customHeight="1">
      <c r="A31" s="23">
        <v>21</v>
      </c>
      <c r="B31" s="4" t="s">
        <v>72</v>
      </c>
      <c r="C31" s="206" t="s">
        <v>49</v>
      </c>
      <c r="D31" s="204"/>
      <c r="E31" s="35">
        <v>2</v>
      </c>
      <c r="F31" s="37">
        <v>23.4</v>
      </c>
      <c r="G31" s="14">
        <v>23.4</v>
      </c>
      <c r="H31" s="37"/>
      <c r="I31" s="38">
        <v>1</v>
      </c>
      <c r="J31" s="38">
        <v>1</v>
      </c>
      <c r="K31" s="38"/>
      <c r="L31" s="62">
        <v>27.1</v>
      </c>
      <c r="M31" s="34">
        <v>1427.4</v>
      </c>
      <c r="N31" s="49"/>
    </row>
    <row r="32" spans="1:14" ht="14.25" customHeight="1">
      <c r="A32" s="23">
        <v>22</v>
      </c>
      <c r="B32" s="64" t="s">
        <v>73</v>
      </c>
      <c r="C32" s="206" t="s">
        <v>49</v>
      </c>
      <c r="D32" s="204"/>
      <c r="E32" s="35">
        <v>5</v>
      </c>
      <c r="F32" s="14">
        <v>54</v>
      </c>
      <c r="G32" s="14">
        <v>54</v>
      </c>
      <c r="H32" s="37"/>
      <c r="I32" s="38">
        <v>1</v>
      </c>
      <c r="J32" s="38">
        <v>1</v>
      </c>
      <c r="K32" s="38"/>
      <c r="L32" s="65">
        <v>64.6</v>
      </c>
      <c r="M32" s="34">
        <v>2562.7</v>
      </c>
      <c r="N32" s="49"/>
    </row>
    <row r="33" spans="1:14" ht="14.25" customHeight="1">
      <c r="A33" s="113">
        <v>23</v>
      </c>
      <c r="B33" s="30" t="s">
        <v>74</v>
      </c>
      <c r="C33" s="206" t="s">
        <v>49</v>
      </c>
      <c r="D33" s="206"/>
      <c r="E33" s="35">
        <v>2</v>
      </c>
      <c r="F33" s="14">
        <v>33.5</v>
      </c>
      <c r="G33" s="14">
        <v>33.5</v>
      </c>
      <c r="H33" s="37"/>
      <c r="I33" s="38">
        <v>1</v>
      </c>
      <c r="J33" s="38">
        <v>1</v>
      </c>
      <c r="K33" s="38"/>
      <c r="L33" s="37">
        <v>46</v>
      </c>
      <c r="M33" s="32">
        <v>1877.1</v>
      </c>
      <c r="N33" s="49"/>
    </row>
    <row r="34" spans="1:14" ht="14.25" customHeight="1">
      <c r="A34" s="23">
        <v>24</v>
      </c>
      <c r="B34" s="66" t="s">
        <v>75</v>
      </c>
      <c r="C34" s="207" t="s">
        <v>49</v>
      </c>
      <c r="D34" s="205"/>
      <c r="E34" s="56">
        <v>2</v>
      </c>
      <c r="F34" s="57">
        <v>41.2</v>
      </c>
      <c r="G34" s="57">
        <v>41.2</v>
      </c>
      <c r="H34" s="58"/>
      <c r="I34" s="59">
        <v>1</v>
      </c>
      <c r="J34" s="59">
        <v>1</v>
      </c>
      <c r="K34" s="59"/>
      <c r="L34" s="58">
        <v>46</v>
      </c>
      <c r="M34" s="53">
        <v>1877.1</v>
      </c>
      <c r="N34" s="61"/>
    </row>
    <row r="35" spans="1:14" ht="14.25" customHeight="1">
      <c r="A35" s="23">
        <v>25</v>
      </c>
      <c r="B35" s="30" t="s">
        <v>76</v>
      </c>
      <c r="C35" s="206" t="s">
        <v>49</v>
      </c>
      <c r="D35" s="204"/>
      <c r="E35" s="35">
        <v>6</v>
      </c>
      <c r="F35" s="14">
        <v>40.5</v>
      </c>
      <c r="G35" s="14">
        <v>40.5</v>
      </c>
      <c r="H35" s="37"/>
      <c r="I35" s="38">
        <v>1</v>
      </c>
      <c r="J35" s="38">
        <v>1</v>
      </c>
      <c r="K35" s="38"/>
      <c r="L35" s="37">
        <v>46</v>
      </c>
      <c r="M35" s="32">
        <v>1877.1</v>
      </c>
      <c r="N35" s="49"/>
    </row>
    <row r="36" spans="1:14" ht="14.25" customHeight="1">
      <c r="A36" s="113">
        <v>26</v>
      </c>
      <c r="B36" s="66" t="s">
        <v>77</v>
      </c>
      <c r="C36" s="207" t="s">
        <v>49</v>
      </c>
      <c r="D36" s="205"/>
      <c r="E36" s="56">
        <v>3</v>
      </c>
      <c r="F36" s="57">
        <v>34.3</v>
      </c>
      <c r="G36" s="57">
        <v>34.3</v>
      </c>
      <c r="H36" s="58"/>
      <c r="I36" s="59">
        <v>1</v>
      </c>
      <c r="J36" s="59">
        <v>1</v>
      </c>
      <c r="K36" s="59"/>
      <c r="L36" s="58">
        <v>46</v>
      </c>
      <c r="M36" s="53">
        <v>1877.1</v>
      </c>
      <c r="N36" s="61"/>
    </row>
    <row r="37" spans="1:14" ht="14.25" customHeight="1">
      <c r="A37" s="23">
        <v>27</v>
      </c>
      <c r="B37" s="4" t="s">
        <v>78</v>
      </c>
      <c r="C37" s="36">
        <v>40045</v>
      </c>
      <c r="D37" s="44" t="s">
        <v>79</v>
      </c>
      <c r="E37" s="45">
        <v>3</v>
      </c>
      <c r="F37" s="37">
        <v>52.6</v>
      </c>
      <c r="G37" s="37"/>
      <c r="H37" s="37">
        <v>52.6</v>
      </c>
      <c r="I37" s="38">
        <v>3</v>
      </c>
      <c r="J37" s="38"/>
      <c r="K37" s="38">
        <v>3</v>
      </c>
      <c r="L37" s="37">
        <v>60</v>
      </c>
      <c r="M37" s="37" t="s">
        <v>80</v>
      </c>
      <c r="N37" s="271"/>
    </row>
    <row r="38" spans="1:14" ht="14.25" customHeight="1">
      <c r="A38" s="23">
        <v>28</v>
      </c>
      <c r="B38" s="4" t="s">
        <v>81</v>
      </c>
      <c r="C38" s="36">
        <v>40144</v>
      </c>
      <c r="D38" s="44" t="s">
        <v>82</v>
      </c>
      <c r="E38" s="45">
        <v>1</v>
      </c>
      <c r="F38" s="37">
        <v>28.2</v>
      </c>
      <c r="G38" s="37"/>
      <c r="H38" s="37">
        <v>28.2</v>
      </c>
      <c r="I38" s="38">
        <v>1</v>
      </c>
      <c r="J38" s="38"/>
      <c r="K38" s="38">
        <v>1</v>
      </c>
      <c r="L38" s="37">
        <v>28.2</v>
      </c>
      <c r="M38" s="37" t="s">
        <v>80</v>
      </c>
      <c r="N38" s="271"/>
    </row>
    <row r="39" spans="1:14" ht="14.25" customHeight="1">
      <c r="A39" s="113">
        <v>29</v>
      </c>
      <c r="B39" s="30" t="s">
        <v>83</v>
      </c>
      <c r="C39" s="206" t="s">
        <v>49</v>
      </c>
      <c r="D39" s="204"/>
      <c r="E39" s="45">
        <v>2</v>
      </c>
      <c r="F39" s="37">
        <v>30.4</v>
      </c>
      <c r="G39" s="37">
        <v>30.4</v>
      </c>
      <c r="H39" s="37"/>
      <c r="I39" s="38">
        <v>1</v>
      </c>
      <c r="J39" s="38">
        <v>1</v>
      </c>
      <c r="K39" s="38"/>
      <c r="L39" s="37">
        <v>34.6</v>
      </c>
      <c r="M39" s="37" t="s">
        <v>80</v>
      </c>
      <c r="N39" s="29"/>
    </row>
    <row r="40" spans="1:14" ht="14.25" customHeight="1">
      <c r="A40" s="23">
        <v>30</v>
      </c>
      <c r="B40" s="4" t="s">
        <v>84</v>
      </c>
      <c r="C40" s="36">
        <v>40144</v>
      </c>
      <c r="D40" s="44" t="s">
        <v>85</v>
      </c>
      <c r="E40" s="45">
        <v>13</v>
      </c>
      <c r="F40" s="37">
        <v>225</v>
      </c>
      <c r="G40" s="37">
        <v>84.7</v>
      </c>
      <c r="H40" s="37">
        <v>140.3</v>
      </c>
      <c r="I40" s="38">
        <v>5</v>
      </c>
      <c r="J40" s="38">
        <v>2</v>
      </c>
      <c r="K40" s="38">
        <v>3</v>
      </c>
      <c r="L40" s="37">
        <v>213</v>
      </c>
      <c r="M40" s="37" t="s">
        <v>80</v>
      </c>
      <c r="N40" s="271"/>
    </row>
    <row r="41" spans="1:14" ht="14.25" customHeight="1">
      <c r="A41" s="23">
        <v>31</v>
      </c>
      <c r="B41" s="4" t="s">
        <v>86</v>
      </c>
      <c r="C41" s="36">
        <v>40144</v>
      </c>
      <c r="D41" s="44" t="s">
        <v>87</v>
      </c>
      <c r="E41" s="45">
        <v>16</v>
      </c>
      <c r="F41" s="37">
        <v>197.6</v>
      </c>
      <c r="G41" s="37">
        <v>145.4</v>
      </c>
      <c r="H41" s="37">
        <v>52.2</v>
      </c>
      <c r="I41" s="38">
        <v>4</v>
      </c>
      <c r="J41" s="38">
        <v>3</v>
      </c>
      <c r="K41" s="38">
        <v>1</v>
      </c>
      <c r="L41" s="37">
        <v>214.2</v>
      </c>
      <c r="M41" s="37" t="s">
        <v>80</v>
      </c>
      <c r="N41" s="271"/>
    </row>
    <row r="42" spans="1:14" ht="14.25" customHeight="1">
      <c r="A42" s="113">
        <v>32</v>
      </c>
      <c r="B42" s="4" t="s">
        <v>88</v>
      </c>
      <c r="C42" s="36">
        <v>40207</v>
      </c>
      <c r="D42" s="44" t="s">
        <v>89</v>
      </c>
      <c r="E42" s="45">
        <v>13</v>
      </c>
      <c r="F42" s="37">
        <v>216.6</v>
      </c>
      <c r="G42" s="37">
        <v>216.6</v>
      </c>
      <c r="H42" s="37"/>
      <c r="I42" s="38">
        <v>5</v>
      </c>
      <c r="J42" s="38">
        <v>5</v>
      </c>
      <c r="K42" s="38"/>
      <c r="L42" s="37">
        <v>221.6</v>
      </c>
      <c r="M42" s="37" t="s">
        <v>80</v>
      </c>
      <c r="N42" s="271"/>
    </row>
    <row r="43" spans="1:14" ht="14.25" customHeight="1">
      <c r="A43" s="23">
        <v>33</v>
      </c>
      <c r="B43" s="4" t="s">
        <v>90</v>
      </c>
      <c r="C43" s="36">
        <v>40207</v>
      </c>
      <c r="D43" s="44" t="s">
        <v>91</v>
      </c>
      <c r="E43" s="45">
        <v>14</v>
      </c>
      <c r="F43" s="37">
        <v>167.1</v>
      </c>
      <c r="G43" s="37">
        <v>167.1</v>
      </c>
      <c r="H43" s="37"/>
      <c r="I43" s="38">
        <v>7</v>
      </c>
      <c r="J43" s="38">
        <v>7</v>
      </c>
      <c r="K43" s="38"/>
      <c r="L43" s="37">
        <v>274</v>
      </c>
      <c r="M43" s="37" t="s">
        <v>80</v>
      </c>
      <c r="N43" s="271"/>
    </row>
    <row r="44" spans="1:14" ht="14.25" customHeight="1">
      <c r="A44" s="23">
        <v>34</v>
      </c>
      <c r="B44" s="4" t="s">
        <v>92</v>
      </c>
      <c r="C44" s="36">
        <v>40207</v>
      </c>
      <c r="D44" s="44" t="s">
        <v>93</v>
      </c>
      <c r="E44" s="45">
        <v>14</v>
      </c>
      <c r="F44" s="37">
        <v>207.9</v>
      </c>
      <c r="G44" s="37">
        <v>90.8</v>
      </c>
      <c r="H44" s="37">
        <v>117.1</v>
      </c>
      <c r="I44" s="38">
        <v>5</v>
      </c>
      <c r="J44" s="38">
        <v>2</v>
      </c>
      <c r="K44" s="38">
        <v>3</v>
      </c>
      <c r="L44" s="37">
        <v>221.1</v>
      </c>
      <c r="M44" s="37" t="s">
        <v>80</v>
      </c>
      <c r="N44" s="271"/>
    </row>
    <row r="45" spans="1:14" ht="14.25" customHeight="1">
      <c r="A45" s="113">
        <v>35</v>
      </c>
      <c r="B45" s="4" t="s">
        <v>94</v>
      </c>
      <c r="C45" s="36">
        <v>40322</v>
      </c>
      <c r="D45" s="44" t="s">
        <v>95</v>
      </c>
      <c r="E45" s="45">
        <v>36</v>
      </c>
      <c r="F45" s="37">
        <v>332.1</v>
      </c>
      <c r="G45" s="37">
        <v>253.5</v>
      </c>
      <c r="H45" s="37">
        <v>78.6</v>
      </c>
      <c r="I45" s="38">
        <v>10</v>
      </c>
      <c r="J45" s="38">
        <v>8</v>
      </c>
      <c r="K45" s="38">
        <v>2</v>
      </c>
      <c r="L45" s="37">
        <v>394.6</v>
      </c>
      <c r="M45" s="37" t="s">
        <v>80</v>
      </c>
      <c r="N45" s="271"/>
    </row>
    <row r="46" spans="1:14" ht="14.25" customHeight="1">
      <c r="A46" s="23">
        <v>36</v>
      </c>
      <c r="B46" s="4" t="s">
        <v>96</v>
      </c>
      <c r="C46" s="36">
        <v>40417</v>
      </c>
      <c r="D46" s="44" t="s">
        <v>97</v>
      </c>
      <c r="E46" s="45">
        <v>31</v>
      </c>
      <c r="F46" s="37">
        <v>287.6</v>
      </c>
      <c r="G46" s="37">
        <v>113.1</v>
      </c>
      <c r="H46" s="37">
        <v>174.5</v>
      </c>
      <c r="I46" s="38">
        <v>7</v>
      </c>
      <c r="J46" s="38">
        <v>3</v>
      </c>
      <c r="K46" s="38">
        <v>4</v>
      </c>
      <c r="L46" s="37">
        <v>312.5</v>
      </c>
      <c r="M46" s="37" t="s">
        <v>80</v>
      </c>
      <c r="N46" s="271"/>
    </row>
    <row r="47" spans="1:14" ht="14.25" customHeight="1">
      <c r="A47" s="23">
        <v>37</v>
      </c>
      <c r="B47" s="4" t="s">
        <v>98</v>
      </c>
      <c r="C47" s="36">
        <v>40417</v>
      </c>
      <c r="D47" s="44" t="s">
        <v>99</v>
      </c>
      <c r="E47" s="45">
        <v>22</v>
      </c>
      <c r="F47" s="37">
        <v>272.3</v>
      </c>
      <c r="G47" s="37">
        <v>37.9</v>
      </c>
      <c r="H47" s="37">
        <v>234.4</v>
      </c>
      <c r="I47" s="38">
        <v>7</v>
      </c>
      <c r="J47" s="38">
        <v>1</v>
      </c>
      <c r="K47" s="38">
        <v>6</v>
      </c>
      <c r="L47" s="37">
        <v>280.4</v>
      </c>
      <c r="M47" s="37" t="s">
        <v>80</v>
      </c>
      <c r="N47" s="271"/>
    </row>
    <row r="48" spans="1:14" ht="14.25" customHeight="1">
      <c r="A48" s="113">
        <v>38</v>
      </c>
      <c r="B48" s="33" t="s">
        <v>100</v>
      </c>
      <c r="C48" s="36">
        <v>40417</v>
      </c>
      <c r="D48" s="44" t="s">
        <v>101</v>
      </c>
      <c r="E48" s="45">
        <v>10</v>
      </c>
      <c r="F48" s="37">
        <v>134.1</v>
      </c>
      <c r="G48" s="37">
        <v>98.2</v>
      </c>
      <c r="H48" s="37">
        <v>35.9</v>
      </c>
      <c r="I48" s="38">
        <v>4</v>
      </c>
      <c r="J48" s="38">
        <v>3</v>
      </c>
      <c r="K48" s="38">
        <v>1</v>
      </c>
      <c r="L48" s="37">
        <v>156.1</v>
      </c>
      <c r="M48" s="37" t="s">
        <v>80</v>
      </c>
      <c r="N48" s="271"/>
    </row>
    <row r="49" spans="1:14" ht="14.25" customHeight="1">
      <c r="A49" s="23">
        <v>39</v>
      </c>
      <c r="B49" s="33" t="s">
        <v>102</v>
      </c>
      <c r="C49" s="36">
        <v>40445</v>
      </c>
      <c r="D49" s="44" t="s">
        <v>103</v>
      </c>
      <c r="E49" s="45">
        <v>12</v>
      </c>
      <c r="F49" s="37">
        <v>199.6</v>
      </c>
      <c r="G49" s="37">
        <v>111.5</v>
      </c>
      <c r="H49" s="37">
        <v>88.1</v>
      </c>
      <c r="I49" s="38">
        <v>6</v>
      </c>
      <c r="J49" s="38">
        <v>4</v>
      </c>
      <c r="K49" s="38">
        <v>2</v>
      </c>
      <c r="L49" s="37">
        <v>232.1</v>
      </c>
      <c r="M49" s="37" t="s">
        <v>80</v>
      </c>
      <c r="N49" s="271"/>
    </row>
    <row r="50" spans="1:14" ht="14.25" customHeight="1">
      <c r="A50" s="23">
        <v>40</v>
      </c>
      <c r="B50" s="4" t="s">
        <v>104</v>
      </c>
      <c r="C50" s="36">
        <v>40599</v>
      </c>
      <c r="D50" s="44" t="s">
        <v>105</v>
      </c>
      <c r="E50" s="45">
        <v>23</v>
      </c>
      <c r="F50" s="37">
        <v>295.9</v>
      </c>
      <c r="G50" s="37">
        <v>168</v>
      </c>
      <c r="H50" s="37">
        <v>127.9</v>
      </c>
      <c r="I50" s="38">
        <v>7</v>
      </c>
      <c r="J50" s="38">
        <v>4</v>
      </c>
      <c r="K50" s="38">
        <v>3</v>
      </c>
      <c r="L50" s="37">
        <v>323.9</v>
      </c>
      <c r="M50" s="37" t="s">
        <v>80</v>
      </c>
      <c r="N50" s="271"/>
    </row>
    <row r="51" spans="1:14" ht="14.25" customHeight="1">
      <c r="A51" s="113">
        <v>41</v>
      </c>
      <c r="B51" s="33" t="s">
        <v>106</v>
      </c>
      <c r="C51" s="36">
        <v>40662</v>
      </c>
      <c r="D51" s="44" t="s">
        <v>107</v>
      </c>
      <c r="E51" s="45">
        <v>4</v>
      </c>
      <c r="F51" s="37">
        <v>108.2</v>
      </c>
      <c r="G51" s="37">
        <v>80.4</v>
      </c>
      <c r="H51" s="37">
        <v>27.8</v>
      </c>
      <c r="I51" s="38">
        <v>3</v>
      </c>
      <c r="J51" s="38">
        <v>2</v>
      </c>
      <c r="K51" s="38">
        <v>1</v>
      </c>
      <c r="L51" s="37">
        <v>111</v>
      </c>
      <c r="M51" s="37" t="s">
        <v>80</v>
      </c>
      <c r="N51" s="272"/>
    </row>
    <row r="52" spans="1:14" ht="14.25" customHeight="1">
      <c r="A52" s="23">
        <v>42</v>
      </c>
      <c r="B52" s="33" t="s">
        <v>240</v>
      </c>
      <c r="C52" s="36">
        <v>41041</v>
      </c>
      <c r="D52" s="44" t="s">
        <v>241</v>
      </c>
      <c r="E52" s="45">
        <v>5</v>
      </c>
      <c r="F52" s="37">
        <v>42.1</v>
      </c>
      <c r="G52" s="37">
        <v>42.1</v>
      </c>
      <c r="H52" s="37"/>
      <c r="I52" s="38">
        <v>1</v>
      </c>
      <c r="J52" s="38">
        <v>1</v>
      </c>
      <c r="K52" s="38"/>
      <c r="L52" s="37">
        <v>58</v>
      </c>
      <c r="M52" s="37">
        <v>2532.9</v>
      </c>
      <c r="N52" s="271"/>
    </row>
    <row r="53" spans="1:14" ht="14.25" customHeight="1">
      <c r="A53" s="23">
        <v>43</v>
      </c>
      <c r="B53" s="33" t="s">
        <v>108</v>
      </c>
      <c r="C53" s="41">
        <v>40694</v>
      </c>
      <c r="D53" s="67" t="s">
        <v>109</v>
      </c>
      <c r="E53" s="33">
        <v>15</v>
      </c>
      <c r="F53" s="32">
        <v>147.5</v>
      </c>
      <c r="G53" s="32">
        <v>147.5</v>
      </c>
      <c r="H53" s="32"/>
      <c r="I53" s="26">
        <v>5</v>
      </c>
      <c r="J53" s="26">
        <v>5</v>
      </c>
      <c r="K53" s="26"/>
      <c r="L53" s="32">
        <v>175.1</v>
      </c>
      <c r="M53" s="32" t="s">
        <v>80</v>
      </c>
      <c r="N53" s="271"/>
    </row>
    <row r="54" spans="1:14" ht="14.25" customHeight="1">
      <c r="A54" s="113">
        <v>44</v>
      </c>
      <c r="B54" s="33" t="s">
        <v>110</v>
      </c>
      <c r="C54" s="204" t="s">
        <v>49</v>
      </c>
      <c r="D54" s="204"/>
      <c r="E54" s="33">
        <v>2</v>
      </c>
      <c r="F54" s="32">
        <v>17</v>
      </c>
      <c r="G54" s="32">
        <v>17</v>
      </c>
      <c r="H54" s="32"/>
      <c r="I54" s="33">
        <v>1</v>
      </c>
      <c r="J54" s="33">
        <v>1</v>
      </c>
      <c r="K54" s="32"/>
      <c r="L54" s="14">
        <v>22.4</v>
      </c>
      <c r="M54" s="32" t="s">
        <v>80</v>
      </c>
      <c r="N54" s="33"/>
    </row>
    <row r="55" spans="1:14" ht="14.25" customHeight="1">
      <c r="A55" s="23">
        <v>45</v>
      </c>
      <c r="B55" s="70" t="s">
        <v>111</v>
      </c>
      <c r="C55" s="206" t="s">
        <v>49</v>
      </c>
      <c r="D55" s="204"/>
      <c r="E55" s="64">
        <v>3</v>
      </c>
      <c r="F55" s="71">
        <v>15.6</v>
      </c>
      <c r="G55" s="32">
        <f>F55</f>
        <v>15.6</v>
      </c>
      <c r="H55" s="71"/>
      <c r="I55" s="64">
        <v>1</v>
      </c>
      <c r="J55" s="64">
        <v>1</v>
      </c>
      <c r="K55" s="64"/>
      <c r="L55" s="32">
        <v>31.2</v>
      </c>
      <c r="M55" s="32" t="s">
        <v>80</v>
      </c>
      <c r="N55" s="272"/>
    </row>
    <row r="56" spans="1:14" ht="14.25" customHeight="1">
      <c r="A56" s="23">
        <v>46</v>
      </c>
      <c r="B56" s="70" t="s">
        <v>245</v>
      </c>
      <c r="C56" s="206" t="s">
        <v>49</v>
      </c>
      <c r="D56" s="204"/>
      <c r="E56" s="64">
        <v>15</v>
      </c>
      <c r="F56" s="71">
        <v>63.7</v>
      </c>
      <c r="G56" s="32">
        <v>63.7</v>
      </c>
      <c r="H56" s="71"/>
      <c r="I56" s="64">
        <v>1</v>
      </c>
      <c r="J56" s="64">
        <v>1</v>
      </c>
      <c r="K56" s="64"/>
      <c r="L56" s="32">
        <v>77.3</v>
      </c>
      <c r="M56" s="32" t="s">
        <v>80</v>
      </c>
      <c r="N56" s="272"/>
    </row>
    <row r="57" spans="1:14" ht="14.25" customHeight="1">
      <c r="A57" s="113">
        <v>47</v>
      </c>
      <c r="B57" s="4" t="s">
        <v>244</v>
      </c>
      <c r="C57" s="206" t="s">
        <v>49</v>
      </c>
      <c r="D57" s="204"/>
      <c r="E57" s="64">
        <v>5</v>
      </c>
      <c r="F57" s="71">
        <v>55</v>
      </c>
      <c r="G57" s="32">
        <v>55</v>
      </c>
      <c r="H57" s="71"/>
      <c r="I57" s="64">
        <v>1</v>
      </c>
      <c r="J57" s="64">
        <v>1</v>
      </c>
      <c r="K57" s="64"/>
      <c r="L57" s="32">
        <v>58</v>
      </c>
      <c r="M57" s="32" t="s">
        <v>80</v>
      </c>
      <c r="N57" s="272"/>
    </row>
    <row r="58" spans="1:14" ht="14.25" customHeight="1">
      <c r="A58" s="23">
        <v>48</v>
      </c>
      <c r="B58" s="70" t="s">
        <v>112</v>
      </c>
      <c r="C58" s="206" t="s">
        <v>49</v>
      </c>
      <c r="D58" s="204"/>
      <c r="E58" s="64">
        <v>2</v>
      </c>
      <c r="F58" s="71">
        <v>18.3</v>
      </c>
      <c r="G58" s="32">
        <f>F58</f>
        <v>18.3</v>
      </c>
      <c r="H58" s="71"/>
      <c r="I58" s="64">
        <v>1</v>
      </c>
      <c r="J58" s="64">
        <v>1</v>
      </c>
      <c r="K58" s="64"/>
      <c r="L58" s="32">
        <v>20</v>
      </c>
      <c r="M58" s="32" t="s">
        <v>80</v>
      </c>
      <c r="N58" s="272"/>
    </row>
    <row r="59" spans="1:14" ht="14.25" customHeight="1">
      <c r="A59" s="23">
        <v>49</v>
      </c>
      <c r="B59" s="33" t="s">
        <v>127</v>
      </c>
      <c r="C59" s="204" t="s">
        <v>49</v>
      </c>
      <c r="D59" s="204"/>
      <c r="E59" s="33">
        <v>4</v>
      </c>
      <c r="F59" s="33">
        <v>14.5</v>
      </c>
      <c r="G59" s="33">
        <v>14.5</v>
      </c>
      <c r="H59" s="33"/>
      <c r="I59" s="101">
        <v>1</v>
      </c>
      <c r="J59" s="101">
        <v>1</v>
      </c>
      <c r="K59" s="101"/>
      <c r="L59" s="33">
        <v>23</v>
      </c>
      <c r="M59" s="32">
        <v>1211.41</v>
      </c>
      <c r="N59" s="272"/>
    </row>
    <row r="60" spans="1:14" ht="12.75">
      <c r="A60" s="23"/>
      <c r="B60" s="72" t="s">
        <v>113</v>
      </c>
      <c r="C60" s="20"/>
      <c r="D60" s="20"/>
      <c r="E60" s="73">
        <f aca="true" t="shared" si="0" ref="E60:M60">SUM(E11:E59)</f>
        <v>467</v>
      </c>
      <c r="F60" s="74">
        <f t="shared" si="0"/>
        <v>5641.900000000001</v>
      </c>
      <c r="G60" s="74">
        <f t="shared" si="0"/>
        <v>3685.9</v>
      </c>
      <c r="H60" s="74">
        <f t="shared" si="0"/>
        <v>1956.0000000000002</v>
      </c>
      <c r="I60" s="73">
        <f t="shared" si="0"/>
        <v>162</v>
      </c>
      <c r="J60" s="73">
        <f t="shared" si="0"/>
        <v>110</v>
      </c>
      <c r="K60" s="73">
        <f t="shared" si="0"/>
        <v>52</v>
      </c>
      <c r="L60" s="73">
        <f t="shared" si="0"/>
        <v>6486.1</v>
      </c>
      <c r="M60" s="74">
        <f t="shared" si="0"/>
        <v>128481.77</v>
      </c>
      <c r="N60" s="271"/>
    </row>
  </sheetData>
  <mergeCells count="37">
    <mergeCell ref="C12:D12"/>
    <mergeCell ref="C59:D59"/>
    <mergeCell ref="C58:D58"/>
    <mergeCell ref="C36:D36"/>
    <mergeCell ref="C39:D39"/>
    <mergeCell ref="C54:D54"/>
    <mergeCell ref="C55:D55"/>
    <mergeCell ref="C57:D57"/>
    <mergeCell ref="C56:D56"/>
    <mergeCell ref="C32:D32"/>
    <mergeCell ref="C33:D33"/>
    <mergeCell ref="C34:D34"/>
    <mergeCell ref="C35:D35"/>
    <mergeCell ref="C29:D29"/>
    <mergeCell ref="C30:D30"/>
    <mergeCell ref="C31:D31"/>
    <mergeCell ref="C17:D17"/>
    <mergeCell ref="C26:D26"/>
    <mergeCell ref="C27:D27"/>
    <mergeCell ref="C28:D28"/>
    <mergeCell ref="N6:N9"/>
    <mergeCell ref="F7:F9"/>
    <mergeCell ref="G7:H8"/>
    <mergeCell ref="I7:I9"/>
    <mergeCell ref="J7:K8"/>
    <mergeCell ref="F6:H6"/>
    <mergeCell ref="I6:K6"/>
    <mergeCell ref="L6:L9"/>
    <mergeCell ref="M6:M9"/>
    <mergeCell ref="A6:A9"/>
    <mergeCell ref="B6:B9"/>
    <mergeCell ref="C6:D9"/>
    <mergeCell ref="E6:E9"/>
    <mergeCell ref="E1:N2"/>
    <mergeCell ref="A3:N3"/>
    <mergeCell ref="A4:N4"/>
    <mergeCell ref="A5:N5"/>
  </mergeCells>
  <printOptions/>
  <pageMargins left="0.23" right="0.15" top="0.3" bottom="0.32" header="0.17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view="pageBreakPreview" zoomScaleSheetLayoutView="100" workbookViewId="0" topLeftCell="A1">
      <selection activeCell="D1" sqref="D1:N2"/>
    </sheetView>
  </sheetViews>
  <sheetFormatPr defaultColWidth="9.140625" defaultRowHeight="12.75"/>
  <cols>
    <col min="1" max="1" width="4.00390625" style="0" customWidth="1"/>
    <col min="2" max="2" width="21.57421875" style="0" customWidth="1"/>
    <col min="3" max="3" width="9.7109375" style="0" bestFit="1" customWidth="1"/>
    <col min="4" max="4" width="6.57421875" style="0" customWidth="1"/>
    <col min="5" max="5" width="5.28125" style="0" customWidth="1"/>
    <col min="6" max="6" width="6.00390625" style="0" customWidth="1"/>
    <col min="7" max="7" width="6.57421875" style="0" customWidth="1"/>
    <col min="8" max="8" width="6.140625" style="0" customWidth="1"/>
    <col min="9" max="11" width="5.140625" style="0" customWidth="1"/>
    <col min="12" max="12" width="6.00390625" style="0" customWidth="1"/>
    <col min="13" max="13" width="9.00390625" style="0" customWidth="1"/>
    <col min="14" max="14" width="4.00390625" style="0" customWidth="1"/>
    <col min="15" max="16" width="9.57421875" style="0" bestFit="1" customWidth="1"/>
  </cols>
  <sheetData>
    <row r="1" spans="4:14" ht="12.75">
      <c r="D1" s="213" t="s">
        <v>460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4:14" ht="33.75" customHeight="1"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15.75">
      <c r="A3" s="215" t="s">
        <v>21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6"/>
      <c r="N3" s="214"/>
    </row>
    <row r="4" spans="1:14" ht="59.25" customHeight="1">
      <c r="A4" s="215" t="s">
        <v>114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4"/>
    </row>
    <row r="5" spans="1:14" ht="15.75">
      <c r="A5" s="217" t="s">
        <v>23</v>
      </c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8"/>
      <c r="M5" s="218"/>
      <c r="N5" s="219"/>
    </row>
    <row r="6" spans="1:14" ht="20.25" customHeight="1">
      <c r="A6" s="220" t="s">
        <v>1</v>
      </c>
      <c r="B6" s="220" t="s">
        <v>115</v>
      </c>
      <c r="C6" s="220" t="s">
        <v>25</v>
      </c>
      <c r="D6" s="220"/>
      <c r="E6" s="222" t="s">
        <v>26</v>
      </c>
      <c r="F6" s="208" t="s">
        <v>27</v>
      </c>
      <c r="G6" s="208"/>
      <c r="H6" s="208"/>
      <c r="I6" s="226" t="s">
        <v>28</v>
      </c>
      <c r="J6" s="226"/>
      <c r="K6" s="226"/>
      <c r="L6" s="227" t="s">
        <v>29</v>
      </c>
      <c r="M6" s="228" t="s">
        <v>116</v>
      </c>
      <c r="N6" s="228" t="s">
        <v>117</v>
      </c>
    </row>
    <row r="7" spans="1:14" ht="20.25" customHeight="1">
      <c r="A7" s="220"/>
      <c r="B7" s="220"/>
      <c r="C7" s="220"/>
      <c r="D7" s="220"/>
      <c r="E7" s="222"/>
      <c r="F7" s="220" t="s">
        <v>32</v>
      </c>
      <c r="G7" s="208" t="s">
        <v>33</v>
      </c>
      <c r="H7" s="208"/>
      <c r="I7" s="225" t="s">
        <v>34</v>
      </c>
      <c r="J7" s="226" t="s">
        <v>33</v>
      </c>
      <c r="K7" s="226"/>
      <c r="L7" s="212"/>
      <c r="M7" s="228"/>
      <c r="N7" s="228"/>
    </row>
    <row r="8" spans="1:14" ht="20.25" customHeight="1">
      <c r="A8" s="220"/>
      <c r="B8" s="220"/>
      <c r="C8" s="220"/>
      <c r="D8" s="220"/>
      <c r="E8" s="222"/>
      <c r="F8" s="220"/>
      <c r="G8" s="208"/>
      <c r="H8" s="208"/>
      <c r="I8" s="225"/>
      <c r="J8" s="226"/>
      <c r="K8" s="226"/>
      <c r="L8" s="212"/>
      <c r="M8" s="228"/>
      <c r="N8" s="228"/>
    </row>
    <row r="9" spans="1:14" ht="80.25" customHeight="1">
      <c r="A9" s="220"/>
      <c r="B9" s="220"/>
      <c r="C9" s="220"/>
      <c r="D9" s="220"/>
      <c r="E9" s="222"/>
      <c r="F9" s="220"/>
      <c r="G9" s="16" t="s">
        <v>35</v>
      </c>
      <c r="H9" s="16" t="s">
        <v>36</v>
      </c>
      <c r="I9" s="225"/>
      <c r="J9" s="18" t="s">
        <v>35</v>
      </c>
      <c r="K9" s="18" t="s">
        <v>36</v>
      </c>
      <c r="L9" s="212"/>
      <c r="M9" s="228"/>
      <c r="N9" s="228"/>
    </row>
    <row r="10" spans="1:14" ht="12.7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</row>
    <row r="11" spans="1:14" s="188" customFormat="1" ht="22.5">
      <c r="A11" s="56">
        <v>1</v>
      </c>
      <c r="B11" s="122" t="s">
        <v>288</v>
      </c>
      <c r="C11" s="166">
        <v>40662</v>
      </c>
      <c r="D11" s="167" t="s">
        <v>289</v>
      </c>
      <c r="E11" s="124">
        <v>12</v>
      </c>
      <c r="F11" s="108">
        <v>78.3</v>
      </c>
      <c r="G11" s="108">
        <v>78.3</v>
      </c>
      <c r="H11" s="108"/>
      <c r="I11" s="125">
        <v>2</v>
      </c>
      <c r="J11" s="125">
        <v>2</v>
      </c>
      <c r="K11" s="125"/>
      <c r="L11" s="125">
        <v>98</v>
      </c>
      <c r="M11" s="108">
        <v>4470.54</v>
      </c>
      <c r="N11" s="108" t="s">
        <v>80</v>
      </c>
    </row>
    <row r="12" spans="1:14" s="188" customFormat="1" ht="12.75">
      <c r="A12" s="56">
        <v>2</v>
      </c>
      <c r="B12" s="59" t="s">
        <v>294</v>
      </c>
      <c r="C12" s="166">
        <v>40781</v>
      </c>
      <c r="D12" s="168" t="s">
        <v>295</v>
      </c>
      <c r="E12" s="124">
        <v>4</v>
      </c>
      <c r="F12" s="108">
        <v>20.8</v>
      </c>
      <c r="G12" s="58">
        <v>20.8</v>
      </c>
      <c r="H12" s="108"/>
      <c r="I12" s="59">
        <v>1</v>
      </c>
      <c r="J12" s="59">
        <v>1</v>
      </c>
      <c r="K12" s="125"/>
      <c r="L12" s="125">
        <v>33</v>
      </c>
      <c r="M12" s="108">
        <v>1679.7</v>
      </c>
      <c r="N12" s="108" t="s">
        <v>80</v>
      </c>
    </row>
    <row r="13" spans="1:14" s="188" customFormat="1" ht="12.75" customHeight="1">
      <c r="A13" s="56">
        <v>3</v>
      </c>
      <c r="B13" s="51" t="s">
        <v>125</v>
      </c>
      <c r="C13" s="179">
        <v>40816</v>
      </c>
      <c r="D13" s="180" t="s">
        <v>126</v>
      </c>
      <c r="E13" s="126">
        <v>3</v>
      </c>
      <c r="F13" s="126">
        <v>18.9</v>
      </c>
      <c r="G13" s="53">
        <v>18.9</v>
      </c>
      <c r="H13" s="53"/>
      <c r="I13" s="176">
        <v>1</v>
      </c>
      <c r="J13" s="176">
        <v>1</v>
      </c>
      <c r="K13" s="176"/>
      <c r="L13" s="126">
        <v>33</v>
      </c>
      <c r="M13" s="53">
        <v>1679.7</v>
      </c>
      <c r="N13" s="52" t="s">
        <v>80</v>
      </c>
    </row>
    <row r="14" spans="1:14" s="188" customFormat="1" ht="12.75">
      <c r="A14" s="56">
        <v>4</v>
      </c>
      <c r="B14" s="51" t="s">
        <v>290</v>
      </c>
      <c r="C14" s="166">
        <v>40865</v>
      </c>
      <c r="D14" s="168" t="s">
        <v>291</v>
      </c>
      <c r="E14" s="126">
        <v>1</v>
      </c>
      <c r="F14" s="108">
        <v>19.9</v>
      </c>
      <c r="G14" s="58">
        <v>19.9</v>
      </c>
      <c r="H14" s="58"/>
      <c r="I14" s="52">
        <v>1</v>
      </c>
      <c r="J14" s="52">
        <v>1</v>
      </c>
      <c r="K14" s="52"/>
      <c r="L14" s="59">
        <v>33</v>
      </c>
      <c r="M14" s="53">
        <v>1679.7</v>
      </c>
      <c r="N14" s="52" t="s">
        <v>80</v>
      </c>
    </row>
    <row r="15" spans="1:15" s="188" customFormat="1" ht="13.5" customHeight="1">
      <c r="A15" s="56">
        <v>5</v>
      </c>
      <c r="B15" s="122" t="s">
        <v>292</v>
      </c>
      <c r="C15" s="170">
        <v>40893</v>
      </c>
      <c r="D15" s="169" t="s">
        <v>293</v>
      </c>
      <c r="E15" s="124">
        <v>1</v>
      </c>
      <c r="F15" s="108">
        <f>G15+H15</f>
        <v>27.8</v>
      </c>
      <c r="G15" s="108">
        <v>27.8</v>
      </c>
      <c r="H15" s="108"/>
      <c r="I15" s="59">
        <v>1</v>
      </c>
      <c r="J15" s="59">
        <v>1</v>
      </c>
      <c r="K15" s="125"/>
      <c r="L15" s="125">
        <v>33</v>
      </c>
      <c r="M15" s="108">
        <v>1679.7</v>
      </c>
      <c r="N15" s="108" t="s">
        <v>80</v>
      </c>
      <c r="O15" s="189"/>
    </row>
    <row r="16" spans="1:14" s="107" customFormat="1" ht="12.75" customHeight="1">
      <c r="A16" s="56">
        <v>6</v>
      </c>
      <c r="B16" s="4" t="s">
        <v>118</v>
      </c>
      <c r="C16" s="76">
        <v>40963</v>
      </c>
      <c r="D16" s="75" t="s">
        <v>119</v>
      </c>
      <c r="E16" s="26">
        <v>2</v>
      </c>
      <c r="F16" s="43">
        <v>30.2</v>
      </c>
      <c r="G16" s="43">
        <v>30.2</v>
      </c>
      <c r="H16" s="43"/>
      <c r="I16" s="101">
        <v>2</v>
      </c>
      <c r="J16" s="101">
        <v>2</v>
      </c>
      <c r="K16" s="101"/>
      <c r="L16" s="33">
        <v>46</v>
      </c>
      <c r="M16" s="32">
        <v>2198.8</v>
      </c>
      <c r="N16" s="32" t="s">
        <v>80</v>
      </c>
    </row>
    <row r="17" spans="1:15" s="107" customFormat="1" ht="12.75" customHeight="1">
      <c r="A17" s="56">
        <v>7</v>
      </c>
      <c r="B17" s="4" t="s">
        <v>120</v>
      </c>
      <c r="C17" s="77">
        <v>41005</v>
      </c>
      <c r="D17" s="75" t="s">
        <v>121</v>
      </c>
      <c r="E17" s="26">
        <v>13</v>
      </c>
      <c r="F17" s="26">
        <v>145.6</v>
      </c>
      <c r="G17" s="33">
        <v>98</v>
      </c>
      <c r="H17" s="33">
        <v>47.6</v>
      </c>
      <c r="I17" s="101">
        <v>7</v>
      </c>
      <c r="J17" s="101">
        <v>4</v>
      </c>
      <c r="K17" s="101">
        <v>3</v>
      </c>
      <c r="L17" s="33">
        <v>267</v>
      </c>
      <c r="M17" s="32">
        <v>12945.04</v>
      </c>
      <c r="N17" s="32" t="s">
        <v>80</v>
      </c>
      <c r="O17" s="120"/>
    </row>
    <row r="18" spans="1:15" s="107" customFormat="1" ht="12.75">
      <c r="A18" s="56">
        <v>8</v>
      </c>
      <c r="B18" s="70" t="s">
        <v>246</v>
      </c>
      <c r="C18" s="177">
        <v>41162</v>
      </c>
      <c r="D18" s="178" t="s">
        <v>302</v>
      </c>
      <c r="E18" s="70">
        <v>11</v>
      </c>
      <c r="F18" s="34">
        <v>101</v>
      </c>
      <c r="G18" s="34">
        <v>33</v>
      </c>
      <c r="H18" s="34">
        <v>68</v>
      </c>
      <c r="I18" s="70">
        <v>4</v>
      </c>
      <c r="J18" s="70">
        <v>1</v>
      </c>
      <c r="K18" s="70">
        <v>3</v>
      </c>
      <c r="L18" s="63">
        <v>138.4</v>
      </c>
      <c r="M18" s="34">
        <v>6910.95</v>
      </c>
      <c r="N18" s="34" t="s">
        <v>80</v>
      </c>
      <c r="O18" s="120"/>
    </row>
    <row r="19" spans="1:14" s="107" customFormat="1" ht="12.75">
      <c r="A19" s="56">
        <v>9</v>
      </c>
      <c r="B19" s="70" t="s">
        <v>283</v>
      </c>
      <c r="C19" s="112">
        <v>41096</v>
      </c>
      <c r="D19" s="113" t="s">
        <v>284</v>
      </c>
      <c r="E19" s="70">
        <v>23</v>
      </c>
      <c r="F19" s="34">
        <v>382.8</v>
      </c>
      <c r="G19" s="34">
        <v>129.4</v>
      </c>
      <c r="H19" s="34">
        <v>253.4</v>
      </c>
      <c r="I19" s="70">
        <v>12</v>
      </c>
      <c r="J19" s="70">
        <v>3</v>
      </c>
      <c r="K19" s="70">
        <v>9</v>
      </c>
      <c r="L19" s="63">
        <v>435.7</v>
      </c>
      <c r="M19" s="34">
        <v>21267.38</v>
      </c>
      <c r="N19" s="34" t="s">
        <v>80</v>
      </c>
    </row>
    <row r="20" spans="1:15" s="107" customFormat="1" ht="12.75" customHeight="1">
      <c r="A20" s="56">
        <v>10</v>
      </c>
      <c r="B20" s="33" t="s">
        <v>122</v>
      </c>
      <c r="C20" s="77">
        <v>41323</v>
      </c>
      <c r="D20" s="78" t="s">
        <v>123</v>
      </c>
      <c r="E20" s="33">
        <v>52</v>
      </c>
      <c r="F20" s="33">
        <v>573.6</v>
      </c>
      <c r="G20" s="33">
        <v>293.3</v>
      </c>
      <c r="H20" s="33">
        <v>280.3</v>
      </c>
      <c r="I20" s="101">
        <v>18</v>
      </c>
      <c r="J20" s="101">
        <v>8</v>
      </c>
      <c r="K20" s="101">
        <v>10</v>
      </c>
      <c r="L20" s="33">
        <v>684.4</v>
      </c>
      <c r="M20" s="32">
        <v>33772.22</v>
      </c>
      <c r="N20" s="32" t="s">
        <v>80</v>
      </c>
      <c r="O20" s="120"/>
    </row>
    <row r="21" spans="1:15" s="188" customFormat="1" ht="13.5" customHeight="1">
      <c r="A21" s="56">
        <v>11</v>
      </c>
      <c r="B21" s="11" t="s">
        <v>177</v>
      </c>
      <c r="C21" s="212" t="s">
        <v>49</v>
      </c>
      <c r="D21" s="212"/>
      <c r="E21" s="127">
        <v>3</v>
      </c>
      <c r="F21" s="34">
        <v>41.4</v>
      </c>
      <c r="G21" s="34">
        <v>41.4</v>
      </c>
      <c r="H21" s="34"/>
      <c r="I21" s="38">
        <v>1</v>
      </c>
      <c r="J21" s="38">
        <v>1</v>
      </c>
      <c r="K21" s="70"/>
      <c r="L21" s="70">
        <v>53</v>
      </c>
      <c r="M21" s="34">
        <v>2275.51</v>
      </c>
      <c r="N21" s="34" t="s">
        <v>80</v>
      </c>
      <c r="O21" s="189"/>
    </row>
    <row r="22" spans="1:14" s="107" customFormat="1" ht="12.75" customHeight="1">
      <c r="A22" s="56">
        <v>12</v>
      </c>
      <c r="B22" s="33" t="s">
        <v>124</v>
      </c>
      <c r="C22" s="212" t="s">
        <v>49</v>
      </c>
      <c r="D22" s="212"/>
      <c r="E22" s="33">
        <v>3</v>
      </c>
      <c r="F22" s="33">
        <v>54</v>
      </c>
      <c r="G22" s="33">
        <v>54</v>
      </c>
      <c r="H22" s="33"/>
      <c r="I22" s="101">
        <v>1</v>
      </c>
      <c r="J22" s="101">
        <v>1</v>
      </c>
      <c r="K22" s="101"/>
      <c r="L22" s="33">
        <v>54</v>
      </c>
      <c r="M22" s="32">
        <v>2440.8</v>
      </c>
      <c r="N22" s="33" t="s">
        <v>80</v>
      </c>
    </row>
    <row r="23" spans="1:14" s="107" customFormat="1" ht="12.75" customHeight="1">
      <c r="A23" s="56">
        <v>13</v>
      </c>
      <c r="B23" s="4" t="s">
        <v>247</v>
      </c>
      <c r="C23" s="197" t="s">
        <v>49</v>
      </c>
      <c r="D23" s="212"/>
      <c r="E23" s="26">
        <v>6</v>
      </c>
      <c r="F23" s="26">
        <v>55</v>
      </c>
      <c r="G23" s="33">
        <v>55</v>
      </c>
      <c r="H23" s="33"/>
      <c r="I23" s="101">
        <v>2</v>
      </c>
      <c r="J23" s="101">
        <v>2</v>
      </c>
      <c r="K23" s="101"/>
      <c r="L23" s="33">
        <v>78.7</v>
      </c>
      <c r="M23" s="32">
        <v>3864.16</v>
      </c>
      <c r="N23" s="32" t="s">
        <v>80</v>
      </c>
    </row>
    <row r="24" spans="1:14" s="107" customFormat="1" ht="12.75" customHeight="1">
      <c r="A24" s="56">
        <v>14</v>
      </c>
      <c r="B24" s="33" t="s">
        <v>127</v>
      </c>
      <c r="C24" s="212" t="s">
        <v>49</v>
      </c>
      <c r="D24" s="212"/>
      <c r="E24" s="33">
        <v>10</v>
      </c>
      <c r="F24" s="33">
        <v>130.8</v>
      </c>
      <c r="G24" s="33">
        <v>130.8</v>
      </c>
      <c r="H24" s="33"/>
      <c r="I24" s="101">
        <v>3</v>
      </c>
      <c r="J24" s="101">
        <v>3</v>
      </c>
      <c r="K24" s="101"/>
      <c r="L24" s="33">
        <v>157</v>
      </c>
      <c r="M24" s="32">
        <v>7188.44</v>
      </c>
      <c r="N24" s="33" t="s">
        <v>80</v>
      </c>
    </row>
    <row r="25" spans="1:14" s="107" customFormat="1" ht="12.75" customHeight="1">
      <c r="A25" s="56">
        <v>15</v>
      </c>
      <c r="B25" s="33" t="s">
        <v>128</v>
      </c>
      <c r="C25" s="212" t="s">
        <v>49</v>
      </c>
      <c r="D25" s="212"/>
      <c r="E25" s="33">
        <v>9</v>
      </c>
      <c r="F25" s="33">
        <v>66</v>
      </c>
      <c r="G25" s="33">
        <v>66</v>
      </c>
      <c r="H25" s="33"/>
      <c r="I25" s="101">
        <v>2</v>
      </c>
      <c r="J25" s="101">
        <v>2</v>
      </c>
      <c r="K25" s="101"/>
      <c r="L25" s="14">
        <v>76</v>
      </c>
      <c r="M25" s="32">
        <v>3740.8</v>
      </c>
      <c r="N25" s="33" t="s">
        <v>80</v>
      </c>
    </row>
    <row r="26" spans="1:14" s="107" customFormat="1" ht="12.75" customHeight="1">
      <c r="A26" s="56">
        <v>16</v>
      </c>
      <c r="B26" s="33" t="s">
        <v>111</v>
      </c>
      <c r="C26" s="212" t="s">
        <v>49</v>
      </c>
      <c r="D26" s="212"/>
      <c r="E26" s="33">
        <v>8</v>
      </c>
      <c r="F26" s="33">
        <v>112.6</v>
      </c>
      <c r="G26" s="33">
        <v>112.6</v>
      </c>
      <c r="H26" s="33"/>
      <c r="I26" s="101">
        <v>4</v>
      </c>
      <c r="J26" s="101">
        <v>4</v>
      </c>
      <c r="K26" s="101"/>
      <c r="L26" s="14">
        <v>153.6</v>
      </c>
      <c r="M26" s="32">
        <v>7563.84</v>
      </c>
      <c r="N26" s="33" t="s">
        <v>80</v>
      </c>
    </row>
    <row r="27" spans="1:14" s="107" customFormat="1" ht="12.75" customHeight="1">
      <c r="A27" s="56">
        <v>17</v>
      </c>
      <c r="B27" s="70" t="s">
        <v>129</v>
      </c>
      <c r="C27" s="212" t="s">
        <v>49</v>
      </c>
      <c r="D27" s="212"/>
      <c r="E27" s="70">
        <v>2</v>
      </c>
      <c r="F27" s="70">
        <v>37</v>
      </c>
      <c r="G27" s="70">
        <v>37</v>
      </c>
      <c r="H27" s="70"/>
      <c r="I27" s="103">
        <v>1</v>
      </c>
      <c r="J27" s="103">
        <v>1</v>
      </c>
      <c r="K27" s="103"/>
      <c r="L27" s="70">
        <v>37</v>
      </c>
      <c r="M27" s="34">
        <v>1901.8</v>
      </c>
      <c r="N27" s="70" t="s">
        <v>80</v>
      </c>
    </row>
    <row r="28" spans="1:14" s="107" customFormat="1" ht="12.75" customHeight="1">
      <c r="A28" s="56">
        <v>18</v>
      </c>
      <c r="B28" s="70" t="s">
        <v>48</v>
      </c>
      <c r="C28" s="197" t="s">
        <v>49</v>
      </c>
      <c r="D28" s="212"/>
      <c r="E28" s="70">
        <v>7</v>
      </c>
      <c r="F28" s="34">
        <v>75.5</v>
      </c>
      <c r="G28" s="34">
        <v>75.5</v>
      </c>
      <c r="H28" s="70"/>
      <c r="I28" s="103">
        <v>2</v>
      </c>
      <c r="J28" s="103">
        <v>2</v>
      </c>
      <c r="K28" s="103"/>
      <c r="L28" s="70">
        <v>99</v>
      </c>
      <c r="M28" s="71">
        <v>4474.4</v>
      </c>
      <c r="N28" s="82" t="s">
        <v>80</v>
      </c>
    </row>
    <row r="29" spans="1:14" s="107" customFormat="1" ht="12.75" customHeight="1">
      <c r="A29" s="56">
        <v>19</v>
      </c>
      <c r="B29" s="70" t="s">
        <v>130</v>
      </c>
      <c r="C29" s="197" t="s">
        <v>49</v>
      </c>
      <c r="D29" s="212"/>
      <c r="E29" s="70">
        <v>2</v>
      </c>
      <c r="F29" s="34">
        <v>47.9</v>
      </c>
      <c r="G29" s="34">
        <f>F29</f>
        <v>47.9</v>
      </c>
      <c r="H29" s="70"/>
      <c r="I29" s="103">
        <v>1</v>
      </c>
      <c r="J29" s="103">
        <v>1</v>
      </c>
      <c r="K29" s="103"/>
      <c r="L29" s="70">
        <v>47.9</v>
      </c>
      <c r="M29" s="71">
        <v>2289.62</v>
      </c>
      <c r="N29" s="82" t="s">
        <v>80</v>
      </c>
    </row>
    <row r="30" spans="1:14" s="107" customFormat="1" ht="12.75" customHeight="1">
      <c r="A30" s="56">
        <v>20</v>
      </c>
      <c r="B30" s="70" t="s">
        <v>285</v>
      </c>
      <c r="C30" s="197" t="s">
        <v>49</v>
      </c>
      <c r="D30" s="212"/>
      <c r="E30" s="70">
        <v>1</v>
      </c>
      <c r="F30" s="34">
        <v>22.1</v>
      </c>
      <c r="G30" s="34">
        <v>22.1</v>
      </c>
      <c r="H30" s="70"/>
      <c r="I30" s="103">
        <v>1</v>
      </c>
      <c r="J30" s="103">
        <v>1</v>
      </c>
      <c r="K30" s="103"/>
      <c r="L30" s="70">
        <v>33</v>
      </c>
      <c r="M30" s="71">
        <v>1679.7</v>
      </c>
      <c r="N30" s="82" t="s">
        <v>80</v>
      </c>
    </row>
    <row r="31" spans="1:14" s="107" customFormat="1" ht="24" customHeight="1">
      <c r="A31" s="56">
        <v>21</v>
      </c>
      <c r="B31" s="5" t="s">
        <v>447</v>
      </c>
      <c r="C31" s="76">
        <v>41162</v>
      </c>
      <c r="D31" s="75" t="s">
        <v>448</v>
      </c>
      <c r="E31" s="209" t="s">
        <v>449</v>
      </c>
      <c r="F31" s="210"/>
      <c r="G31" s="210"/>
      <c r="H31" s="210"/>
      <c r="I31" s="210"/>
      <c r="J31" s="210"/>
      <c r="K31" s="210"/>
      <c r="L31" s="211"/>
      <c r="M31" s="71">
        <v>11552.7</v>
      </c>
      <c r="N31" s="82" t="s">
        <v>80</v>
      </c>
    </row>
    <row r="32" spans="1:14" ht="15.75" customHeight="1">
      <c r="A32" s="69"/>
      <c r="B32" s="69" t="s">
        <v>113</v>
      </c>
      <c r="C32" s="69"/>
      <c r="D32" s="69"/>
      <c r="E32" s="79">
        <f>SUM(E11:E30)</f>
        <v>173</v>
      </c>
      <c r="F32" s="79">
        <f aca="true" t="shared" si="0" ref="F32:L32">SUM(F11:F30)</f>
        <v>2041.2</v>
      </c>
      <c r="G32" s="79">
        <f t="shared" si="0"/>
        <v>1391.8999999999999</v>
      </c>
      <c r="H32" s="79">
        <f t="shared" si="0"/>
        <v>649.3</v>
      </c>
      <c r="I32" s="79">
        <f t="shared" si="0"/>
        <v>67</v>
      </c>
      <c r="J32" s="79">
        <f t="shared" si="0"/>
        <v>42</v>
      </c>
      <c r="K32" s="79">
        <f t="shared" si="0"/>
        <v>25</v>
      </c>
      <c r="L32" s="79">
        <f t="shared" si="0"/>
        <v>2590.7</v>
      </c>
      <c r="M32" s="68">
        <f>SUM(M11:M31)</f>
        <v>137255.5</v>
      </c>
      <c r="N32" s="79" t="s">
        <v>80</v>
      </c>
    </row>
    <row r="33" spans="1:16" ht="12.75">
      <c r="A33" s="83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199">
        <f>M32</f>
        <v>137255.5</v>
      </c>
      <c r="N33" s="198"/>
      <c r="P33" s="100"/>
    </row>
    <row r="34" spans="1:15" ht="12.75">
      <c r="A34" s="213" t="s">
        <v>242</v>
      </c>
      <c r="B34" s="213"/>
      <c r="C34" s="213"/>
      <c r="D34" s="213"/>
      <c r="E34" s="213"/>
      <c r="F34" s="213"/>
      <c r="G34" s="213"/>
      <c r="H34" s="213"/>
      <c r="I34" s="213"/>
      <c r="J34" s="213"/>
      <c r="K34" s="213"/>
      <c r="L34" s="200"/>
      <c r="M34" s="199">
        <v>120000</v>
      </c>
      <c r="N34" s="198"/>
      <c r="O34" s="100"/>
    </row>
    <row r="35" spans="1:15" ht="12.75">
      <c r="A35" s="213" t="s">
        <v>113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198">
        <f>M34+M33</f>
        <v>257255.5</v>
      </c>
      <c r="N35" s="198"/>
      <c r="O35" s="100"/>
    </row>
  </sheetData>
  <mergeCells count="33">
    <mergeCell ref="A35:L35"/>
    <mergeCell ref="M35:N35"/>
    <mergeCell ref="C27:D27"/>
    <mergeCell ref="C28:D28"/>
    <mergeCell ref="C29:D29"/>
    <mergeCell ref="M33:N33"/>
    <mergeCell ref="M34:N34"/>
    <mergeCell ref="A34:L34"/>
    <mergeCell ref="C30:D30"/>
    <mergeCell ref="F7:F9"/>
    <mergeCell ref="G7:H8"/>
    <mergeCell ref="I7:I9"/>
    <mergeCell ref="J7:K8"/>
    <mergeCell ref="A6:A9"/>
    <mergeCell ref="D1:N2"/>
    <mergeCell ref="A3:N3"/>
    <mergeCell ref="A4:N4"/>
    <mergeCell ref="A5:N5"/>
    <mergeCell ref="B6:B9"/>
    <mergeCell ref="C6:D9"/>
    <mergeCell ref="E6:E9"/>
    <mergeCell ref="I6:K6"/>
    <mergeCell ref="L6:L9"/>
    <mergeCell ref="N6:N9"/>
    <mergeCell ref="F6:H6"/>
    <mergeCell ref="E31:L31"/>
    <mergeCell ref="C21:D21"/>
    <mergeCell ref="C26:D26"/>
    <mergeCell ref="C22:D22"/>
    <mergeCell ref="C24:D24"/>
    <mergeCell ref="C23:D23"/>
    <mergeCell ref="C25:D25"/>
    <mergeCell ref="M6:M9"/>
  </mergeCells>
  <printOptions/>
  <pageMargins left="0.27" right="0.22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2"/>
  <sheetViews>
    <sheetView view="pageBreakPreview" zoomScaleSheetLayoutView="100" workbookViewId="0" topLeftCell="A1">
      <selection activeCell="F1" sqref="F1:K1"/>
    </sheetView>
  </sheetViews>
  <sheetFormatPr defaultColWidth="9.140625" defaultRowHeight="12.75"/>
  <cols>
    <col min="1" max="1" width="4.00390625" style="0" customWidth="1"/>
    <col min="2" max="2" width="26.7109375" style="0" customWidth="1"/>
    <col min="4" max="4" width="26.28125" style="0" customWidth="1"/>
    <col min="8" max="8" width="14.7109375" style="0" customWidth="1"/>
    <col min="10" max="10" width="11.57421875" style="0" customWidth="1"/>
  </cols>
  <sheetData>
    <row r="1" spans="6:11" ht="42" customHeight="1">
      <c r="F1" s="213" t="s">
        <v>461</v>
      </c>
      <c r="G1" s="213"/>
      <c r="H1" s="213"/>
      <c r="I1" s="230"/>
      <c r="J1" s="230"/>
      <c r="K1" s="230"/>
    </row>
    <row r="2" spans="6:11" ht="40.5" customHeight="1">
      <c r="F2" s="231" t="s">
        <v>20</v>
      </c>
      <c r="G2" s="232"/>
      <c r="H2" s="232"/>
      <c r="I2" s="232"/>
      <c r="J2" s="232"/>
      <c r="K2" s="232"/>
    </row>
    <row r="3" spans="1:11" ht="18.75" customHeight="1">
      <c r="A3" s="233" t="s">
        <v>12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</row>
    <row r="4" spans="1:11" ht="32.25" customHeight="1">
      <c r="A4" s="234" t="s">
        <v>1</v>
      </c>
      <c r="B4" s="234" t="s">
        <v>2</v>
      </c>
      <c r="C4" s="235" t="s">
        <v>3</v>
      </c>
      <c r="D4" s="234" t="s">
        <v>4</v>
      </c>
      <c r="E4" s="234"/>
      <c r="F4" s="234"/>
      <c r="G4" s="234"/>
      <c r="H4" s="234"/>
      <c r="I4" s="235" t="s">
        <v>18</v>
      </c>
      <c r="J4" s="235" t="s">
        <v>5</v>
      </c>
      <c r="K4" s="235" t="s">
        <v>19</v>
      </c>
    </row>
    <row r="5" spans="1:11" ht="150.75">
      <c r="A5" s="234"/>
      <c r="B5" s="234"/>
      <c r="C5" s="235"/>
      <c r="D5" s="1" t="s">
        <v>6</v>
      </c>
      <c r="E5" s="2" t="s">
        <v>7</v>
      </c>
      <c r="F5" s="2" t="s">
        <v>8</v>
      </c>
      <c r="G5" s="2" t="s">
        <v>9</v>
      </c>
      <c r="H5" s="2" t="s">
        <v>10</v>
      </c>
      <c r="I5" s="235"/>
      <c r="J5" s="235"/>
      <c r="K5" s="235"/>
    </row>
    <row r="6" spans="1:11" ht="12.7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</row>
    <row r="7" spans="1:11" ht="24.75" customHeight="1">
      <c r="A7" s="202">
        <v>1</v>
      </c>
      <c r="B7" s="229" t="s">
        <v>15</v>
      </c>
      <c r="C7" s="202">
        <v>5516</v>
      </c>
      <c r="D7" s="11" t="s">
        <v>13</v>
      </c>
      <c r="E7" s="4">
        <v>17</v>
      </c>
      <c r="F7" s="14">
        <v>574.18</v>
      </c>
      <c r="G7" s="4">
        <v>38</v>
      </c>
      <c r="H7" s="6">
        <v>32339667</v>
      </c>
      <c r="I7" s="5" t="s">
        <v>17</v>
      </c>
      <c r="J7" s="201">
        <v>2327000</v>
      </c>
      <c r="K7" s="201">
        <v>4000</v>
      </c>
    </row>
    <row r="8" spans="1:11" ht="24.75" customHeight="1">
      <c r="A8" s="203"/>
      <c r="B8" s="229"/>
      <c r="C8" s="203"/>
      <c r="D8" s="4" t="s">
        <v>14</v>
      </c>
      <c r="E8" s="5">
        <v>12</v>
      </c>
      <c r="F8" s="6">
        <v>477.7</v>
      </c>
      <c r="G8" s="5">
        <v>35</v>
      </c>
      <c r="H8" s="6">
        <v>25695003</v>
      </c>
      <c r="I8" s="5" t="s">
        <v>17</v>
      </c>
      <c r="J8" s="203"/>
      <c r="K8" s="201"/>
    </row>
    <row r="9" spans="1:11" ht="24.75" customHeight="1">
      <c r="A9" s="5">
        <v>2</v>
      </c>
      <c r="B9" s="5" t="s">
        <v>243</v>
      </c>
      <c r="C9" s="5">
        <v>1451</v>
      </c>
      <c r="D9" s="105" t="s">
        <v>243</v>
      </c>
      <c r="E9" s="5">
        <v>8</v>
      </c>
      <c r="F9" s="6">
        <v>272.9</v>
      </c>
      <c r="G9" s="5">
        <v>21</v>
      </c>
      <c r="H9" s="6" t="s">
        <v>458</v>
      </c>
      <c r="I9" s="5" t="s">
        <v>17</v>
      </c>
      <c r="J9" s="7">
        <v>10489500</v>
      </c>
      <c r="K9" s="104">
        <v>3000</v>
      </c>
    </row>
    <row r="10" spans="1:11" ht="24.75" customHeight="1">
      <c r="A10" s="5">
        <v>3</v>
      </c>
      <c r="B10" s="5" t="s">
        <v>248</v>
      </c>
      <c r="C10" s="5">
        <v>1425.73</v>
      </c>
      <c r="D10" s="105" t="s">
        <v>248</v>
      </c>
      <c r="E10" s="5">
        <v>9</v>
      </c>
      <c r="F10" s="6">
        <v>330</v>
      </c>
      <c r="G10" s="5">
        <v>27</v>
      </c>
      <c r="H10" s="6">
        <v>22174000</v>
      </c>
      <c r="I10" s="5" t="s">
        <v>17</v>
      </c>
      <c r="J10" s="7">
        <v>3919000</v>
      </c>
      <c r="K10" s="104">
        <v>3000</v>
      </c>
    </row>
    <row r="11" spans="1:11" ht="24.75" customHeight="1">
      <c r="A11" s="5">
        <v>4</v>
      </c>
      <c r="B11" s="5" t="s">
        <v>450</v>
      </c>
      <c r="C11" s="5">
        <v>4010</v>
      </c>
      <c r="D11" s="105" t="s">
        <v>250</v>
      </c>
      <c r="E11" s="5">
        <v>10</v>
      </c>
      <c r="F11" s="6">
        <v>443.1</v>
      </c>
      <c r="G11" s="5">
        <v>36</v>
      </c>
      <c r="H11" s="6">
        <v>13309617</v>
      </c>
      <c r="I11" s="5" t="s">
        <v>17</v>
      </c>
      <c r="J11" s="7">
        <v>1934000</v>
      </c>
      <c r="K11" s="104">
        <v>3000</v>
      </c>
    </row>
    <row r="12" spans="1:11" ht="24.75" customHeight="1">
      <c r="A12" s="5">
        <v>5</v>
      </c>
      <c r="B12" s="5" t="s">
        <v>451</v>
      </c>
      <c r="C12" s="5">
        <v>1154.36</v>
      </c>
      <c r="D12" s="105" t="s">
        <v>251</v>
      </c>
      <c r="E12" s="5">
        <v>1</v>
      </c>
      <c r="F12" s="6">
        <v>41.7</v>
      </c>
      <c r="G12" s="5">
        <v>4</v>
      </c>
      <c r="H12" s="6">
        <v>1490.358</v>
      </c>
      <c r="I12" s="5" t="s">
        <v>17</v>
      </c>
      <c r="J12" s="7">
        <v>2473000</v>
      </c>
      <c r="K12" s="104">
        <v>3000</v>
      </c>
    </row>
    <row r="13" spans="1:11" ht="24.75" customHeight="1">
      <c r="A13" s="5">
        <v>6</v>
      </c>
      <c r="B13" s="5" t="s">
        <v>452</v>
      </c>
      <c r="C13" s="5">
        <v>1644</v>
      </c>
      <c r="D13" s="105" t="s">
        <v>252</v>
      </c>
      <c r="E13" s="5">
        <v>15</v>
      </c>
      <c r="F13" s="6">
        <v>452.5</v>
      </c>
      <c r="G13" s="5">
        <v>29</v>
      </c>
      <c r="H13" s="6">
        <v>18493.39415</v>
      </c>
      <c r="I13" s="5" t="s">
        <v>17</v>
      </c>
      <c r="J13" s="7">
        <v>2256000</v>
      </c>
      <c r="K13" s="104">
        <v>3000</v>
      </c>
    </row>
    <row r="14" spans="1:11" ht="24.75" customHeight="1">
      <c r="A14" s="203">
        <v>7</v>
      </c>
      <c r="B14" s="203" t="s">
        <v>453</v>
      </c>
      <c r="C14" s="203">
        <v>2480</v>
      </c>
      <c r="D14" s="105" t="s">
        <v>253</v>
      </c>
      <c r="E14" s="5">
        <v>11</v>
      </c>
      <c r="F14" s="6">
        <v>399.9</v>
      </c>
      <c r="G14" s="5">
        <v>34</v>
      </c>
      <c r="H14" s="6">
        <v>16543.8</v>
      </c>
      <c r="I14" s="203" t="s">
        <v>17</v>
      </c>
      <c r="J14" s="238">
        <v>2372000</v>
      </c>
      <c r="K14" s="238">
        <v>3000</v>
      </c>
    </row>
    <row r="15" spans="1:11" ht="24.75" customHeight="1">
      <c r="A15" s="236"/>
      <c r="B15" s="236"/>
      <c r="C15" s="236"/>
      <c r="D15" s="105" t="s">
        <v>254</v>
      </c>
      <c r="E15" s="5">
        <v>10</v>
      </c>
      <c r="F15" s="6">
        <v>376.4</v>
      </c>
      <c r="G15" s="5">
        <v>25</v>
      </c>
      <c r="H15" s="6">
        <v>14869.3</v>
      </c>
      <c r="I15" s="236"/>
      <c r="J15" s="238"/>
      <c r="K15" s="238"/>
    </row>
    <row r="16" spans="1:11" ht="24.75" customHeight="1">
      <c r="A16" s="203">
        <v>8</v>
      </c>
      <c r="B16" s="203" t="s">
        <v>454</v>
      </c>
      <c r="C16" s="203">
        <v>2379.82</v>
      </c>
      <c r="D16" s="105" t="s">
        <v>255</v>
      </c>
      <c r="E16" s="5">
        <v>11</v>
      </c>
      <c r="F16" s="6">
        <v>429</v>
      </c>
      <c r="G16" s="5">
        <v>34</v>
      </c>
      <c r="H16" s="6">
        <v>17614.074</v>
      </c>
      <c r="I16" s="203" t="s">
        <v>17</v>
      </c>
      <c r="J16" s="238">
        <v>5915000</v>
      </c>
      <c r="K16" s="238">
        <v>3000</v>
      </c>
    </row>
    <row r="17" spans="1:11" ht="24.75" customHeight="1">
      <c r="A17" s="236"/>
      <c r="B17" s="236"/>
      <c r="C17" s="236"/>
      <c r="D17" s="105" t="s">
        <v>256</v>
      </c>
      <c r="E17" s="5">
        <v>12</v>
      </c>
      <c r="F17" s="6">
        <v>471.4</v>
      </c>
      <c r="G17" s="5">
        <v>35</v>
      </c>
      <c r="H17" s="6">
        <v>18705.32</v>
      </c>
      <c r="I17" s="236"/>
      <c r="J17" s="238"/>
      <c r="K17" s="238"/>
    </row>
    <row r="18" spans="1:11" ht="24.75" customHeight="1">
      <c r="A18" s="5">
        <v>9</v>
      </c>
      <c r="B18" s="5" t="s">
        <v>455</v>
      </c>
      <c r="C18" s="5">
        <v>1050</v>
      </c>
      <c r="D18" s="105" t="s">
        <v>257</v>
      </c>
      <c r="E18" s="5">
        <v>1</v>
      </c>
      <c r="F18" s="6">
        <v>33.8</v>
      </c>
      <c r="G18" s="5">
        <v>3</v>
      </c>
      <c r="H18" s="6">
        <f>597002.33*3</f>
        <v>1791006.9899999998</v>
      </c>
      <c r="I18" s="5" t="s">
        <v>17</v>
      </c>
      <c r="J18" s="7">
        <v>2296350</v>
      </c>
      <c r="K18" s="104">
        <v>3000</v>
      </c>
    </row>
    <row r="19" spans="1:11" ht="17.25" customHeight="1">
      <c r="A19" s="8"/>
      <c r="B19" s="9" t="s">
        <v>11</v>
      </c>
      <c r="C19" s="10">
        <f>C18+C16+C14+C13+C12+C10+C11+C9+C7</f>
        <v>21110.91</v>
      </c>
      <c r="D19" s="10"/>
      <c r="E19" s="10">
        <f>SUM(E7:E18)</f>
        <v>117</v>
      </c>
      <c r="F19" s="121">
        <f aca="true" t="shared" si="0" ref="F19:K19">SUM(F7:F18)</f>
        <v>4302.58</v>
      </c>
      <c r="G19" s="10">
        <f t="shared" si="0"/>
        <v>321</v>
      </c>
      <c r="H19" s="121">
        <v>95397010.24</v>
      </c>
      <c r="I19" s="10"/>
      <c r="J19" s="10">
        <f t="shared" si="0"/>
        <v>33981850</v>
      </c>
      <c r="K19" s="10">
        <f t="shared" si="0"/>
        <v>28000</v>
      </c>
    </row>
    <row r="20" spans="1:11" ht="17.25" customHeight="1">
      <c r="A20" s="83"/>
      <c r="B20" s="192"/>
      <c r="C20" s="193"/>
      <c r="D20" s="193"/>
      <c r="E20" s="193"/>
      <c r="F20" s="194"/>
      <c r="G20" s="193"/>
      <c r="H20" s="195"/>
      <c r="I20" s="193"/>
      <c r="J20" s="193"/>
      <c r="K20" s="193"/>
    </row>
    <row r="21" spans="2:11" s="133" customFormat="1" ht="12.75">
      <c r="B21" s="237" t="s">
        <v>457</v>
      </c>
      <c r="C21" s="214"/>
      <c r="D21" s="214"/>
      <c r="E21" s="214"/>
      <c r="F21" s="214"/>
      <c r="G21" s="214"/>
      <c r="H21" s="214"/>
      <c r="I21" s="214"/>
      <c r="J21" s="214"/>
      <c r="K21" s="214"/>
    </row>
    <row r="22" spans="2:8" s="133" customFormat="1" ht="12.75">
      <c r="B22" s="237" t="s">
        <v>456</v>
      </c>
      <c r="C22" s="237"/>
      <c r="D22" s="237"/>
      <c r="E22" s="237"/>
      <c r="F22" s="237"/>
      <c r="G22" s="237"/>
      <c r="H22" s="237"/>
    </row>
  </sheetData>
  <mergeCells count="29">
    <mergeCell ref="B22:H22"/>
    <mergeCell ref="J14:J15"/>
    <mergeCell ref="J16:J17"/>
    <mergeCell ref="K14:K15"/>
    <mergeCell ref="K16:K17"/>
    <mergeCell ref="B21:K21"/>
    <mergeCell ref="A14:A15"/>
    <mergeCell ref="A16:A17"/>
    <mergeCell ref="C16:C17"/>
    <mergeCell ref="I14:I15"/>
    <mergeCell ref="I16:I17"/>
    <mergeCell ref="B14:B15"/>
    <mergeCell ref="C14:C15"/>
    <mergeCell ref="B16:B17"/>
    <mergeCell ref="F1:K1"/>
    <mergeCell ref="F2:K2"/>
    <mergeCell ref="A3:K3"/>
    <mergeCell ref="A4:A5"/>
    <mergeCell ref="B4:B5"/>
    <mergeCell ref="C4:C5"/>
    <mergeCell ref="D4:H4"/>
    <mergeCell ref="I4:I5"/>
    <mergeCell ref="J4:J5"/>
    <mergeCell ref="K4:K5"/>
    <mergeCell ref="K7:K8"/>
    <mergeCell ref="A7:A8"/>
    <mergeCell ref="B7:B8"/>
    <mergeCell ref="C7:C8"/>
    <mergeCell ref="J7:J8"/>
  </mergeCells>
  <printOptions/>
  <pageMargins left="0.36" right="0.23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7"/>
  <sheetViews>
    <sheetView view="pageBreakPreview" zoomScaleSheetLayoutView="100" workbookViewId="0" topLeftCell="A1">
      <selection activeCell="C1" sqref="C1:G2"/>
    </sheetView>
  </sheetViews>
  <sheetFormatPr defaultColWidth="9.140625" defaultRowHeight="12.75"/>
  <cols>
    <col min="1" max="1" width="5.57421875" style="84" customWidth="1"/>
    <col min="2" max="2" width="26.00390625" style="84" customWidth="1"/>
    <col min="3" max="3" width="10.421875" style="84" customWidth="1"/>
    <col min="4" max="4" width="9.140625" style="84" customWidth="1"/>
    <col min="5" max="5" width="30.140625" style="84" customWidth="1"/>
    <col min="6" max="6" width="7.57421875" style="84" customWidth="1"/>
    <col min="7" max="7" width="4.7109375" style="84" customWidth="1"/>
    <col min="11" max="11" width="70.140625" style="0" customWidth="1"/>
  </cols>
  <sheetData>
    <row r="1" spans="3:7" ht="12.75">
      <c r="C1" s="239" t="s">
        <v>462</v>
      </c>
      <c r="D1" s="240"/>
      <c r="E1" s="240"/>
      <c r="F1" s="240"/>
      <c r="G1" s="240"/>
    </row>
    <row r="2" spans="3:7" ht="29.25" customHeight="1">
      <c r="C2" s="240"/>
      <c r="D2" s="240"/>
      <c r="E2" s="240"/>
      <c r="F2" s="240"/>
      <c r="G2" s="240"/>
    </row>
    <row r="3" spans="1:7" ht="15">
      <c r="A3" s="241" t="s">
        <v>131</v>
      </c>
      <c r="B3" s="242"/>
      <c r="C3" s="242"/>
      <c r="D3" s="242"/>
      <c r="E3" s="242"/>
      <c r="F3" s="242"/>
      <c r="G3" s="242"/>
    </row>
    <row r="4" spans="1:7" ht="33.75" customHeight="1">
      <c r="A4" s="243" t="s">
        <v>1</v>
      </c>
      <c r="B4" s="243" t="s">
        <v>115</v>
      </c>
      <c r="C4" s="243" t="s">
        <v>25</v>
      </c>
      <c r="D4" s="243"/>
      <c r="E4" s="244" t="s">
        <v>132</v>
      </c>
      <c r="F4" s="244" t="s">
        <v>27</v>
      </c>
      <c r="G4" s="245" t="s">
        <v>28</v>
      </c>
    </row>
    <row r="5" spans="1:7" ht="33.75" customHeight="1">
      <c r="A5" s="243"/>
      <c r="B5" s="243"/>
      <c r="C5" s="243"/>
      <c r="D5" s="243"/>
      <c r="E5" s="244"/>
      <c r="F5" s="244"/>
      <c r="G5" s="246"/>
    </row>
    <row r="6" spans="1:7" ht="33.75" customHeight="1">
      <c r="A6" s="243"/>
      <c r="B6" s="243"/>
      <c r="C6" s="243"/>
      <c r="D6" s="243"/>
      <c r="E6" s="244"/>
      <c r="F6" s="244"/>
      <c r="G6" s="246"/>
    </row>
    <row r="7" spans="1:7" ht="33.75" customHeight="1">
      <c r="A7" s="243"/>
      <c r="B7" s="243"/>
      <c r="C7" s="243"/>
      <c r="D7" s="243"/>
      <c r="E7" s="244"/>
      <c r="F7" s="244"/>
      <c r="G7" s="246"/>
    </row>
    <row r="8" spans="1:7" ht="12.75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</row>
    <row r="9" spans="1:7" ht="15.75" customHeight="1">
      <c r="A9" s="85">
        <v>1</v>
      </c>
      <c r="B9" s="88" t="s">
        <v>134</v>
      </c>
      <c r="C9" s="77">
        <v>40116</v>
      </c>
      <c r="D9" s="78" t="s">
        <v>135</v>
      </c>
      <c r="E9" s="99" t="s">
        <v>133</v>
      </c>
      <c r="F9" s="89">
        <v>37.5</v>
      </c>
      <c r="G9" s="90">
        <v>1</v>
      </c>
    </row>
    <row r="10" spans="1:7" ht="15.75" customHeight="1">
      <c r="A10" s="85">
        <v>2</v>
      </c>
      <c r="B10" s="91" t="s">
        <v>136</v>
      </c>
      <c r="C10" s="111">
        <v>40417</v>
      </c>
      <c r="D10" s="23" t="s">
        <v>137</v>
      </c>
      <c r="E10" s="99" t="s">
        <v>133</v>
      </c>
      <c r="F10" s="86">
        <v>72.5</v>
      </c>
      <c r="G10" s="87">
        <v>1</v>
      </c>
    </row>
    <row r="11" spans="1:15" ht="15" customHeight="1">
      <c r="A11" s="85">
        <v>3</v>
      </c>
      <c r="B11" s="93" t="s">
        <v>153</v>
      </c>
      <c r="C11" s="119">
        <v>41268</v>
      </c>
      <c r="D11" s="128" t="s">
        <v>154</v>
      </c>
      <c r="E11" s="99" t="s">
        <v>133</v>
      </c>
      <c r="F11" s="108">
        <v>76.7</v>
      </c>
      <c r="G11" s="80">
        <v>3</v>
      </c>
      <c r="H11" s="80"/>
      <c r="I11" s="80"/>
      <c r="J11" s="80"/>
      <c r="K11" s="80"/>
      <c r="L11" s="80"/>
      <c r="M11" s="81"/>
      <c r="N11" s="80"/>
      <c r="O11" s="100"/>
    </row>
    <row r="12" spans="1:7" ht="15.75" customHeight="1">
      <c r="A12" s="85">
        <v>4</v>
      </c>
      <c r="B12" s="95" t="s">
        <v>161</v>
      </c>
      <c r="C12" s="112">
        <v>41323</v>
      </c>
      <c r="D12" s="113" t="s">
        <v>162</v>
      </c>
      <c r="E12" s="99" t="s">
        <v>133</v>
      </c>
      <c r="F12" s="97">
        <v>466.4</v>
      </c>
      <c r="G12" s="95">
        <v>10</v>
      </c>
    </row>
    <row r="13" spans="1:10" ht="15">
      <c r="A13" s="85">
        <v>5</v>
      </c>
      <c r="B13" s="95" t="s">
        <v>163</v>
      </c>
      <c r="C13" s="119">
        <v>41323</v>
      </c>
      <c r="D13" s="70" t="s">
        <v>164</v>
      </c>
      <c r="E13" s="99" t="s">
        <v>133</v>
      </c>
      <c r="F13" s="69">
        <v>221.4</v>
      </c>
      <c r="G13" s="34">
        <v>5</v>
      </c>
      <c r="H13" s="70"/>
      <c r="I13" s="80"/>
      <c r="J13" s="70"/>
    </row>
    <row r="14" spans="1:7" ht="15.75" customHeight="1">
      <c r="A14" s="85">
        <v>6</v>
      </c>
      <c r="B14" s="96" t="s">
        <v>171</v>
      </c>
      <c r="C14" s="114">
        <v>41362</v>
      </c>
      <c r="D14" s="115" t="s">
        <v>172</v>
      </c>
      <c r="E14" s="99" t="s">
        <v>133</v>
      </c>
      <c r="F14" s="94">
        <v>226.1</v>
      </c>
      <c r="G14" s="96">
        <v>7</v>
      </c>
    </row>
    <row r="15" spans="1:7" ht="15.75" customHeight="1">
      <c r="A15" s="85">
        <v>7</v>
      </c>
      <c r="B15" s="96" t="s">
        <v>165</v>
      </c>
      <c r="C15" s="114">
        <v>41362</v>
      </c>
      <c r="D15" s="115" t="s">
        <v>166</v>
      </c>
      <c r="E15" s="93" t="s">
        <v>139</v>
      </c>
      <c r="F15" s="94">
        <v>258.3</v>
      </c>
      <c r="G15" s="96">
        <v>8</v>
      </c>
    </row>
    <row r="16" spans="1:7" ht="15.75" customHeight="1">
      <c r="A16" s="85">
        <v>8</v>
      </c>
      <c r="B16" s="96" t="s">
        <v>167</v>
      </c>
      <c r="C16" s="114">
        <v>41362</v>
      </c>
      <c r="D16" s="115" t="s">
        <v>168</v>
      </c>
      <c r="E16" s="99" t="s">
        <v>133</v>
      </c>
      <c r="F16" s="94">
        <v>260.9</v>
      </c>
      <c r="G16" s="96">
        <v>9</v>
      </c>
    </row>
    <row r="17" spans="1:7" ht="15.75" customHeight="1">
      <c r="A17" s="85">
        <v>9</v>
      </c>
      <c r="B17" s="96" t="s">
        <v>169</v>
      </c>
      <c r="C17" s="114">
        <v>41362</v>
      </c>
      <c r="D17" s="115" t="s">
        <v>170</v>
      </c>
      <c r="E17" s="99" t="s">
        <v>133</v>
      </c>
      <c r="F17" s="94">
        <v>150.3</v>
      </c>
      <c r="G17" s="96">
        <v>6</v>
      </c>
    </row>
    <row r="18" spans="1:7" ht="15.75" customHeight="1">
      <c r="A18" s="85">
        <v>10</v>
      </c>
      <c r="B18" s="93" t="s">
        <v>177</v>
      </c>
      <c r="C18" s="114">
        <v>41418</v>
      </c>
      <c r="D18" s="115" t="s">
        <v>178</v>
      </c>
      <c r="E18" s="99" t="s">
        <v>133</v>
      </c>
      <c r="F18" s="94">
        <v>283</v>
      </c>
      <c r="G18" s="96">
        <v>12</v>
      </c>
    </row>
    <row r="19" spans="1:7" ht="15.75" customHeight="1">
      <c r="A19" s="85">
        <v>11</v>
      </c>
      <c r="B19" s="93" t="s">
        <v>181</v>
      </c>
      <c r="C19" s="114">
        <v>41418</v>
      </c>
      <c r="D19" s="115" t="s">
        <v>182</v>
      </c>
      <c r="E19" s="99" t="s">
        <v>133</v>
      </c>
      <c r="F19" s="94">
        <v>174.8</v>
      </c>
      <c r="G19" s="96">
        <v>4</v>
      </c>
    </row>
    <row r="20" spans="1:7" ht="15.75" customHeight="1">
      <c r="A20" s="85">
        <v>12</v>
      </c>
      <c r="B20" s="93" t="s">
        <v>173</v>
      </c>
      <c r="C20" s="114">
        <v>41418</v>
      </c>
      <c r="D20" s="115" t="s">
        <v>174</v>
      </c>
      <c r="E20" s="99" t="s">
        <v>133</v>
      </c>
      <c r="F20" s="94">
        <v>240.3</v>
      </c>
      <c r="G20" s="96">
        <v>7</v>
      </c>
    </row>
    <row r="21" spans="1:7" ht="15.75" customHeight="1">
      <c r="A21" s="85">
        <v>13</v>
      </c>
      <c r="B21" s="93" t="s">
        <v>179</v>
      </c>
      <c r="C21" s="114">
        <v>41418</v>
      </c>
      <c r="D21" s="115" t="s">
        <v>180</v>
      </c>
      <c r="E21" s="99" t="s">
        <v>133</v>
      </c>
      <c r="F21" s="94">
        <v>132</v>
      </c>
      <c r="G21" s="96">
        <v>7</v>
      </c>
    </row>
    <row r="22" spans="1:7" ht="15.75" customHeight="1">
      <c r="A22" s="85">
        <v>14</v>
      </c>
      <c r="B22" s="93" t="s">
        <v>175</v>
      </c>
      <c r="C22" s="114">
        <v>41418</v>
      </c>
      <c r="D22" s="115" t="s">
        <v>176</v>
      </c>
      <c r="E22" s="99" t="s">
        <v>133</v>
      </c>
      <c r="F22" s="94">
        <v>210.3</v>
      </c>
      <c r="G22" s="96">
        <v>7</v>
      </c>
    </row>
    <row r="23" spans="1:7" ht="15.75" customHeight="1">
      <c r="A23" s="85">
        <v>15</v>
      </c>
      <c r="B23" s="93" t="s">
        <v>69</v>
      </c>
      <c r="C23" s="114">
        <v>41445</v>
      </c>
      <c r="D23" s="115" t="s">
        <v>185</v>
      </c>
      <c r="E23" s="99" t="s">
        <v>139</v>
      </c>
      <c r="F23" s="94">
        <v>439.1</v>
      </c>
      <c r="G23" s="96">
        <v>11</v>
      </c>
    </row>
    <row r="24" spans="1:7" ht="15.75" customHeight="1">
      <c r="A24" s="85">
        <v>16</v>
      </c>
      <c r="B24" s="92" t="s">
        <v>183</v>
      </c>
      <c r="C24" s="114">
        <v>41445</v>
      </c>
      <c r="D24" s="115" t="s">
        <v>184</v>
      </c>
      <c r="E24" s="92" t="s">
        <v>139</v>
      </c>
      <c r="F24" s="98">
        <v>167.8</v>
      </c>
      <c r="G24" s="99">
        <v>5</v>
      </c>
    </row>
    <row r="25" spans="1:7" ht="15.75" customHeight="1">
      <c r="A25" s="85">
        <v>17</v>
      </c>
      <c r="B25" s="93" t="s">
        <v>199</v>
      </c>
      <c r="C25" s="114">
        <v>41501</v>
      </c>
      <c r="D25" s="113" t="s">
        <v>200</v>
      </c>
      <c r="E25" s="99" t="s">
        <v>133</v>
      </c>
      <c r="F25" s="94">
        <v>389.4</v>
      </c>
      <c r="G25" s="96">
        <v>11</v>
      </c>
    </row>
    <row r="26" spans="1:7" ht="15.75" customHeight="1">
      <c r="A26" s="85">
        <v>18</v>
      </c>
      <c r="B26" s="93" t="s">
        <v>195</v>
      </c>
      <c r="C26" s="114">
        <v>41501</v>
      </c>
      <c r="D26" s="113" t="s">
        <v>196</v>
      </c>
      <c r="E26" s="99" t="s">
        <v>133</v>
      </c>
      <c r="F26" s="94">
        <v>366</v>
      </c>
      <c r="G26" s="96">
        <v>15</v>
      </c>
    </row>
    <row r="27" spans="1:7" ht="15.75" customHeight="1">
      <c r="A27" s="85">
        <v>19</v>
      </c>
      <c r="B27" s="93" t="s">
        <v>203</v>
      </c>
      <c r="C27" s="114">
        <v>41501</v>
      </c>
      <c r="D27" s="113" t="s">
        <v>204</v>
      </c>
      <c r="E27" s="99" t="s">
        <v>133</v>
      </c>
      <c r="F27" s="94">
        <v>652.2</v>
      </c>
      <c r="G27" s="96">
        <v>35</v>
      </c>
    </row>
    <row r="28" spans="1:7" ht="15.75" customHeight="1">
      <c r="A28" s="85">
        <v>20</v>
      </c>
      <c r="B28" s="93" t="s">
        <v>201</v>
      </c>
      <c r="C28" s="114">
        <v>41501</v>
      </c>
      <c r="D28" s="113" t="s">
        <v>202</v>
      </c>
      <c r="E28" s="99" t="s">
        <v>133</v>
      </c>
      <c r="F28" s="94">
        <v>642.3</v>
      </c>
      <c r="G28" s="96">
        <v>24</v>
      </c>
    </row>
    <row r="29" spans="1:7" ht="15.75" customHeight="1">
      <c r="A29" s="85">
        <v>21</v>
      </c>
      <c r="B29" s="93" t="s">
        <v>205</v>
      </c>
      <c r="C29" s="114">
        <v>41501</v>
      </c>
      <c r="D29" s="113" t="s">
        <v>206</v>
      </c>
      <c r="E29" s="99" t="s">
        <v>133</v>
      </c>
      <c r="F29" s="94">
        <v>230.9</v>
      </c>
      <c r="G29" s="96">
        <v>7</v>
      </c>
    </row>
    <row r="30" spans="1:7" ht="30" customHeight="1">
      <c r="A30" s="85">
        <v>22</v>
      </c>
      <c r="B30" s="92" t="s">
        <v>186</v>
      </c>
      <c r="C30" s="114">
        <v>41501</v>
      </c>
      <c r="D30" s="113" t="s">
        <v>187</v>
      </c>
      <c r="E30" s="92" t="s">
        <v>188</v>
      </c>
      <c r="F30" s="89">
        <v>51.8</v>
      </c>
      <c r="G30" s="96">
        <v>1</v>
      </c>
    </row>
    <row r="31" spans="1:7" ht="17.25" customHeight="1">
      <c r="A31" s="85">
        <v>23</v>
      </c>
      <c r="B31" s="93" t="s">
        <v>193</v>
      </c>
      <c r="C31" s="114">
        <v>41501</v>
      </c>
      <c r="D31" s="113" t="s">
        <v>194</v>
      </c>
      <c r="E31" s="99" t="s">
        <v>133</v>
      </c>
      <c r="F31" s="94">
        <v>417.4</v>
      </c>
      <c r="G31" s="96">
        <v>8</v>
      </c>
    </row>
    <row r="32" spans="1:7" ht="17.25" customHeight="1">
      <c r="A32" s="85">
        <v>24</v>
      </c>
      <c r="B32" s="93" t="s">
        <v>197</v>
      </c>
      <c r="C32" s="114">
        <v>41501</v>
      </c>
      <c r="D32" s="113" t="s">
        <v>198</v>
      </c>
      <c r="E32" s="99" t="s">
        <v>133</v>
      </c>
      <c r="F32" s="94">
        <v>531.8</v>
      </c>
      <c r="G32" s="96">
        <v>8</v>
      </c>
    </row>
    <row r="33" spans="1:7" ht="17.25" customHeight="1">
      <c r="A33" s="85">
        <v>25</v>
      </c>
      <c r="B33" s="93" t="s">
        <v>189</v>
      </c>
      <c r="C33" s="114">
        <v>41501</v>
      </c>
      <c r="D33" s="113" t="s">
        <v>190</v>
      </c>
      <c r="E33" s="92" t="s">
        <v>139</v>
      </c>
      <c r="F33" s="94">
        <v>259</v>
      </c>
      <c r="G33" s="96">
        <v>6</v>
      </c>
    </row>
    <row r="34" spans="1:7" ht="17.25" customHeight="1">
      <c r="A34" s="85">
        <v>26</v>
      </c>
      <c r="B34" s="93" t="s">
        <v>191</v>
      </c>
      <c r="C34" s="114">
        <v>41501</v>
      </c>
      <c r="D34" s="113" t="s">
        <v>192</v>
      </c>
      <c r="E34" s="92" t="s">
        <v>139</v>
      </c>
      <c r="F34" s="94">
        <v>204.6</v>
      </c>
      <c r="G34" s="96">
        <v>8</v>
      </c>
    </row>
    <row r="35" spans="1:7" ht="17.25" customHeight="1">
      <c r="A35" s="85">
        <v>27</v>
      </c>
      <c r="B35" s="93" t="s">
        <v>220</v>
      </c>
      <c r="C35" s="116">
        <v>41544</v>
      </c>
      <c r="D35" s="117" t="s">
        <v>221</v>
      </c>
      <c r="E35" s="93" t="s">
        <v>133</v>
      </c>
      <c r="F35" s="94">
        <v>279.3</v>
      </c>
      <c r="G35" s="96">
        <v>14</v>
      </c>
    </row>
    <row r="36" spans="1:7" ht="17.25" customHeight="1">
      <c r="A36" s="85">
        <v>28</v>
      </c>
      <c r="B36" s="93" t="s">
        <v>208</v>
      </c>
      <c r="C36" s="116">
        <v>41544</v>
      </c>
      <c r="D36" s="117" t="s">
        <v>209</v>
      </c>
      <c r="E36" s="99" t="s">
        <v>133</v>
      </c>
      <c r="F36" s="94">
        <v>390.75</v>
      </c>
      <c r="G36" s="96">
        <v>8</v>
      </c>
    </row>
    <row r="37" spans="1:7" ht="17.25" customHeight="1">
      <c r="A37" s="85">
        <v>29</v>
      </c>
      <c r="B37" s="93" t="s">
        <v>212</v>
      </c>
      <c r="C37" s="116">
        <v>41544</v>
      </c>
      <c r="D37" s="117" t="s">
        <v>213</v>
      </c>
      <c r="E37" s="99" t="s">
        <v>133</v>
      </c>
      <c r="F37" s="94">
        <v>366.9</v>
      </c>
      <c r="G37" s="96">
        <v>8</v>
      </c>
    </row>
    <row r="38" spans="1:7" ht="17.25" customHeight="1">
      <c r="A38" s="85">
        <v>30</v>
      </c>
      <c r="B38" s="93" t="s">
        <v>214</v>
      </c>
      <c r="C38" s="116">
        <v>41544</v>
      </c>
      <c r="D38" s="117" t="s">
        <v>215</v>
      </c>
      <c r="E38" s="99" t="s">
        <v>133</v>
      </c>
      <c r="F38" s="94">
        <v>544.8</v>
      </c>
      <c r="G38" s="96">
        <v>16</v>
      </c>
    </row>
    <row r="39" spans="1:7" ht="17.25" customHeight="1">
      <c r="A39" s="85">
        <v>31</v>
      </c>
      <c r="B39" s="93" t="s">
        <v>210</v>
      </c>
      <c r="C39" s="116">
        <v>41544</v>
      </c>
      <c r="D39" s="117" t="s">
        <v>211</v>
      </c>
      <c r="E39" s="99" t="s">
        <v>133</v>
      </c>
      <c r="F39" s="94">
        <v>286.01</v>
      </c>
      <c r="G39" s="96">
        <v>9</v>
      </c>
    </row>
    <row r="40" spans="1:7" ht="17.25" customHeight="1">
      <c r="A40" s="85">
        <v>32</v>
      </c>
      <c r="B40" s="93" t="s">
        <v>218</v>
      </c>
      <c r="C40" s="116">
        <v>41544</v>
      </c>
      <c r="D40" s="117" t="s">
        <v>219</v>
      </c>
      <c r="E40" s="99" t="s">
        <v>133</v>
      </c>
      <c r="F40" s="94">
        <v>118.5</v>
      </c>
      <c r="G40" s="96">
        <v>6</v>
      </c>
    </row>
    <row r="41" spans="1:7" ht="17.25" customHeight="1">
      <c r="A41" s="85">
        <v>33</v>
      </c>
      <c r="B41" s="93" t="s">
        <v>216</v>
      </c>
      <c r="C41" s="116">
        <v>41544</v>
      </c>
      <c r="D41" s="117" t="s">
        <v>217</v>
      </c>
      <c r="E41" s="99" t="s">
        <v>133</v>
      </c>
      <c r="F41" s="94">
        <v>659.6</v>
      </c>
      <c r="G41" s="96">
        <v>16</v>
      </c>
    </row>
    <row r="42" spans="1:7" ht="17.25" customHeight="1">
      <c r="A42" s="85">
        <v>34</v>
      </c>
      <c r="B42" s="93" t="s">
        <v>225</v>
      </c>
      <c r="C42" s="118">
        <v>41586</v>
      </c>
      <c r="D42" s="117">
        <v>1054</v>
      </c>
      <c r="E42" s="99" t="s">
        <v>133</v>
      </c>
      <c r="F42" s="96">
        <v>527</v>
      </c>
      <c r="G42" s="96">
        <v>12</v>
      </c>
    </row>
    <row r="43" spans="1:7" ht="17.25" customHeight="1">
      <c r="A43" s="85">
        <v>35</v>
      </c>
      <c r="B43" s="93" t="s">
        <v>224</v>
      </c>
      <c r="C43" s="118">
        <v>41586</v>
      </c>
      <c r="D43" s="109">
        <v>1051</v>
      </c>
      <c r="E43" s="93" t="s">
        <v>188</v>
      </c>
      <c r="F43" s="96">
        <v>27.8</v>
      </c>
      <c r="G43" s="96">
        <v>1</v>
      </c>
    </row>
    <row r="44" spans="1:7" ht="17.25" customHeight="1">
      <c r="A44" s="85">
        <v>36</v>
      </c>
      <c r="B44" s="93" t="s">
        <v>222</v>
      </c>
      <c r="C44" s="118">
        <v>41586</v>
      </c>
      <c r="D44" s="109">
        <v>1049</v>
      </c>
      <c r="E44" s="93" t="s">
        <v>188</v>
      </c>
      <c r="F44" s="96">
        <v>45.9</v>
      </c>
      <c r="G44" s="96">
        <v>1</v>
      </c>
    </row>
    <row r="45" spans="1:7" ht="17.25" customHeight="1">
      <c r="A45" s="85">
        <v>37</v>
      </c>
      <c r="B45" s="93" t="s">
        <v>223</v>
      </c>
      <c r="C45" s="118">
        <v>41586</v>
      </c>
      <c r="D45" s="117">
        <v>1050</v>
      </c>
      <c r="E45" s="93" t="s">
        <v>188</v>
      </c>
      <c r="F45" s="96">
        <v>47.4</v>
      </c>
      <c r="G45" s="96">
        <v>1</v>
      </c>
    </row>
    <row r="46" spans="1:7" ht="17.25" customHeight="1">
      <c r="A46" s="85">
        <v>38</v>
      </c>
      <c r="B46" s="93" t="s">
        <v>207</v>
      </c>
      <c r="C46" s="118">
        <v>41586</v>
      </c>
      <c r="D46" s="117">
        <v>1027</v>
      </c>
      <c r="E46" s="99" t="s">
        <v>139</v>
      </c>
      <c r="F46" s="96">
        <v>287.8</v>
      </c>
      <c r="G46" s="96">
        <v>6</v>
      </c>
    </row>
    <row r="47" spans="1:7" ht="17.25" customHeight="1">
      <c r="A47" s="85">
        <v>39</v>
      </c>
      <c r="B47" s="93" t="s">
        <v>227</v>
      </c>
      <c r="C47" s="118">
        <v>41586</v>
      </c>
      <c r="D47" s="109">
        <v>1057</v>
      </c>
      <c r="E47" s="99" t="s">
        <v>139</v>
      </c>
      <c r="F47" s="96">
        <v>217.7</v>
      </c>
      <c r="G47" s="96">
        <v>6</v>
      </c>
    </row>
    <row r="48" spans="1:7" ht="17.25" customHeight="1">
      <c r="A48" s="85">
        <v>40</v>
      </c>
      <c r="B48" s="93" t="s">
        <v>226</v>
      </c>
      <c r="C48" s="118">
        <v>41586</v>
      </c>
      <c r="D48" s="117">
        <v>1056</v>
      </c>
      <c r="E48" s="99" t="s">
        <v>133</v>
      </c>
      <c r="F48" s="96">
        <v>304.5</v>
      </c>
      <c r="G48" s="96">
        <v>13</v>
      </c>
    </row>
    <row r="49" spans="1:7" ht="17.25" customHeight="1">
      <c r="A49" s="85">
        <v>41</v>
      </c>
      <c r="B49" s="93" t="s">
        <v>232</v>
      </c>
      <c r="C49" s="114">
        <v>41614</v>
      </c>
      <c r="D49" s="117">
        <v>1072</v>
      </c>
      <c r="E49" s="99" t="s">
        <v>133</v>
      </c>
      <c r="F49" s="96">
        <v>209.2</v>
      </c>
      <c r="G49" s="96">
        <v>7</v>
      </c>
    </row>
    <row r="50" spans="1:7" ht="17.25" customHeight="1">
      <c r="A50" s="85">
        <v>42</v>
      </c>
      <c r="B50" s="93" t="s">
        <v>228</v>
      </c>
      <c r="C50" s="114">
        <v>41614</v>
      </c>
      <c r="D50" s="117">
        <v>1065</v>
      </c>
      <c r="E50" s="92" t="s">
        <v>138</v>
      </c>
      <c r="F50" s="96">
        <v>65.7</v>
      </c>
      <c r="G50" s="96">
        <v>1</v>
      </c>
    </row>
    <row r="51" spans="1:7" ht="17.25" customHeight="1">
      <c r="A51" s="85">
        <v>43</v>
      </c>
      <c r="B51" s="93" t="s">
        <v>233</v>
      </c>
      <c r="C51" s="114">
        <v>41614</v>
      </c>
      <c r="D51" s="117">
        <v>1075</v>
      </c>
      <c r="E51" s="99" t="s">
        <v>133</v>
      </c>
      <c r="F51" s="96">
        <v>451.1</v>
      </c>
      <c r="G51" s="96">
        <v>12</v>
      </c>
    </row>
    <row r="52" spans="1:7" ht="17.25" customHeight="1">
      <c r="A52" s="85">
        <v>44</v>
      </c>
      <c r="B52" s="93" t="s">
        <v>229</v>
      </c>
      <c r="C52" s="114">
        <v>41614</v>
      </c>
      <c r="D52" s="117">
        <v>1066</v>
      </c>
      <c r="E52" s="92" t="s">
        <v>138</v>
      </c>
      <c r="F52" s="96">
        <v>11.6</v>
      </c>
      <c r="G52" s="96">
        <v>1</v>
      </c>
    </row>
    <row r="53" spans="1:11" ht="17.25" customHeight="1">
      <c r="A53" s="85">
        <v>45</v>
      </c>
      <c r="B53" s="93" t="s">
        <v>234</v>
      </c>
      <c r="C53" s="114">
        <v>41614</v>
      </c>
      <c r="D53" s="117">
        <v>1078</v>
      </c>
      <c r="E53" s="99" t="s">
        <v>133</v>
      </c>
      <c r="F53" s="96">
        <v>129.9</v>
      </c>
      <c r="G53" s="96">
        <v>10</v>
      </c>
      <c r="K53" s="70"/>
    </row>
    <row r="54" spans="1:11" ht="17.25" customHeight="1">
      <c r="A54" s="85">
        <v>46</v>
      </c>
      <c r="B54" s="93" t="s">
        <v>235</v>
      </c>
      <c r="C54" s="114">
        <v>41614</v>
      </c>
      <c r="D54" s="117">
        <v>1079</v>
      </c>
      <c r="E54" s="99" t="s">
        <v>133</v>
      </c>
      <c r="F54" s="96">
        <v>121.4</v>
      </c>
      <c r="G54" s="96">
        <v>15</v>
      </c>
      <c r="K54" s="70"/>
    </row>
    <row r="55" spans="1:11" ht="17.25" customHeight="1">
      <c r="A55" s="85">
        <v>47</v>
      </c>
      <c r="B55" s="93" t="s">
        <v>231</v>
      </c>
      <c r="C55" s="114">
        <v>41614</v>
      </c>
      <c r="D55" s="117">
        <v>1071</v>
      </c>
      <c r="E55" s="99" t="s">
        <v>139</v>
      </c>
      <c r="F55" s="96">
        <v>407.7</v>
      </c>
      <c r="G55" s="96">
        <v>17</v>
      </c>
      <c r="K55" s="70"/>
    </row>
    <row r="56" spans="1:11" ht="17.25" customHeight="1">
      <c r="A56" s="85">
        <v>48</v>
      </c>
      <c r="B56" s="93" t="s">
        <v>230</v>
      </c>
      <c r="C56" s="114">
        <v>41614</v>
      </c>
      <c r="D56" s="117">
        <v>1067</v>
      </c>
      <c r="E56" s="92" t="s">
        <v>138</v>
      </c>
      <c r="F56" s="96">
        <v>29.1</v>
      </c>
      <c r="G56" s="96">
        <v>1</v>
      </c>
      <c r="K56" s="70"/>
    </row>
    <row r="57" spans="1:11" ht="17.25" customHeight="1">
      <c r="A57" s="85">
        <v>49</v>
      </c>
      <c r="B57" s="93" t="s">
        <v>238</v>
      </c>
      <c r="C57" s="114">
        <v>41656</v>
      </c>
      <c r="D57" s="117">
        <v>1094</v>
      </c>
      <c r="E57" s="99" t="s">
        <v>133</v>
      </c>
      <c r="F57" s="96">
        <v>486.5</v>
      </c>
      <c r="G57" s="96">
        <v>8</v>
      </c>
      <c r="K57" s="70"/>
    </row>
    <row r="58" spans="1:11" ht="17.25" customHeight="1">
      <c r="A58" s="85">
        <v>50</v>
      </c>
      <c r="B58" s="93" t="s">
        <v>236</v>
      </c>
      <c r="C58" s="114">
        <v>41656</v>
      </c>
      <c r="D58" s="117">
        <v>1088</v>
      </c>
      <c r="E58" s="99" t="s">
        <v>139</v>
      </c>
      <c r="F58" s="96">
        <v>152.1</v>
      </c>
      <c r="G58" s="96">
        <v>8</v>
      </c>
      <c r="K58" s="70"/>
    </row>
    <row r="59" spans="1:11" ht="17.25" customHeight="1">
      <c r="A59" s="85">
        <v>51</v>
      </c>
      <c r="B59" s="93" t="s">
        <v>239</v>
      </c>
      <c r="C59" s="114">
        <v>41656</v>
      </c>
      <c r="D59" s="117">
        <v>1096</v>
      </c>
      <c r="E59" s="99" t="s">
        <v>133</v>
      </c>
      <c r="F59" s="96">
        <v>161.3</v>
      </c>
      <c r="G59" s="96">
        <v>3</v>
      </c>
      <c r="K59" s="70"/>
    </row>
    <row r="60" spans="1:11" ht="17.25" customHeight="1">
      <c r="A60" s="85">
        <v>52</v>
      </c>
      <c r="B60" s="93" t="s">
        <v>237</v>
      </c>
      <c r="C60" s="114">
        <v>41656</v>
      </c>
      <c r="D60" s="117">
        <v>1090</v>
      </c>
      <c r="E60" s="99" t="s">
        <v>139</v>
      </c>
      <c r="F60" s="96">
        <v>185.1</v>
      </c>
      <c r="G60" s="96">
        <v>7</v>
      </c>
      <c r="K60" s="70"/>
    </row>
    <row r="61" spans="1:11" ht="17.25" customHeight="1">
      <c r="A61" s="85">
        <v>53</v>
      </c>
      <c r="B61" s="93" t="s">
        <v>259</v>
      </c>
      <c r="C61" s="116">
        <v>41698</v>
      </c>
      <c r="D61" s="115">
        <v>1105</v>
      </c>
      <c r="E61" s="99" t="s">
        <v>133</v>
      </c>
      <c r="F61" s="96">
        <v>391.5</v>
      </c>
      <c r="G61" s="96">
        <v>12</v>
      </c>
      <c r="K61" s="105"/>
    </row>
    <row r="62" spans="1:11" ht="17.25" customHeight="1">
      <c r="A62" s="85">
        <v>54</v>
      </c>
      <c r="B62" s="93" t="s">
        <v>260</v>
      </c>
      <c r="C62" s="116">
        <v>41698</v>
      </c>
      <c r="D62" s="115">
        <v>1106</v>
      </c>
      <c r="E62" s="99" t="s">
        <v>133</v>
      </c>
      <c r="F62" s="96">
        <v>125.4</v>
      </c>
      <c r="G62" s="96">
        <v>3</v>
      </c>
      <c r="K62" s="70"/>
    </row>
    <row r="63" spans="1:11" ht="17.25" customHeight="1">
      <c r="A63" s="85">
        <v>55</v>
      </c>
      <c r="B63" s="93" t="s">
        <v>261</v>
      </c>
      <c r="C63" s="116">
        <v>41698</v>
      </c>
      <c r="D63" s="115">
        <v>1107</v>
      </c>
      <c r="E63" s="99" t="s">
        <v>133</v>
      </c>
      <c r="F63" s="96">
        <v>232</v>
      </c>
      <c r="G63" s="96">
        <v>8</v>
      </c>
      <c r="K63" s="70"/>
    </row>
    <row r="64" spans="1:11" ht="17.25" customHeight="1">
      <c r="A64" s="85">
        <v>56</v>
      </c>
      <c r="B64" s="93" t="s">
        <v>258</v>
      </c>
      <c r="C64" s="116">
        <v>41698</v>
      </c>
      <c r="D64" s="115">
        <v>1103</v>
      </c>
      <c r="E64" s="92" t="s">
        <v>138</v>
      </c>
      <c r="F64" s="95">
        <v>29.1</v>
      </c>
      <c r="G64" s="96">
        <v>1</v>
      </c>
      <c r="K64" s="70"/>
    </row>
    <row r="65" spans="1:11" ht="17.25" customHeight="1">
      <c r="A65" s="85">
        <v>57</v>
      </c>
      <c r="B65" s="92" t="s">
        <v>264</v>
      </c>
      <c r="C65" s="118">
        <v>41729</v>
      </c>
      <c r="D65" s="115">
        <v>1159</v>
      </c>
      <c r="E65" s="99" t="s">
        <v>139</v>
      </c>
      <c r="F65" s="99">
        <v>377.6</v>
      </c>
      <c r="G65" s="92">
        <v>14</v>
      </c>
      <c r="K65" s="70"/>
    </row>
    <row r="66" spans="1:11" ht="17.25" customHeight="1">
      <c r="A66" s="85">
        <v>58</v>
      </c>
      <c r="B66" s="92" t="s">
        <v>268</v>
      </c>
      <c r="C66" s="118">
        <v>41729</v>
      </c>
      <c r="D66" s="115">
        <v>1168</v>
      </c>
      <c r="E66" s="99" t="s">
        <v>133</v>
      </c>
      <c r="F66" s="99">
        <v>141.5</v>
      </c>
      <c r="G66" s="92">
        <v>6</v>
      </c>
      <c r="K66" s="70"/>
    </row>
    <row r="67" spans="1:11" ht="17.25" customHeight="1">
      <c r="A67" s="85">
        <v>59</v>
      </c>
      <c r="B67" s="92" t="s">
        <v>263</v>
      </c>
      <c r="C67" s="118">
        <v>41729</v>
      </c>
      <c r="D67" s="115">
        <v>1158</v>
      </c>
      <c r="E67" s="99" t="s">
        <v>139</v>
      </c>
      <c r="F67" s="99">
        <v>472.2</v>
      </c>
      <c r="G67" s="99">
        <v>13</v>
      </c>
      <c r="K67" s="70"/>
    </row>
    <row r="68" spans="1:11" ht="17.25" customHeight="1">
      <c r="A68" s="85">
        <v>60</v>
      </c>
      <c r="B68" s="92" t="s">
        <v>262</v>
      </c>
      <c r="C68" s="118">
        <v>41729</v>
      </c>
      <c r="D68" s="115">
        <v>1157</v>
      </c>
      <c r="E68" s="99" t="s">
        <v>139</v>
      </c>
      <c r="F68" s="99">
        <v>287.5</v>
      </c>
      <c r="G68" s="99">
        <v>9</v>
      </c>
      <c r="K68" s="70"/>
    </row>
    <row r="69" spans="1:11" ht="17.25" customHeight="1">
      <c r="A69" s="85">
        <v>61</v>
      </c>
      <c r="B69" s="93" t="s">
        <v>267</v>
      </c>
      <c r="C69" s="118">
        <v>41729</v>
      </c>
      <c r="D69" s="115">
        <v>1165</v>
      </c>
      <c r="E69" s="99" t="s">
        <v>133</v>
      </c>
      <c r="F69" s="96">
        <v>207.7</v>
      </c>
      <c r="G69" s="96">
        <v>10</v>
      </c>
      <c r="K69" s="70"/>
    </row>
    <row r="70" spans="1:11" ht="17.25" customHeight="1">
      <c r="A70" s="85">
        <v>62</v>
      </c>
      <c r="B70" s="93" t="s">
        <v>266</v>
      </c>
      <c r="C70" s="118">
        <v>41729</v>
      </c>
      <c r="D70" s="115">
        <v>1164</v>
      </c>
      <c r="E70" s="99" t="s">
        <v>133</v>
      </c>
      <c r="F70" s="96">
        <v>94.1</v>
      </c>
      <c r="G70" s="96">
        <v>2</v>
      </c>
      <c r="K70" s="70"/>
    </row>
    <row r="71" spans="1:11" ht="30">
      <c r="A71" s="85">
        <v>63</v>
      </c>
      <c r="B71" s="92" t="s">
        <v>265</v>
      </c>
      <c r="C71" s="118">
        <v>41729</v>
      </c>
      <c r="D71" s="115">
        <v>1161</v>
      </c>
      <c r="E71" s="99" t="s">
        <v>133</v>
      </c>
      <c r="F71" s="99">
        <v>583.6</v>
      </c>
      <c r="G71" s="92">
        <v>12</v>
      </c>
      <c r="K71" s="70"/>
    </row>
    <row r="72" spans="1:11" ht="15">
      <c r="A72" s="85">
        <v>64</v>
      </c>
      <c r="B72" s="93" t="s">
        <v>273</v>
      </c>
      <c r="C72" s="114">
        <v>41759</v>
      </c>
      <c r="D72" s="115">
        <v>1179</v>
      </c>
      <c r="E72" s="99" t="s">
        <v>133</v>
      </c>
      <c r="F72" s="96">
        <v>115.6</v>
      </c>
      <c r="G72" s="96">
        <v>4</v>
      </c>
      <c r="K72" s="70"/>
    </row>
    <row r="73" spans="1:7" ht="15">
      <c r="A73" s="85">
        <v>65</v>
      </c>
      <c r="B73" s="92" t="s">
        <v>270</v>
      </c>
      <c r="C73" s="114">
        <v>41759</v>
      </c>
      <c r="D73" s="115">
        <v>1176</v>
      </c>
      <c r="E73" s="99" t="s">
        <v>139</v>
      </c>
      <c r="F73" s="99">
        <v>408.2</v>
      </c>
      <c r="G73" s="99">
        <v>9</v>
      </c>
    </row>
    <row r="74" spans="1:7" ht="15">
      <c r="A74" s="85">
        <v>66</v>
      </c>
      <c r="B74" s="93" t="s">
        <v>271</v>
      </c>
      <c r="C74" s="114">
        <v>41759</v>
      </c>
      <c r="D74" s="115">
        <v>1177</v>
      </c>
      <c r="E74" s="99" t="s">
        <v>133</v>
      </c>
      <c r="F74" s="96">
        <v>293.9</v>
      </c>
      <c r="G74" s="96">
        <v>8</v>
      </c>
    </row>
    <row r="75" spans="1:7" ht="15">
      <c r="A75" s="85">
        <v>67</v>
      </c>
      <c r="B75" s="93" t="s">
        <v>272</v>
      </c>
      <c r="C75" s="114">
        <v>41759</v>
      </c>
      <c r="D75" s="115">
        <v>1178</v>
      </c>
      <c r="E75" s="99" t="s">
        <v>133</v>
      </c>
      <c r="F75" s="96">
        <v>535.9</v>
      </c>
      <c r="G75" s="96">
        <v>15</v>
      </c>
    </row>
    <row r="76" spans="1:7" ht="15">
      <c r="A76" s="85">
        <v>68</v>
      </c>
      <c r="B76" s="92" t="s">
        <v>269</v>
      </c>
      <c r="C76" s="114">
        <v>41759</v>
      </c>
      <c r="D76" s="115">
        <v>1175</v>
      </c>
      <c r="E76" s="99" t="s">
        <v>139</v>
      </c>
      <c r="F76" s="99">
        <v>278.1</v>
      </c>
      <c r="G76" s="99">
        <v>9</v>
      </c>
    </row>
    <row r="77" spans="1:7" ht="15">
      <c r="A77" s="85">
        <v>69</v>
      </c>
      <c r="B77" s="93" t="s">
        <v>274</v>
      </c>
      <c r="C77" s="114">
        <v>41759</v>
      </c>
      <c r="D77" s="115">
        <v>1180</v>
      </c>
      <c r="E77" s="99" t="s">
        <v>133</v>
      </c>
      <c r="F77" s="96">
        <v>340.3</v>
      </c>
      <c r="G77" s="96">
        <v>8</v>
      </c>
    </row>
    <row r="78" spans="1:7" ht="15">
      <c r="A78" s="85">
        <v>70</v>
      </c>
      <c r="B78" s="93" t="s">
        <v>275</v>
      </c>
      <c r="C78" s="114">
        <v>41816</v>
      </c>
      <c r="D78" s="115">
        <v>1186</v>
      </c>
      <c r="E78" s="99" t="s">
        <v>133</v>
      </c>
      <c r="F78" s="96">
        <v>137.4</v>
      </c>
      <c r="G78" s="96">
        <v>3</v>
      </c>
    </row>
    <row r="79" spans="1:7" ht="15">
      <c r="A79" s="85">
        <v>71</v>
      </c>
      <c r="B79" s="92" t="s">
        <v>277</v>
      </c>
      <c r="C79" s="114">
        <v>41816</v>
      </c>
      <c r="D79" s="115">
        <v>1185</v>
      </c>
      <c r="E79" s="99" t="s">
        <v>139</v>
      </c>
      <c r="F79" s="99">
        <v>319.5</v>
      </c>
      <c r="G79" s="99">
        <v>8</v>
      </c>
    </row>
    <row r="80" spans="1:7" ht="15">
      <c r="A80" s="85">
        <v>72</v>
      </c>
      <c r="B80" s="93" t="s">
        <v>276</v>
      </c>
      <c r="C80" s="114">
        <v>41816</v>
      </c>
      <c r="D80" s="115">
        <v>1184</v>
      </c>
      <c r="E80" s="99" t="s">
        <v>133</v>
      </c>
      <c r="F80" s="96">
        <v>128.2</v>
      </c>
      <c r="G80" s="96">
        <v>14</v>
      </c>
    </row>
    <row r="81" spans="1:7" ht="15">
      <c r="A81" s="85">
        <v>73</v>
      </c>
      <c r="B81" s="93" t="s">
        <v>278</v>
      </c>
      <c r="C81" s="114">
        <v>41824</v>
      </c>
      <c r="D81" s="115">
        <v>1188</v>
      </c>
      <c r="E81" s="99" t="s">
        <v>133</v>
      </c>
      <c r="F81" s="96">
        <v>609.9</v>
      </c>
      <c r="G81" s="96">
        <v>12</v>
      </c>
    </row>
    <row r="82" spans="1:7" ht="15">
      <c r="A82" s="85">
        <v>74</v>
      </c>
      <c r="B82" s="93" t="s">
        <v>279</v>
      </c>
      <c r="C82" s="114">
        <v>41824</v>
      </c>
      <c r="D82" s="115">
        <v>1189</v>
      </c>
      <c r="E82" s="99" t="s">
        <v>133</v>
      </c>
      <c r="F82" s="96">
        <v>303.5</v>
      </c>
      <c r="G82" s="96">
        <v>8</v>
      </c>
    </row>
    <row r="83" spans="1:7" ht="15">
      <c r="A83" s="85">
        <v>75</v>
      </c>
      <c r="B83" s="93" t="s">
        <v>280</v>
      </c>
      <c r="C83" s="114">
        <v>41824</v>
      </c>
      <c r="D83" s="115">
        <v>1194</v>
      </c>
      <c r="E83" s="99" t="s">
        <v>133</v>
      </c>
      <c r="F83" s="96">
        <v>452.8</v>
      </c>
      <c r="G83" s="96">
        <v>8</v>
      </c>
    </row>
    <row r="84" spans="1:7" ht="15">
      <c r="A84" s="85">
        <v>76</v>
      </c>
      <c r="B84" s="93" t="s">
        <v>281</v>
      </c>
      <c r="C84" s="114">
        <v>41824</v>
      </c>
      <c r="D84" s="115">
        <v>1192</v>
      </c>
      <c r="E84" s="99" t="s">
        <v>139</v>
      </c>
      <c r="F84" s="96">
        <v>224.9</v>
      </c>
      <c r="G84" s="96">
        <v>12</v>
      </c>
    </row>
    <row r="85" spans="1:7" ht="15">
      <c r="A85" s="85">
        <v>77</v>
      </c>
      <c r="B85" s="93" t="s">
        <v>282</v>
      </c>
      <c r="C85" s="114">
        <v>41838</v>
      </c>
      <c r="D85" s="115">
        <v>1213</v>
      </c>
      <c r="E85" s="99" t="s">
        <v>133</v>
      </c>
      <c r="F85" s="96">
        <v>382</v>
      </c>
      <c r="G85" s="96">
        <v>14</v>
      </c>
    </row>
    <row r="86" spans="1:7" ht="15">
      <c r="A86" s="85">
        <v>78</v>
      </c>
      <c r="B86" s="93" t="s">
        <v>432</v>
      </c>
      <c r="C86" s="187">
        <v>41872</v>
      </c>
      <c r="D86" s="117">
        <v>1227</v>
      </c>
      <c r="E86" s="99" t="s">
        <v>133</v>
      </c>
      <c r="F86" s="96">
        <v>359</v>
      </c>
      <c r="G86" s="96">
        <v>16</v>
      </c>
    </row>
    <row r="87" spans="1:7" ht="15">
      <c r="A87" s="85">
        <v>79</v>
      </c>
      <c r="B87" s="93" t="s">
        <v>433</v>
      </c>
      <c r="C87" s="187">
        <v>41872</v>
      </c>
      <c r="D87" s="117">
        <v>1245</v>
      </c>
      <c r="E87" s="99" t="s">
        <v>133</v>
      </c>
      <c r="F87" s="96">
        <v>383.7</v>
      </c>
      <c r="G87" s="96">
        <v>8</v>
      </c>
    </row>
    <row r="88" spans="1:7" ht="15">
      <c r="A88" s="85">
        <v>80</v>
      </c>
      <c r="B88" s="93" t="s">
        <v>434</v>
      </c>
      <c r="C88" s="187">
        <v>41872</v>
      </c>
      <c r="D88" s="117">
        <v>1233</v>
      </c>
      <c r="E88" s="99" t="s">
        <v>133</v>
      </c>
      <c r="F88" s="80">
        <v>395.9</v>
      </c>
      <c r="G88" s="80">
        <v>8</v>
      </c>
    </row>
    <row r="89" spans="1:7" ht="15">
      <c r="A89" s="85">
        <v>81</v>
      </c>
      <c r="B89" s="93" t="s">
        <v>435</v>
      </c>
      <c r="C89" s="187">
        <v>41872</v>
      </c>
      <c r="D89" s="117">
        <v>1234</v>
      </c>
      <c r="E89" s="99" t="s">
        <v>133</v>
      </c>
      <c r="F89" s="96">
        <v>409.2</v>
      </c>
      <c r="G89" s="96">
        <v>8</v>
      </c>
    </row>
    <row r="90" spans="1:7" ht="15">
      <c r="A90" s="85">
        <v>82</v>
      </c>
      <c r="B90" s="93" t="s">
        <v>436</v>
      </c>
      <c r="C90" s="187">
        <v>41872</v>
      </c>
      <c r="D90" s="117">
        <v>1235</v>
      </c>
      <c r="E90" s="99" t="s">
        <v>133</v>
      </c>
      <c r="F90" s="96">
        <v>431.7</v>
      </c>
      <c r="G90" s="96">
        <v>15</v>
      </c>
    </row>
    <row r="91" spans="1:7" ht="15">
      <c r="A91" s="85">
        <v>83</v>
      </c>
      <c r="B91" s="93" t="s">
        <v>437</v>
      </c>
      <c r="C91" s="187">
        <v>41872</v>
      </c>
      <c r="D91" s="117">
        <v>1232</v>
      </c>
      <c r="E91" s="99" t="s">
        <v>133</v>
      </c>
      <c r="F91" s="96">
        <v>572.3</v>
      </c>
      <c r="G91" s="96">
        <v>8</v>
      </c>
    </row>
    <row r="92" spans="1:7" ht="15">
      <c r="A92" s="85">
        <v>84</v>
      </c>
      <c r="B92" s="93" t="s">
        <v>438</v>
      </c>
      <c r="C92" s="187">
        <v>41872</v>
      </c>
      <c r="D92" s="117">
        <v>1228</v>
      </c>
      <c r="E92" s="99" t="s">
        <v>188</v>
      </c>
      <c r="F92" s="95"/>
      <c r="G92" s="96">
        <v>1</v>
      </c>
    </row>
    <row r="93" spans="1:7" ht="15">
      <c r="A93" s="85">
        <v>85</v>
      </c>
      <c r="B93" s="93" t="s">
        <v>439</v>
      </c>
      <c r="C93" s="187">
        <v>41872</v>
      </c>
      <c r="D93" s="117">
        <v>1230</v>
      </c>
      <c r="E93" s="93" t="s">
        <v>139</v>
      </c>
      <c r="F93" s="96">
        <v>280.2</v>
      </c>
      <c r="G93" s="96">
        <v>10</v>
      </c>
    </row>
    <row r="94" spans="1:7" ht="15">
      <c r="A94" s="85">
        <v>86</v>
      </c>
      <c r="B94" s="93" t="s">
        <v>440</v>
      </c>
      <c r="C94" s="187">
        <v>41872</v>
      </c>
      <c r="D94" s="117">
        <v>1229</v>
      </c>
      <c r="E94" s="99" t="s">
        <v>133</v>
      </c>
      <c r="F94" s="96">
        <v>715.7</v>
      </c>
      <c r="G94" s="96">
        <v>14</v>
      </c>
    </row>
    <row r="95" spans="1:7" ht="15">
      <c r="A95" s="85">
        <v>87</v>
      </c>
      <c r="B95" s="93" t="s">
        <v>441</v>
      </c>
      <c r="C95" s="187">
        <v>41872</v>
      </c>
      <c r="D95" s="117">
        <v>1226</v>
      </c>
      <c r="E95" s="99" t="s">
        <v>133</v>
      </c>
      <c r="F95" s="96">
        <v>253.3</v>
      </c>
      <c r="G95" s="96">
        <v>8</v>
      </c>
    </row>
    <row r="96" spans="1:7" ht="15">
      <c r="A96" s="85">
        <v>88</v>
      </c>
      <c r="B96" s="93" t="s">
        <v>442</v>
      </c>
      <c r="C96" s="187">
        <v>41872</v>
      </c>
      <c r="D96" s="117">
        <v>1243</v>
      </c>
      <c r="E96" s="99" t="s">
        <v>133</v>
      </c>
      <c r="F96" s="96">
        <v>232.8</v>
      </c>
      <c r="G96" s="96">
        <v>8</v>
      </c>
    </row>
    <row r="97" spans="1:7" ht="15">
      <c r="A97" s="85">
        <v>89</v>
      </c>
      <c r="B97" s="93" t="s">
        <v>443</v>
      </c>
      <c r="C97" s="187">
        <v>41872</v>
      </c>
      <c r="D97" s="117">
        <v>1237</v>
      </c>
      <c r="E97" s="99" t="s">
        <v>133</v>
      </c>
      <c r="F97" s="80">
        <v>150.9</v>
      </c>
      <c r="G97" s="80">
        <v>5</v>
      </c>
    </row>
    <row r="98" spans="1:7" ht="15">
      <c r="A98" s="85">
        <v>90</v>
      </c>
      <c r="B98" s="93" t="s">
        <v>444</v>
      </c>
      <c r="C98" s="187">
        <v>41872</v>
      </c>
      <c r="D98" s="117">
        <v>1238</v>
      </c>
      <c r="E98" s="99" t="s">
        <v>133</v>
      </c>
      <c r="F98" s="80">
        <v>70.4</v>
      </c>
      <c r="G98" s="80">
        <v>4</v>
      </c>
    </row>
    <row r="99" spans="1:7" ht="15">
      <c r="A99" s="85">
        <v>91</v>
      </c>
      <c r="B99" s="93" t="s">
        <v>445</v>
      </c>
      <c r="C99" s="187">
        <v>41872</v>
      </c>
      <c r="D99" s="117">
        <v>1239</v>
      </c>
      <c r="E99" s="99" t="s">
        <v>133</v>
      </c>
      <c r="F99" s="80">
        <v>79.4</v>
      </c>
      <c r="G99" s="80">
        <v>4</v>
      </c>
    </row>
    <row r="100" spans="1:7" ht="15">
      <c r="A100" s="85"/>
      <c r="B100" s="93"/>
      <c r="C100" s="116"/>
      <c r="D100" s="117"/>
      <c r="E100" s="99"/>
      <c r="F100" s="94"/>
      <c r="G100" s="96"/>
    </row>
    <row r="101" spans="1:7" ht="15">
      <c r="A101" s="85"/>
      <c r="B101" s="93"/>
      <c r="C101" s="116"/>
      <c r="D101" s="117"/>
      <c r="E101" s="99"/>
      <c r="F101" s="97"/>
      <c r="G101" s="96"/>
    </row>
    <row r="102" spans="1:7" ht="15">
      <c r="A102" s="85"/>
      <c r="B102" s="93"/>
      <c r="C102" s="116"/>
      <c r="D102" s="117"/>
      <c r="E102" s="93"/>
      <c r="F102" s="94"/>
      <c r="G102" s="96"/>
    </row>
    <row r="103" spans="1:7" ht="15">
      <c r="A103" s="85"/>
      <c r="B103" s="93"/>
      <c r="C103" s="116"/>
      <c r="D103" s="117"/>
      <c r="E103" s="99"/>
      <c r="F103" s="94"/>
      <c r="G103" s="96"/>
    </row>
    <row r="104" spans="1:7" ht="15">
      <c r="A104" s="85"/>
      <c r="B104" s="93"/>
      <c r="C104" s="116"/>
      <c r="D104" s="117"/>
      <c r="E104" s="99"/>
      <c r="F104" s="94"/>
      <c r="G104" s="96"/>
    </row>
    <row r="105" spans="1:7" ht="15">
      <c r="A105" s="85"/>
      <c r="B105" s="93"/>
      <c r="C105" s="116"/>
      <c r="D105" s="117"/>
      <c r="E105" s="99"/>
      <c r="F105" s="94"/>
      <c r="G105" s="96"/>
    </row>
    <row r="106" spans="1:7" ht="15">
      <c r="A106" s="85"/>
      <c r="B106" s="93"/>
      <c r="C106" s="118"/>
      <c r="D106" s="109"/>
      <c r="E106" s="99"/>
      <c r="F106" s="96"/>
      <c r="G106" s="96"/>
    </row>
    <row r="107" spans="1:7" ht="15">
      <c r="A107" s="85"/>
      <c r="B107" s="93"/>
      <c r="C107" s="114"/>
      <c r="D107" s="117"/>
      <c r="E107" s="99"/>
      <c r="F107" s="96"/>
      <c r="G107" s="96"/>
    </row>
    <row r="108" spans="1:7" ht="15">
      <c r="A108" s="85"/>
      <c r="B108" s="93"/>
      <c r="C108" s="114"/>
      <c r="D108" s="117"/>
      <c r="E108" s="99"/>
      <c r="F108" s="96"/>
      <c r="G108" s="96"/>
    </row>
    <row r="109" spans="1:7" ht="15">
      <c r="A109" s="85"/>
      <c r="B109" s="93"/>
      <c r="C109" s="114"/>
      <c r="D109" s="117"/>
      <c r="E109" s="99"/>
      <c r="F109" s="96"/>
      <c r="G109" s="96"/>
    </row>
    <row r="110" spans="1:7" ht="15">
      <c r="A110" s="85"/>
      <c r="B110" s="93"/>
      <c r="C110" s="114"/>
      <c r="D110" s="117"/>
      <c r="E110" s="99"/>
      <c r="F110" s="96"/>
      <c r="G110" s="96"/>
    </row>
    <row r="111" spans="1:7" ht="15">
      <c r="A111" s="85"/>
      <c r="B111" s="93"/>
      <c r="C111" s="114"/>
      <c r="D111" s="117"/>
      <c r="E111" s="99"/>
      <c r="F111" s="96"/>
      <c r="G111" s="96"/>
    </row>
    <row r="112" spans="1:7" ht="15">
      <c r="A112" s="95"/>
      <c r="B112" s="93"/>
      <c r="C112" s="114"/>
      <c r="D112" s="117"/>
      <c r="E112" s="99"/>
      <c r="F112" s="96"/>
      <c r="G112" s="96"/>
    </row>
    <row r="113" spans="1:7" ht="15">
      <c r="A113" s="95"/>
      <c r="B113" s="93"/>
      <c r="C113" s="116"/>
      <c r="D113" s="115"/>
      <c r="E113" s="99"/>
      <c r="F113" s="96"/>
      <c r="G113" s="96"/>
    </row>
    <row r="114" spans="1:7" ht="15">
      <c r="A114" s="85"/>
      <c r="B114" s="93"/>
      <c r="C114" s="116"/>
      <c r="D114" s="115"/>
      <c r="E114" s="99"/>
      <c r="F114" s="96"/>
      <c r="G114" s="96"/>
    </row>
    <row r="115" spans="1:7" ht="15">
      <c r="A115" s="85"/>
      <c r="B115" s="93"/>
      <c r="C115" s="116"/>
      <c r="D115" s="115"/>
      <c r="E115" s="99"/>
      <c r="F115" s="96"/>
      <c r="G115" s="96"/>
    </row>
    <row r="116" spans="1:7" ht="15">
      <c r="A116" s="95"/>
      <c r="B116" s="93"/>
      <c r="C116" s="116"/>
      <c r="D116" s="115"/>
      <c r="E116" s="99"/>
      <c r="F116" s="96"/>
      <c r="G116" s="96"/>
    </row>
    <row r="117" spans="1:7" ht="15">
      <c r="A117" s="85"/>
      <c r="B117" s="93"/>
      <c r="C117" s="116"/>
      <c r="D117" s="115"/>
      <c r="E117" s="99"/>
      <c r="F117" s="96"/>
      <c r="G117" s="96"/>
    </row>
    <row r="118" spans="1:7" ht="15">
      <c r="A118" s="85"/>
      <c r="B118" s="92"/>
      <c r="C118" s="118"/>
      <c r="D118" s="115"/>
      <c r="E118" s="99"/>
      <c r="F118" s="99"/>
      <c r="G118" s="92"/>
    </row>
    <row r="119" spans="1:7" ht="15">
      <c r="A119" s="95"/>
      <c r="B119" s="93"/>
      <c r="C119" s="118"/>
      <c r="D119" s="115"/>
      <c r="E119" s="99"/>
      <c r="F119" s="96"/>
      <c r="G119" s="96"/>
    </row>
    <row r="120" spans="1:7" ht="15">
      <c r="A120" s="85"/>
      <c r="B120" s="93"/>
      <c r="C120" s="118"/>
      <c r="D120" s="115"/>
      <c r="E120" s="99"/>
      <c r="F120" s="96"/>
      <c r="G120" s="96"/>
    </row>
    <row r="121" spans="1:7" ht="15">
      <c r="A121" s="85"/>
      <c r="B121" s="93"/>
      <c r="C121" s="118"/>
      <c r="D121" s="115"/>
      <c r="E121" s="99"/>
      <c r="F121" s="96"/>
      <c r="G121" s="96"/>
    </row>
    <row r="122" spans="1:7" ht="15">
      <c r="A122" s="95"/>
      <c r="B122" s="92"/>
      <c r="C122" s="118"/>
      <c r="D122" s="115"/>
      <c r="E122" s="99"/>
      <c r="F122" s="99"/>
      <c r="G122" s="92"/>
    </row>
    <row r="123" spans="1:7" ht="15">
      <c r="A123" s="85"/>
      <c r="B123" s="93"/>
      <c r="C123" s="114"/>
      <c r="D123" s="115"/>
      <c r="E123" s="99"/>
      <c r="F123" s="96"/>
      <c r="G123" s="96"/>
    </row>
    <row r="124" spans="1:7" ht="15">
      <c r="A124" s="85"/>
      <c r="B124" s="93"/>
      <c r="C124" s="114"/>
      <c r="D124" s="115"/>
      <c r="E124" s="99"/>
      <c r="F124" s="96"/>
      <c r="G124" s="96"/>
    </row>
    <row r="125" spans="1:7" ht="15">
      <c r="A125" s="85"/>
      <c r="B125" s="93"/>
      <c r="C125" s="114"/>
      <c r="D125" s="115"/>
      <c r="E125" s="99"/>
      <c r="F125" s="96"/>
      <c r="G125" s="96"/>
    </row>
    <row r="126" spans="1:7" ht="15">
      <c r="A126" s="85"/>
      <c r="B126" s="93"/>
      <c r="C126" s="114"/>
      <c r="D126" s="115"/>
      <c r="E126" s="99"/>
      <c r="F126" s="96"/>
      <c r="G126" s="96"/>
    </row>
    <row r="127" spans="1:7" ht="15">
      <c r="A127" s="95"/>
      <c r="B127" s="93"/>
      <c r="C127" s="114"/>
      <c r="D127" s="115"/>
      <c r="E127" s="99"/>
      <c r="F127" s="96"/>
      <c r="G127" s="96"/>
    </row>
  </sheetData>
  <mergeCells count="8">
    <mergeCell ref="C1:G2"/>
    <mergeCell ref="A3:G3"/>
    <mergeCell ref="A4:A7"/>
    <mergeCell ref="B4:B7"/>
    <mergeCell ref="C4:D7"/>
    <mergeCell ref="E4:E7"/>
    <mergeCell ref="F4:F7"/>
    <mergeCell ref="G4:G7"/>
  </mergeCells>
  <printOptions/>
  <pageMargins left="0.42" right="0.34" top="0.36" bottom="0.26" header="0.14" footer="0.1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0"/>
  <sheetViews>
    <sheetView view="pageBreakPreview" zoomScaleSheetLayoutView="100" workbookViewId="0" topLeftCell="A1">
      <selection activeCell="D1" sqref="D1:N2"/>
    </sheetView>
  </sheetViews>
  <sheetFormatPr defaultColWidth="9.140625" defaultRowHeight="12.75"/>
  <cols>
    <col min="1" max="1" width="2.57421875" style="0" customWidth="1"/>
    <col min="2" max="2" width="21.140625" style="0" customWidth="1"/>
    <col min="3" max="3" width="10.140625" style="0" customWidth="1"/>
    <col min="4" max="4" width="6.28125" style="0" customWidth="1"/>
    <col min="5" max="5" width="4.421875" style="0" customWidth="1"/>
    <col min="6" max="8" width="6.7109375" style="0" customWidth="1"/>
    <col min="9" max="9" width="4.421875" style="0" customWidth="1"/>
    <col min="10" max="10" width="4.57421875" style="0" customWidth="1"/>
    <col min="11" max="11" width="4.421875" style="0" customWidth="1"/>
    <col min="12" max="12" width="6.00390625" style="0" customWidth="1"/>
    <col min="14" max="14" width="3.57421875" style="0" customWidth="1"/>
    <col min="15" max="15" width="15.28125" style="0" customWidth="1"/>
  </cols>
  <sheetData>
    <row r="1" spans="4:14" ht="19.5" customHeight="1">
      <c r="D1" s="213" t="s">
        <v>463</v>
      </c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4:14" ht="21.75" customHeight="1"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3" ht="15.75">
      <c r="A3" s="215" t="s">
        <v>21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6"/>
    </row>
    <row r="4" spans="1:14" ht="63" customHeight="1">
      <c r="A4" s="215" t="s">
        <v>287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4"/>
    </row>
    <row r="5" spans="1:14" ht="15.75">
      <c r="A5" s="251" t="s">
        <v>23</v>
      </c>
      <c r="B5" s="251"/>
      <c r="C5" s="251"/>
      <c r="D5" s="251"/>
      <c r="E5" s="251"/>
      <c r="F5" s="251"/>
      <c r="G5" s="251"/>
      <c r="H5" s="251"/>
      <c r="I5" s="251"/>
      <c r="J5" s="251"/>
      <c r="K5" s="251"/>
      <c r="L5" s="252"/>
      <c r="M5" s="252"/>
      <c r="N5" s="214"/>
    </row>
    <row r="6" spans="1:14" ht="22.5" customHeight="1">
      <c r="A6" s="220" t="s">
        <v>1</v>
      </c>
      <c r="B6" s="220" t="s">
        <v>115</v>
      </c>
      <c r="C6" s="220" t="s">
        <v>25</v>
      </c>
      <c r="D6" s="220"/>
      <c r="E6" s="222" t="s">
        <v>26</v>
      </c>
      <c r="F6" s="208" t="s">
        <v>27</v>
      </c>
      <c r="G6" s="208"/>
      <c r="H6" s="208"/>
      <c r="I6" s="226" t="s">
        <v>28</v>
      </c>
      <c r="J6" s="226"/>
      <c r="K6" s="226"/>
      <c r="L6" s="227" t="s">
        <v>29</v>
      </c>
      <c r="M6" s="228" t="s">
        <v>116</v>
      </c>
      <c r="N6" s="228" t="s">
        <v>117</v>
      </c>
    </row>
    <row r="7" spans="1:14" ht="12.75">
      <c r="A7" s="220"/>
      <c r="B7" s="220"/>
      <c r="C7" s="220"/>
      <c r="D7" s="220"/>
      <c r="E7" s="222"/>
      <c r="F7" s="220" t="s">
        <v>32</v>
      </c>
      <c r="G7" s="208" t="s">
        <v>33</v>
      </c>
      <c r="H7" s="208"/>
      <c r="I7" s="225" t="s">
        <v>34</v>
      </c>
      <c r="J7" s="226" t="s">
        <v>33</v>
      </c>
      <c r="K7" s="226"/>
      <c r="L7" s="249"/>
      <c r="M7" s="228"/>
      <c r="N7" s="228"/>
    </row>
    <row r="8" spans="1:14" ht="40.5" customHeight="1">
      <c r="A8" s="220"/>
      <c r="B8" s="220"/>
      <c r="C8" s="220"/>
      <c r="D8" s="220"/>
      <c r="E8" s="222"/>
      <c r="F8" s="220"/>
      <c r="G8" s="208"/>
      <c r="H8" s="208"/>
      <c r="I8" s="225"/>
      <c r="J8" s="226"/>
      <c r="K8" s="226"/>
      <c r="L8" s="249"/>
      <c r="M8" s="228"/>
      <c r="N8" s="228"/>
    </row>
    <row r="9" spans="1:14" ht="72.75" customHeight="1">
      <c r="A9" s="220"/>
      <c r="B9" s="220"/>
      <c r="C9" s="220"/>
      <c r="D9" s="220"/>
      <c r="E9" s="222"/>
      <c r="F9" s="220"/>
      <c r="G9" s="16" t="s">
        <v>35</v>
      </c>
      <c r="H9" s="16" t="s">
        <v>36</v>
      </c>
      <c r="I9" s="225"/>
      <c r="J9" s="18" t="s">
        <v>35</v>
      </c>
      <c r="K9" s="18" t="s">
        <v>36</v>
      </c>
      <c r="L9" s="249"/>
      <c r="M9" s="228"/>
      <c r="N9" s="228"/>
    </row>
    <row r="10" spans="1:14" ht="12.75">
      <c r="A10" s="19">
        <v>1</v>
      </c>
      <c r="B10" s="19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</row>
    <row r="11" spans="1:27" ht="15" customHeight="1">
      <c r="A11" s="35">
        <v>1</v>
      </c>
      <c r="B11" s="35" t="s">
        <v>431</v>
      </c>
      <c r="C11" s="190">
        <v>39065</v>
      </c>
      <c r="D11" s="35" t="s">
        <v>50</v>
      </c>
      <c r="E11" s="45">
        <v>7</v>
      </c>
      <c r="F11" s="27">
        <v>53.3</v>
      </c>
      <c r="G11" s="37">
        <v>53.3</v>
      </c>
      <c r="H11" s="37"/>
      <c r="I11" s="38">
        <v>1</v>
      </c>
      <c r="J11" s="38">
        <v>1</v>
      </c>
      <c r="K11" s="38"/>
      <c r="L11" s="191">
        <v>65</v>
      </c>
      <c r="M11" s="81">
        <v>2790.84</v>
      </c>
      <c r="N11" s="63" t="s">
        <v>80</v>
      </c>
      <c r="O11" s="138"/>
      <c r="P11" s="130"/>
      <c r="Q11" s="128"/>
      <c r="R11" s="127"/>
      <c r="S11" s="34"/>
      <c r="T11" s="34"/>
      <c r="U11" s="34"/>
      <c r="V11" s="70"/>
      <c r="W11" s="70"/>
      <c r="X11" s="70"/>
      <c r="Y11" s="70"/>
      <c r="Z11" s="34"/>
      <c r="AA11" s="34"/>
    </row>
    <row r="12" spans="1:14" ht="15" customHeight="1">
      <c r="A12" s="35">
        <v>2</v>
      </c>
      <c r="B12" s="35" t="s">
        <v>446</v>
      </c>
      <c r="C12" s="247" t="s">
        <v>49</v>
      </c>
      <c r="D12" s="248"/>
      <c r="E12" s="45">
        <v>4</v>
      </c>
      <c r="F12" s="27">
        <v>52</v>
      </c>
      <c r="G12" s="37">
        <v>52</v>
      </c>
      <c r="H12" s="37"/>
      <c r="I12" s="38">
        <v>1</v>
      </c>
      <c r="J12" s="38">
        <v>1</v>
      </c>
      <c r="K12" s="38"/>
      <c r="L12" s="191">
        <v>65</v>
      </c>
      <c r="M12" s="81">
        <v>2790.84</v>
      </c>
      <c r="N12" s="63" t="s">
        <v>80</v>
      </c>
    </row>
    <row r="13" spans="1:27" ht="15" customHeight="1">
      <c r="A13" s="35">
        <v>3</v>
      </c>
      <c r="B13" s="129" t="s">
        <v>296</v>
      </c>
      <c r="C13" s="130">
        <v>41005</v>
      </c>
      <c r="D13" s="128" t="s">
        <v>297</v>
      </c>
      <c r="E13" s="127">
        <v>25</v>
      </c>
      <c r="F13" s="108">
        <f>G13+H13</f>
        <v>316</v>
      </c>
      <c r="G13" s="34"/>
      <c r="H13" s="34">
        <v>316</v>
      </c>
      <c r="I13" s="70">
        <v>10</v>
      </c>
      <c r="J13" s="70"/>
      <c r="K13" s="70">
        <v>10</v>
      </c>
      <c r="L13" s="63">
        <v>354.5</v>
      </c>
      <c r="M13" s="34">
        <v>17287.47</v>
      </c>
      <c r="N13" s="34" t="s">
        <v>80</v>
      </c>
      <c r="O13" s="181"/>
      <c r="P13" s="182"/>
      <c r="Q13" s="183"/>
      <c r="R13" s="184"/>
      <c r="S13" s="185"/>
      <c r="T13" s="185"/>
      <c r="U13" s="185"/>
      <c r="V13" s="186"/>
      <c r="W13" s="186"/>
      <c r="X13" s="186"/>
      <c r="Y13" s="186"/>
      <c r="Z13" s="185"/>
      <c r="AA13" s="185"/>
    </row>
    <row r="14" spans="1:14" ht="15" customHeight="1">
      <c r="A14" s="35">
        <v>4</v>
      </c>
      <c r="B14" s="70" t="s">
        <v>298</v>
      </c>
      <c r="C14" s="119">
        <v>41096</v>
      </c>
      <c r="D14" s="70" t="s">
        <v>299</v>
      </c>
      <c r="E14" s="70">
        <v>17</v>
      </c>
      <c r="F14" s="108">
        <f>G14+H14</f>
        <v>260.6</v>
      </c>
      <c r="G14" s="34">
        <v>81.9</v>
      </c>
      <c r="H14" s="37">
        <v>178.7</v>
      </c>
      <c r="I14" s="38">
        <v>5</v>
      </c>
      <c r="J14" s="38">
        <v>1</v>
      </c>
      <c r="K14" s="38">
        <v>4</v>
      </c>
      <c r="L14" s="131">
        <v>263.2</v>
      </c>
      <c r="M14" s="40">
        <v>11547.64</v>
      </c>
      <c r="N14" s="34" t="s">
        <v>80</v>
      </c>
    </row>
    <row r="15" spans="1:27" ht="15" customHeight="1">
      <c r="A15" s="35">
        <v>5</v>
      </c>
      <c r="B15" s="70" t="s">
        <v>300</v>
      </c>
      <c r="C15" s="119">
        <v>41138</v>
      </c>
      <c r="D15" s="70" t="s">
        <v>301</v>
      </c>
      <c r="E15" s="70">
        <v>24</v>
      </c>
      <c r="F15" s="108">
        <f>G15+H15</f>
        <v>332.9</v>
      </c>
      <c r="G15" s="34">
        <v>145</v>
      </c>
      <c r="H15" s="34">
        <v>187.9</v>
      </c>
      <c r="I15" s="70">
        <v>9</v>
      </c>
      <c r="J15" s="70">
        <v>4</v>
      </c>
      <c r="K15" s="70">
        <v>5</v>
      </c>
      <c r="L15" s="63">
        <v>377.9</v>
      </c>
      <c r="M15" s="34">
        <v>17298.27</v>
      </c>
      <c r="N15" s="34" t="s">
        <v>80</v>
      </c>
      <c r="O15" s="137"/>
      <c r="P15" s="136"/>
      <c r="Q15" s="128"/>
      <c r="R15" s="127"/>
      <c r="S15" s="63"/>
      <c r="T15" s="63"/>
      <c r="U15" s="63"/>
      <c r="V15" s="70"/>
      <c r="W15" s="70"/>
      <c r="X15" s="70"/>
      <c r="Y15" s="70"/>
      <c r="Z15" s="34"/>
      <c r="AA15" s="34"/>
    </row>
    <row r="16" spans="1:27" ht="15" customHeight="1">
      <c r="A16" s="35">
        <v>6</v>
      </c>
      <c r="B16" s="70" t="s">
        <v>303</v>
      </c>
      <c r="C16" s="132">
        <v>41162</v>
      </c>
      <c r="D16" s="129" t="s">
        <v>304</v>
      </c>
      <c r="E16" s="70">
        <v>8</v>
      </c>
      <c r="F16" s="108">
        <f>G16+H16</f>
        <v>161.10000000000002</v>
      </c>
      <c r="G16" s="34">
        <v>91.7</v>
      </c>
      <c r="H16" s="34">
        <v>69.4</v>
      </c>
      <c r="I16" s="70">
        <v>4</v>
      </c>
      <c r="J16" s="70">
        <v>2</v>
      </c>
      <c r="K16" s="70">
        <v>2</v>
      </c>
      <c r="L16" s="63">
        <v>199.4</v>
      </c>
      <c r="M16" s="34">
        <v>9107.2</v>
      </c>
      <c r="N16" s="34" t="s">
        <v>80</v>
      </c>
      <c r="O16" s="137"/>
      <c r="P16" s="136"/>
      <c r="Q16" s="128"/>
      <c r="R16" s="127"/>
      <c r="S16" s="63"/>
      <c r="T16" s="63"/>
      <c r="U16" s="63"/>
      <c r="V16" s="70"/>
      <c r="W16" s="70"/>
      <c r="X16" s="70"/>
      <c r="Y16" s="70"/>
      <c r="Z16" s="34"/>
      <c r="AA16" s="34"/>
    </row>
    <row r="17" spans="1:27" ht="15" customHeight="1">
      <c r="A17" s="35">
        <v>7</v>
      </c>
      <c r="B17" s="70" t="s">
        <v>83</v>
      </c>
      <c r="C17" s="132">
        <v>41162</v>
      </c>
      <c r="D17" s="129" t="s">
        <v>306</v>
      </c>
      <c r="E17" s="70">
        <v>7</v>
      </c>
      <c r="F17" s="108">
        <f>G17+H17</f>
        <v>77</v>
      </c>
      <c r="G17" s="34">
        <v>24.3</v>
      </c>
      <c r="H17" s="34">
        <v>52.7</v>
      </c>
      <c r="I17" s="70">
        <v>3</v>
      </c>
      <c r="J17" s="70">
        <v>1</v>
      </c>
      <c r="K17" s="70">
        <v>2</v>
      </c>
      <c r="L17" s="63">
        <v>95.6</v>
      </c>
      <c r="M17" s="34">
        <v>4866.04</v>
      </c>
      <c r="N17" s="34" t="s">
        <v>80</v>
      </c>
      <c r="O17" s="139"/>
      <c r="P17" s="119"/>
      <c r="Q17" s="70"/>
      <c r="R17" s="70"/>
      <c r="S17" s="34"/>
      <c r="T17" s="34"/>
      <c r="U17" s="37"/>
      <c r="V17" s="38"/>
      <c r="W17" s="38"/>
      <c r="X17" s="38"/>
      <c r="Y17" s="131"/>
      <c r="Z17" s="40"/>
      <c r="AA17" s="34"/>
    </row>
    <row r="18" spans="1:27" ht="15" customHeight="1">
      <c r="A18" s="35">
        <v>8</v>
      </c>
      <c r="B18" s="70" t="s">
        <v>307</v>
      </c>
      <c r="C18" s="132">
        <v>41229</v>
      </c>
      <c r="D18" s="129" t="s">
        <v>308</v>
      </c>
      <c r="E18" s="70">
        <v>19</v>
      </c>
      <c r="F18" s="108">
        <v>199.3</v>
      </c>
      <c r="G18" s="34">
        <v>80.7</v>
      </c>
      <c r="H18" s="34">
        <v>118.6</v>
      </c>
      <c r="I18" s="70">
        <v>5</v>
      </c>
      <c r="J18" s="70">
        <v>2</v>
      </c>
      <c r="K18" s="70">
        <v>3</v>
      </c>
      <c r="L18" s="63">
        <v>209.2</v>
      </c>
      <c r="M18" s="34">
        <v>9789.76</v>
      </c>
      <c r="N18" s="34" t="s">
        <v>80</v>
      </c>
      <c r="O18" s="139"/>
      <c r="P18" s="119"/>
      <c r="Q18" s="70"/>
      <c r="R18" s="70"/>
      <c r="S18" s="34"/>
      <c r="T18" s="34"/>
      <c r="U18" s="34"/>
      <c r="V18" s="70"/>
      <c r="W18" s="70"/>
      <c r="X18" s="70"/>
      <c r="Y18" s="63"/>
      <c r="Z18" s="34"/>
      <c r="AA18" s="34"/>
    </row>
    <row r="19" spans="1:27" ht="15" customHeight="1">
      <c r="A19" s="35">
        <v>9</v>
      </c>
      <c r="B19" s="70" t="s">
        <v>309</v>
      </c>
      <c r="C19" s="132">
        <v>41229</v>
      </c>
      <c r="D19" s="129" t="s">
        <v>310</v>
      </c>
      <c r="E19" s="70">
        <v>16</v>
      </c>
      <c r="F19" s="108">
        <f>G19+H19</f>
        <v>155.4</v>
      </c>
      <c r="G19" s="34">
        <v>53.1</v>
      </c>
      <c r="H19" s="34">
        <v>102.3</v>
      </c>
      <c r="I19" s="70">
        <v>4</v>
      </c>
      <c r="J19" s="70">
        <v>1</v>
      </c>
      <c r="K19" s="70">
        <v>3</v>
      </c>
      <c r="L19" s="63">
        <v>166.9</v>
      </c>
      <c r="M19" s="34">
        <v>7412.9</v>
      </c>
      <c r="N19" s="34" t="s">
        <v>80</v>
      </c>
      <c r="O19" s="139"/>
      <c r="P19" s="119"/>
      <c r="Q19" s="70"/>
      <c r="R19" s="70"/>
      <c r="S19" s="34"/>
      <c r="T19" s="34"/>
      <c r="U19" s="34"/>
      <c r="V19" s="70"/>
      <c r="W19" s="70"/>
      <c r="X19" s="70"/>
      <c r="Y19" s="63"/>
      <c r="Z19" s="34"/>
      <c r="AA19" s="34"/>
    </row>
    <row r="20" spans="1:14" ht="15" customHeight="1">
      <c r="A20" s="35">
        <v>10</v>
      </c>
      <c r="B20" s="129" t="s">
        <v>311</v>
      </c>
      <c r="C20" s="132">
        <v>41229</v>
      </c>
      <c r="D20" s="128" t="s">
        <v>312</v>
      </c>
      <c r="E20" s="128">
        <v>25</v>
      </c>
      <c r="F20" s="108">
        <f>G20+H20</f>
        <v>288.8</v>
      </c>
      <c r="G20" s="34">
        <v>112</v>
      </c>
      <c r="H20" s="34">
        <v>176.8</v>
      </c>
      <c r="I20" s="127">
        <v>9</v>
      </c>
      <c r="J20" s="70">
        <v>3</v>
      </c>
      <c r="K20" s="70">
        <v>6</v>
      </c>
      <c r="L20" s="63">
        <v>348.8</v>
      </c>
      <c r="M20" s="34">
        <v>16495.61</v>
      </c>
      <c r="N20" s="34" t="s">
        <v>80</v>
      </c>
    </row>
    <row r="21" spans="1:14" ht="15" customHeight="1">
      <c r="A21" s="35">
        <v>11</v>
      </c>
      <c r="B21" s="129" t="s">
        <v>313</v>
      </c>
      <c r="C21" s="119">
        <v>41229</v>
      </c>
      <c r="D21" s="128" t="s">
        <v>314</v>
      </c>
      <c r="E21" s="128">
        <v>28</v>
      </c>
      <c r="F21" s="108">
        <v>230.1</v>
      </c>
      <c r="G21" s="34">
        <v>147.4</v>
      </c>
      <c r="H21" s="34">
        <v>82.7</v>
      </c>
      <c r="I21" s="127">
        <v>11</v>
      </c>
      <c r="J21" s="70">
        <v>7</v>
      </c>
      <c r="K21" s="70">
        <v>4</v>
      </c>
      <c r="L21" s="63">
        <v>435</v>
      </c>
      <c r="M21" s="34">
        <v>20453.13</v>
      </c>
      <c r="N21" s="34" t="s">
        <v>80</v>
      </c>
    </row>
    <row r="22" spans="1:14" ht="15" customHeight="1">
      <c r="A22" s="35">
        <v>12</v>
      </c>
      <c r="B22" s="4" t="s">
        <v>315</v>
      </c>
      <c r="C22" s="119">
        <v>41229</v>
      </c>
      <c r="D22" s="128" t="s">
        <v>316</v>
      </c>
      <c r="E22" s="128">
        <v>30</v>
      </c>
      <c r="F22" s="108">
        <v>303.1</v>
      </c>
      <c r="G22" s="34">
        <v>303.1</v>
      </c>
      <c r="H22" s="34"/>
      <c r="I22" s="127">
        <v>12</v>
      </c>
      <c r="J22" s="70">
        <v>12</v>
      </c>
      <c r="K22" s="70"/>
      <c r="L22" s="63">
        <v>476</v>
      </c>
      <c r="M22" s="34">
        <v>22540.03</v>
      </c>
      <c r="N22" s="34" t="s">
        <v>80</v>
      </c>
    </row>
    <row r="23" spans="1:14" ht="15" customHeight="1">
      <c r="A23" s="35">
        <v>13</v>
      </c>
      <c r="B23" s="129" t="s">
        <v>140</v>
      </c>
      <c r="C23" s="119">
        <v>41229</v>
      </c>
      <c r="D23" s="128" t="s">
        <v>141</v>
      </c>
      <c r="E23" s="69">
        <v>41</v>
      </c>
      <c r="F23" s="108">
        <f>G23+H23</f>
        <v>708.8</v>
      </c>
      <c r="G23" s="81">
        <v>213.3</v>
      </c>
      <c r="H23" s="81">
        <v>495.5</v>
      </c>
      <c r="I23" s="127">
        <v>24</v>
      </c>
      <c r="J23" s="80">
        <v>7</v>
      </c>
      <c r="K23" s="80">
        <v>17</v>
      </c>
      <c r="L23" s="191">
        <v>788.4</v>
      </c>
      <c r="M23" s="81">
        <v>39377.76</v>
      </c>
      <c r="N23" s="80" t="s">
        <v>80</v>
      </c>
    </row>
    <row r="24" spans="1:14" ht="15" customHeight="1">
      <c r="A24" s="35">
        <v>14</v>
      </c>
      <c r="B24" s="4" t="s">
        <v>147</v>
      </c>
      <c r="C24" s="119">
        <v>41236</v>
      </c>
      <c r="D24" s="128" t="s">
        <v>148</v>
      </c>
      <c r="E24" s="69">
        <v>31</v>
      </c>
      <c r="F24" s="108">
        <f>G24+H24</f>
        <v>356.9</v>
      </c>
      <c r="G24" s="81">
        <v>138.7</v>
      </c>
      <c r="H24" s="81">
        <v>218.2</v>
      </c>
      <c r="I24" s="48">
        <v>12</v>
      </c>
      <c r="J24" s="80">
        <v>5</v>
      </c>
      <c r="K24" s="80">
        <v>7</v>
      </c>
      <c r="L24" s="191">
        <v>434.9</v>
      </c>
      <c r="M24" s="81">
        <v>20960.13</v>
      </c>
      <c r="N24" s="80" t="s">
        <v>80</v>
      </c>
    </row>
    <row r="25" spans="1:14" ht="15" customHeight="1">
      <c r="A25" s="35">
        <v>15</v>
      </c>
      <c r="B25" s="129" t="s">
        <v>110</v>
      </c>
      <c r="C25" s="119">
        <v>41236</v>
      </c>
      <c r="D25" s="128" t="s">
        <v>146</v>
      </c>
      <c r="E25" s="69">
        <v>37</v>
      </c>
      <c r="F25" s="108">
        <f>G25+H25</f>
        <v>494</v>
      </c>
      <c r="G25" s="81">
        <v>334.2</v>
      </c>
      <c r="H25" s="81">
        <v>159.8</v>
      </c>
      <c r="I25" s="127">
        <v>15</v>
      </c>
      <c r="J25" s="80">
        <v>10</v>
      </c>
      <c r="K25" s="80">
        <v>5</v>
      </c>
      <c r="L25" s="191">
        <v>553.3</v>
      </c>
      <c r="M25" s="81">
        <v>26223.7</v>
      </c>
      <c r="N25" s="80" t="s">
        <v>80</v>
      </c>
    </row>
    <row r="26" spans="1:14" ht="15" customHeight="1">
      <c r="A26" s="35">
        <v>16</v>
      </c>
      <c r="B26" s="122" t="s">
        <v>142</v>
      </c>
      <c r="C26" s="158">
        <v>41236</v>
      </c>
      <c r="D26" s="123" t="s">
        <v>143</v>
      </c>
      <c r="E26" s="5">
        <v>1</v>
      </c>
      <c r="F26" s="108">
        <f>G26+H26</f>
        <v>73.1</v>
      </c>
      <c r="G26" s="81">
        <v>73.1</v>
      </c>
      <c r="H26" s="81"/>
      <c r="I26" s="26">
        <v>1</v>
      </c>
      <c r="J26" s="80">
        <v>1</v>
      </c>
      <c r="K26" s="80"/>
      <c r="L26" s="191">
        <v>73.1</v>
      </c>
      <c r="M26" s="81">
        <v>3138.62</v>
      </c>
      <c r="N26" s="80" t="s">
        <v>80</v>
      </c>
    </row>
    <row r="27" spans="1:14" ht="15" customHeight="1">
      <c r="A27" s="35">
        <v>17</v>
      </c>
      <c r="B27" s="129" t="s">
        <v>144</v>
      </c>
      <c r="C27" s="119">
        <v>41236</v>
      </c>
      <c r="D27" s="128" t="s">
        <v>145</v>
      </c>
      <c r="E27" s="69">
        <v>24</v>
      </c>
      <c r="F27" s="108">
        <f>G27+H27</f>
        <v>225.2</v>
      </c>
      <c r="G27" s="81">
        <v>117.6</v>
      </c>
      <c r="H27" s="81">
        <v>107.6</v>
      </c>
      <c r="I27" s="127">
        <v>7</v>
      </c>
      <c r="J27" s="80">
        <v>3</v>
      </c>
      <c r="K27" s="80">
        <v>4</v>
      </c>
      <c r="L27" s="191">
        <v>257.7</v>
      </c>
      <c r="M27" s="81">
        <v>11280</v>
      </c>
      <c r="N27" s="80" t="s">
        <v>80</v>
      </c>
    </row>
    <row r="28" spans="1:15" ht="15" customHeight="1">
      <c r="A28" s="35">
        <v>18</v>
      </c>
      <c r="B28" s="11" t="s">
        <v>157</v>
      </c>
      <c r="C28" s="119">
        <v>41268</v>
      </c>
      <c r="D28" s="128" t="s">
        <v>158</v>
      </c>
      <c r="E28" s="69">
        <v>21</v>
      </c>
      <c r="F28" s="81">
        <v>194.8</v>
      </c>
      <c r="G28" s="81">
        <v>141.3</v>
      </c>
      <c r="H28" s="81">
        <v>53.5</v>
      </c>
      <c r="I28" s="80">
        <v>6</v>
      </c>
      <c r="J28" s="80">
        <v>5</v>
      </c>
      <c r="K28" s="80">
        <v>1</v>
      </c>
      <c r="L28" s="191">
        <v>270.5</v>
      </c>
      <c r="M28" s="81">
        <v>14252.06</v>
      </c>
      <c r="N28" s="80" t="s">
        <v>80</v>
      </c>
      <c r="O28" s="100"/>
    </row>
    <row r="29" spans="1:15" ht="15.75" customHeight="1">
      <c r="A29" s="80"/>
      <c r="B29" s="129" t="s">
        <v>113</v>
      </c>
      <c r="C29" s="80"/>
      <c r="D29" s="80"/>
      <c r="E29" s="102">
        <f aca="true" t="shared" si="0" ref="E29:M29">SUM(E11:E28)</f>
        <v>365</v>
      </c>
      <c r="F29" s="81">
        <f t="shared" si="0"/>
        <v>4482.4</v>
      </c>
      <c r="G29" s="81">
        <f t="shared" si="0"/>
        <v>2162.7</v>
      </c>
      <c r="H29" s="81">
        <f t="shared" si="0"/>
        <v>2319.7000000000003</v>
      </c>
      <c r="I29" s="102">
        <f t="shared" si="0"/>
        <v>139</v>
      </c>
      <c r="J29" s="102">
        <f t="shared" si="0"/>
        <v>66</v>
      </c>
      <c r="K29" s="102">
        <f t="shared" si="0"/>
        <v>73</v>
      </c>
      <c r="L29" s="191">
        <f t="shared" si="0"/>
        <v>5434.400000000001</v>
      </c>
      <c r="M29" s="81">
        <f t="shared" si="0"/>
        <v>257612</v>
      </c>
      <c r="N29" s="164" t="s">
        <v>80</v>
      </c>
      <c r="O29" s="100"/>
    </row>
    <row r="30" spans="1:14" ht="12.75">
      <c r="A30" s="133"/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250">
        <f>M29</f>
        <v>257612</v>
      </c>
      <c r="N30" s="250"/>
    </row>
  </sheetData>
  <mergeCells count="19">
    <mergeCell ref="M30:N30"/>
    <mergeCell ref="A6:A9"/>
    <mergeCell ref="D1:N2"/>
    <mergeCell ref="A3:M3"/>
    <mergeCell ref="A4:N4"/>
    <mergeCell ref="A5:N5"/>
    <mergeCell ref="B6:B9"/>
    <mergeCell ref="C6:D9"/>
    <mergeCell ref="E6:E9"/>
    <mergeCell ref="F7:F9"/>
    <mergeCell ref="C12:D12"/>
    <mergeCell ref="L6:L9"/>
    <mergeCell ref="M6:M9"/>
    <mergeCell ref="N6:N9"/>
    <mergeCell ref="I6:K6"/>
    <mergeCell ref="F6:H6"/>
    <mergeCell ref="G7:H8"/>
    <mergeCell ref="I7:I9"/>
    <mergeCell ref="J7:K8"/>
  </mergeCells>
  <printOptions/>
  <pageMargins left="0.4" right="0.32" top="0.33" bottom="0.4" header="0.2" footer="0.21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O18"/>
  <sheetViews>
    <sheetView view="pageBreakPreview" zoomScaleSheetLayoutView="100" workbookViewId="0" topLeftCell="A1">
      <selection activeCell="D2" sqref="D2:N3"/>
    </sheetView>
  </sheetViews>
  <sheetFormatPr defaultColWidth="9.140625" defaultRowHeight="12.75"/>
  <cols>
    <col min="1" max="1" width="3.7109375" style="0" customWidth="1"/>
    <col min="2" max="2" width="20.28125" style="0" customWidth="1"/>
    <col min="3" max="3" width="9.7109375" style="0" bestFit="1" customWidth="1"/>
    <col min="4" max="4" width="7.00390625" style="0" customWidth="1"/>
    <col min="5" max="5" width="4.7109375" style="0" customWidth="1"/>
    <col min="6" max="8" width="7.421875" style="0" customWidth="1"/>
    <col min="9" max="9" width="4.421875" style="0" customWidth="1"/>
    <col min="10" max="11" width="5.00390625" style="0" customWidth="1"/>
    <col min="12" max="12" width="7.00390625" style="0" customWidth="1"/>
    <col min="13" max="13" width="8.140625" style="0" customWidth="1"/>
    <col min="14" max="14" width="3.7109375" style="0" customWidth="1"/>
    <col min="15" max="15" width="11.57421875" style="0" customWidth="1"/>
  </cols>
  <sheetData>
    <row r="2" spans="1:14" ht="12.75">
      <c r="A2" s="134"/>
      <c r="D2" s="213" t="s">
        <v>464</v>
      </c>
      <c r="E2" s="214"/>
      <c r="F2" s="214"/>
      <c r="G2" s="214"/>
      <c r="H2" s="214"/>
      <c r="I2" s="214"/>
      <c r="J2" s="214"/>
      <c r="K2" s="214"/>
      <c r="L2" s="214"/>
      <c r="M2" s="214"/>
      <c r="N2" s="214"/>
    </row>
    <row r="3" spans="1:14" ht="30" customHeight="1">
      <c r="A3" s="13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</row>
    <row r="4" spans="1:13" ht="15.75">
      <c r="A4" s="215" t="s">
        <v>21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6"/>
    </row>
    <row r="5" spans="1:14" ht="61.5" customHeight="1">
      <c r="A5" s="215" t="s">
        <v>305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4"/>
    </row>
    <row r="6" spans="1:14" ht="15.75">
      <c r="A6" s="251" t="s">
        <v>23</v>
      </c>
      <c r="B6" s="251"/>
      <c r="C6" s="251"/>
      <c r="D6" s="251"/>
      <c r="E6" s="251"/>
      <c r="F6" s="251"/>
      <c r="G6" s="251"/>
      <c r="H6" s="251"/>
      <c r="I6" s="251"/>
      <c r="J6" s="251"/>
      <c r="K6" s="251"/>
      <c r="L6" s="252"/>
      <c r="M6" s="252"/>
      <c r="N6" s="214"/>
    </row>
    <row r="7" spans="1:14" ht="28.5" customHeight="1">
      <c r="A7" s="220" t="s">
        <v>1</v>
      </c>
      <c r="B7" s="220" t="s">
        <v>115</v>
      </c>
      <c r="C7" s="220" t="s">
        <v>25</v>
      </c>
      <c r="D7" s="220"/>
      <c r="E7" s="222" t="s">
        <v>26</v>
      </c>
      <c r="F7" s="208" t="s">
        <v>27</v>
      </c>
      <c r="G7" s="208"/>
      <c r="H7" s="208"/>
      <c r="I7" s="226" t="s">
        <v>28</v>
      </c>
      <c r="J7" s="226"/>
      <c r="K7" s="226"/>
      <c r="L7" s="227" t="s">
        <v>29</v>
      </c>
      <c r="M7" s="228" t="s">
        <v>116</v>
      </c>
      <c r="N7" s="228" t="s">
        <v>117</v>
      </c>
    </row>
    <row r="8" spans="1:14" ht="28.5" customHeight="1">
      <c r="A8" s="220"/>
      <c r="B8" s="220"/>
      <c r="C8" s="220"/>
      <c r="D8" s="220"/>
      <c r="E8" s="222"/>
      <c r="F8" s="220" t="s">
        <v>32</v>
      </c>
      <c r="G8" s="208" t="s">
        <v>33</v>
      </c>
      <c r="H8" s="208"/>
      <c r="I8" s="225" t="s">
        <v>34</v>
      </c>
      <c r="J8" s="226" t="s">
        <v>33</v>
      </c>
      <c r="K8" s="226"/>
      <c r="L8" s="212"/>
      <c r="M8" s="228"/>
      <c r="N8" s="228"/>
    </row>
    <row r="9" spans="1:14" ht="28.5" customHeight="1">
      <c r="A9" s="220"/>
      <c r="B9" s="220"/>
      <c r="C9" s="220"/>
      <c r="D9" s="220"/>
      <c r="E9" s="222"/>
      <c r="F9" s="220"/>
      <c r="G9" s="208"/>
      <c r="H9" s="208"/>
      <c r="I9" s="225"/>
      <c r="J9" s="226"/>
      <c r="K9" s="226"/>
      <c r="L9" s="212"/>
      <c r="M9" s="228"/>
      <c r="N9" s="228"/>
    </row>
    <row r="10" spans="1:14" ht="81" customHeight="1">
      <c r="A10" s="220"/>
      <c r="B10" s="220"/>
      <c r="C10" s="220"/>
      <c r="D10" s="220"/>
      <c r="E10" s="222"/>
      <c r="F10" s="220"/>
      <c r="G10" s="16" t="s">
        <v>35</v>
      </c>
      <c r="H10" s="16" t="s">
        <v>36</v>
      </c>
      <c r="I10" s="225"/>
      <c r="J10" s="18" t="s">
        <v>35</v>
      </c>
      <c r="K10" s="18" t="s">
        <v>36</v>
      </c>
      <c r="L10" s="212"/>
      <c r="M10" s="228"/>
      <c r="N10" s="228"/>
    </row>
    <row r="11" spans="1:14" ht="12.75">
      <c r="A11" s="19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</row>
    <row r="12" spans="1:15" ht="16.5" customHeight="1">
      <c r="A12" s="23">
        <v>1</v>
      </c>
      <c r="B12" s="4" t="s">
        <v>155</v>
      </c>
      <c r="C12" s="119">
        <v>41268</v>
      </c>
      <c r="D12" s="128" t="s">
        <v>156</v>
      </c>
      <c r="E12" s="33">
        <v>36</v>
      </c>
      <c r="F12" s="108">
        <f>G12+H12</f>
        <v>229.3</v>
      </c>
      <c r="G12" s="70">
        <v>204.4</v>
      </c>
      <c r="H12" s="70">
        <v>24.9</v>
      </c>
      <c r="I12" s="4">
        <v>10</v>
      </c>
      <c r="J12" s="70">
        <v>9</v>
      </c>
      <c r="K12" s="70">
        <v>1</v>
      </c>
      <c r="L12" s="70">
        <v>388</v>
      </c>
      <c r="M12" s="34">
        <v>18482.92</v>
      </c>
      <c r="N12" s="70" t="s">
        <v>80</v>
      </c>
      <c r="O12" s="100"/>
    </row>
    <row r="13" spans="1:14" ht="15.75" customHeight="1">
      <c r="A13" s="35">
        <v>2</v>
      </c>
      <c r="B13" s="4" t="s">
        <v>151</v>
      </c>
      <c r="C13" s="119">
        <v>41268</v>
      </c>
      <c r="D13" s="128" t="s">
        <v>152</v>
      </c>
      <c r="E13" s="33">
        <v>9</v>
      </c>
      <c r="F13" s="32">
        <v>396.5</v>
      </c>
      <c r="G13" s="70">
        <v>87.5</v>
      </c>
      <c r="H13" s="70">
        <v>309</v>
      </c>
      <c r="I13" s="4">
        <v>9</v>
      </c>
      <c r="J13" s="70">
        <v>2</v>
      </c>
      <c r="K13" s="70">
        <v>7</v>
      </c>
      <c r="L13" s="70">
        <v>430</v>
      </c>
      <c r="M13" s="34">
        <v>18956.25</v>
      </c>
      <c r="N13" s="70" t="s">
        <v>80</v>
      </c>
    </row>
    <row r="14" spans="1:14" ht="15.75" customHeight="1">
      <c r="A14" s="35">
        <v>3</v>
      </c>
      <c r="B14" s="129" t="s">
        <v>149</v>
      </c>
      <c r="C14" s="119">
        <v>41268</v>
      </c>
      <c r="D14" s="128" t="s">
        <v>150</v>
      </c>
      <c r="E14" s="33">
        <v>21</v>
      </c>
      <c r="F14" s="34">
        <v>252.5</v>
      </c>
      <c r="G14" s="70">
        <v>222.7</v>
      </c>
      <c r="H14" s="70">
        <v>29.8</v>
      </c>
      <c r="I14" s="70">
        <v>10</v>
      </c>
      <c r="J14" s="70">
        <v>9</v>
      </c>
      <c r="K14" s="70">
        <v>1</v>
      </c>
      <c r="L14" s="70">
        <v>368</v>
      </c>
      <c r="M14" s="34">
        <v>17887.02</v>
      </c>
      <c r="N14" s="70" t="s">
        <v>80</v>
      </c>
    </row>
    <row r="15" spans="1:15" ht="12.75">
      <c r="A15" s="23">
        <v>4</v>
      </c>
      <c r="B15" s="70" t="s">
        <v>159</v>
      </c>
      <c r="C15" s="119">
        <v>41306</v>
      </c>
      <c r="D15" s="70" t="s">
        <v>160</v>
      </c>
      <c r="E15" s="33">
        <v>9</v>
      </c>
      <c r="F15" s="34">
        <v>205.8</v>
      </c>
      <c r="G15" s="70">
        <v>122.8</v>
      </c>
      <c r="H15" s="70">
        <v>83</v>
      </c>
      <c r="I15" s="70">
        <v>6</v>
      </c>
      <c r="J15" s="70">
        <v>4</v>
      </c>
      <c r="K15" s="70">
        <v>2</v>
      </c>
      <c r="L15" s="70">
        <v>241.2</v>
      </c>
      <c r="M15" s="34">
        <v>12953.51</v>
      </c>
      <c r="N15" s="70" t="s">
        <v>80</v>
      </c>
      <c r="O15" s="100"/>
    </row>
    <row r="16" spans="1:14" ht="13.5" customHeight="1">
      <c r="A16" s="70"/>
      <c r="B16" s="70" t="s">
        <v>113</v>
      </c>
      <c r="C16" s="70"/>
      <c r="D16" s="70"/>
      <c r="E16" s="70">
        <f aca="true" t="shared" si="0" ref="E16:M16">SUM(E12:E15)</f>
        <v>75</v>
      </c>
      <c r="F16" s="70">
        <f t="shared" si="0"/>
        <v>1084.1</v>
      </c>
      <c r="G16" s="70">
        <f t="shared" si="0"/>
        <v>637.3999999999999</v>
      </c>
      <c r="H16" s="70">
        <f t="shared" si="0"/>
        <v>446.7</v>
      </c>
      <c r="I16" s="70">
        <f t="shared" si="0"/>
        <v>35</v>
      </c>
      <c r="J16" s="70">
        <f t="shared" si="0"/>
        <v>24</v>
      </c>
      <c r="K16" s="70">
        <f t="shared" si="0"/>
        <v>11</v>
      </c>
      <c r="L16" s="70">
        <f t="shared" si="0"/>
        <v>1427.2</v>
      </c>
      <c r="M16" s="70">
        <f t="shared" si="0"/>
        <v>68279.7</v>
      </c>
      <c r="N16" s="196" t="s">
        <v>80</v>
      </c>
    </row>
    <row r="17" spans="1:15" ht="12.7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253">
        <f>M16</f>
        <v>68279.7</v>
      </c>
      <c r="N17" s="254"/>
      <c r="O17" s="163"/>
    </row>
    <row r="18" ht="12.75">
      <c r="O18" s="100"/>
    </row>
  </sheetData>
  <mergeCells count="18">
    <mergeCell ref="M17:N17"/>
    <mergeCell ref="N7:N10"/>
    <mergeCell ref="F8:F10"/>
    <mergeCell ref="G8:H9"/>
    <mergeCell ref="I8:I10"/>
    <mergeCell ref="J8:K9"/>
    <mergeCell ref="F7:H7"/>
    <mergeCell ref="I7:K7"/>
    <mergeCell ref="L7:L10"/>
    <mergeCell ref="M7:M10"/>
    <mergeCell ref="D2:N3"/>
    <mergeCell ref="A4:M4"/>
    <mergeCell ref="A5:N5"/>
    <mergeCell ref="A6:N6"/>
    <mergeCell ref="A7:A10"/>
    <mergeCell ref="B7:B10"/>
    <mergeCell ref="C7:D10"/>
    <mergeCell ref="E7:E10"/>
  </mergeCells>
  <printOptions/>
  <pageMargins left="0.33" right="0.17" top="0.48" bottom="0.28" header="0.22" footer="0.19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workbookViewId="0" topLeftCell="A1">
      <selection activeCell="E1" sqref="E1:H1"/>
    </sheetView>
  </sheetViews>
  <sheetFormatPr defaultColWidth="9.140625" defaultRowHeight="12.75"/>
  <cols>
    <col min="1" max="1" width="4.00390625" style="84" customWidth="1"/>
    <col min="2" max="2" width="41.7109375" style="84" customWidth="1"/>
    <col min="3" max="3" width="36.421875" style="133" customWidth="1"/>
    <col min="4" max="5" width="12.7109375" style="84" customWidth="1"/>
    <col min="6" max="6" width="11.28125" style="156" customWidth="1"/>
    <col min="7" max="7" width="14.421875" style="149" customWidth="1"/>
    <col min="8" max="8" width="9.140625" style="133" customWidth="1"/>
  </cols>
  <sheetData>
    <row r="1" spans="5:8" ht="42" customHeight="1">
      <c r="E1" s="213" t="s">
        <v>465</v>
      </c>
      <c r="F1" s="213"/>
      <c r="G1" s="213"/>
      <c r="H1" s="255"/>
    </row>
    <row r="2" spans="5:8" ht="51.75" customHeight="1">
      <c r="E2" s="231" t="s">
        <v>286</v>
      </c>
      <c r="F2" s="232"/>
      <c r="G2" s="232"/>
      <c r="H2" s="232"/>
    </row>
    <row r="3" spans="1:8" ht="22.5" customHeight="1">
      <c r="A3" s="273" t="s">
        <v>249</v>
      </c>
      <c r="B3" s="273"/>
      <c r="C3" s="273"/>
      <c r="D3" s="273"/>
      <c r="E3" s="273"/>
      <c r="F3" s="273"/>
      <c r="G3" s="273"/>
      <c r="H3" s="273"/>
    </row>
    <row r="4" spans="1:8" ht="23.25" customHeight="1">
      <c r="A4" s="273" t="s">
        <v>1</v>
      </c>
      <c r="B4" s="273" t="s">
        <v>2</v>
      </c>
      <c r="C4" s="273" t="s">
        <v>4</v>
      </c>
      <c r="D4" s="273"/>
      <c r="E4" s="273"/>
      <c r="F4" s="273"/>
      <c r="G4" s="273"/>
      <c r="H4" s="274" t="s">
        <v>18</v>
      </c>
    </row>
    <row r="5" spans="1:8" ht="150.75">
      <c r="A5" s="273"/>
      <c r="B5" s="273"/>
      <c r="C5" s="9" t="s">
        <v>6</v>
      </c>
      <c r="D5" s="275" t="s">
        <v>7</v>
      </c>
      <c r="E5" s="275" t="s">
        <v>8</v>
      </c>
      <c r="F5" s="276" t="s">
        <v>9</v>
      </c>
      <c r="G5" s="277" t="s">
        <v>10</v>
      </c>
      <c r="H5" s="274"/>
    </row>
    <row r="6" spans="1:8" ht="12.75">
      <c r="A6" s="9">
        <v>1</v>
      </c>
      <c r="B6" s="9">
        <v>2</v>
      </c>
      <c r="C6" s="9">
        <v>4</v>
      </c>
      <c r="D6" s="9">
        <v>5</v>
      </c>
      <c r="E6" s="9">
        <v>6</v>
      </c>
      <c r="F6" s="165">
        <v>7</v>
      </c>
      <c r="G6" s="278">
        <v>8</v>
      </c>
      <c r="H6" s="9">
        <v>9</v>
      </c>
    </row>
    <row r="7" spans="1:8" ht="17.25" customHeight="1">
      <c r="A7" s="4">
        <v>1</v>
      </c>
      <c r="B7" s="4" t="s">
        <v>333</v>
      </c>
      <c r="C7" s="4" t="s">
        <v>333</v>
      </c>
      <c r="D7" s="4">
        <v>9</v>
      </c>
      <c r="E7" s="48">
        <v>352.6</v>
      </c>
      <c r="F7" s="48">
        <v>12</v>
      </c>
      <c r="G7" s="144">
        <v>15902184.8</v>
      </c>
      <c r="H7" s="4" t="s">
        <v>17</v>
      </c>
    </row>
    <row r="8" spans="1:8" ht="17.25" customHeight="1">
      <c r="A8" s="202">
        <v>2</v>
      </c>
      <c r="B8" s="202" t="s">
        <v>328</v>
      </c>
      <c r="C8" s="4" t="s">
        <v>329</v>
      </c>
      <c r="D8" s="4">
        <v>7</v>
      </c>
      <c r="E8" s="14">
        <v>325.8</v>
      </c>
      <c r="F8" s="48">
        <v>28</v>
      </c>
      <c r="G8" s="144">
        <v>13988548.8</v>
      </c>
      <c r="H8" s="202" t="s">
        <v>318</v>
      </c>
    </row>
    <row r="9" spans="1:8" ht="17.25" customHeight="1">
      <c r="A9" s="202"/>
      <c r="B9" s="202"/>
      <c r="C9" s="4" t="s">
        <v>330</v>
      </c>
      <c r="D9" s="4">
        <v>10</v>
      </c>
      <c r="E9" s="14">
        <v>451.5</v>
      </c>
      <c r="F9" s="48">
        <v>34</v>
      </c>
      <c r="G9" s="144">
        <v>19047134.4</v>
      </c>
      <c r="H9" s="202"/>
    </row>
    <row r="10" spans="1:8" ht="17.25" customHeight="1">
      <c r="A10" s="202"/>
      <c r="B10" s="202"/>
      <c r="C10" s="4" t="s">
        <v>331</v>
      </c>
      <c r="D10" s="4">
        <v>13</v>
      </c>
      <c r="E10" s="14">
        <v>381.9</v>
      </c>
      <c r="F10" s="48">
        <v>26</v>
      </c>
      <c r="G10" s="144">
        <v>17206400.8</v>
      </c>
      <c r="H10" s="202"/>
    </row>
    <row r="11" spans="1:8" ht="17.25" customHeight="1">
      <c r="A11" s="202"/>
      <c r="B11" s="202"/>
      <c r="C11" s="4" t="s">
        <v>332</v>
      </c>
      <c r="D11" s="4">
        <v>11</v>
      </c>
      <c r="E11" s="4">
        <v>485.6</v>
      </c>
      <c r="F11" s="48">
        <v>31</v>
      </c>
      <c r="G11" s="144">
        <v>21175554.8</v>
      </c>
      <c r="H11" s="202"/>
    </row>
    <row r="12" spans="1:8" ht="17.25" customHeight="1">
      <c r="A12" s="4">
        <v>3</v>
      </c>
      <c r="B12" s="4" t="s">
        <v>339</v>
      </c>
      <c r="C12" s="4" t="s">
        <v>338</v>
      </c>
      <c r="D12" s="4">
        <v>13</v>
      </c>
      <c r="E12" s="14">
        <v>349</v>
      </c>
      <c r="F12" s="48">
        <v>33</v>
      </c>
      <c r="G12" s="151">
        <f>'[1]расчет'!$M$44</f>
        <v>16725594.399999999</v>
      </c>
      <c r="H12" s="4" t="s">
        <v>319</v>
      </c>
    </row>
    <row r="13" spans="1:8" ht="17.25" customHeight="1">
      <c r="A13" s="4">
        <v>4</v>
      </c>
      <c r="B13" s="13" t="s">
        <v>334</v>
      </c>
      <c r="C13" s="13" t="s">
        <v>335</v>
      </c>
      <c r="D13" s="4">
        <v>7</v>
      </c>
      <c r="E13" s="4">
        <v>214.9</v>
      </c>
      <c r="F13" s="48">
        <v>15</v>
      </c>
      <c r="G13" s="144">
        <v>9920610.8</v>
      </c>
      <c r="H13" s="4" t="s">
        <v>320</v>
      </c>
    </row>
    <row r="14" spans="1:8" ht="17.25" customHeight="1">
      <c r="A14" s="4">
        <v>5</v>
      </c>
      <c r="B14" s="4" t="s">
        <v>327</v>
      </c>
      <c r="C14" s="4" t="s">
        <v>327</v>
      </c>
      <c r="D14" s="4">
        <v>7</v>
      </c>
      <c r="E14" s="14">
        <v>278.2</v>
      </c>
      <c r="F14" s="48">
        <v>29</v>
      </c>
      <c r="G14" s="144">
        <v>13472290.4</v>
      </c>
      <c r="H14" s="4" t="s">
        <v>317</v>
      </c>
    </row>
    <row r="15" spans="1:8" ht="17.25" customHeight="1">
      <c r="A15" s="4">
        <v>6</v>
      </c>
      <c r="B15" s="4" t="s">
        <v>337</v>
      </c>
      <c r="C15" s="4" t="s">
        <v>337</v>
      </c>
      <c r="D15" s="4">
        <v>5</v>
      </c>
      <c r="E15" s="14">
        <v>458.6</v>
      </c>
      <c r="F15" s="48">
        <v>32</v>
      </c>
      <c r="G15" s="144">
        <v>5196890</v>
      </c>
      <c r="H15" s="4" t="s">
        <v>320</v>
      </c>
    </row>
    <row r="16" spans="1:8" ht="17.25" customHeight="1">
      <c r="A16" s="4">
        <v>7</v>
      </c>
      <c r="B16" s="4" t="s">
        <v>343</v>
      </c>
      <c r="C16" s="4" t="s">
        <v>344</v>
      </c>
      <c r="D16" s="4">
        <v>11</v>
      </c>
      <c r="E16" s="14">
        <v>339.8</v>
      </c>
      <c r="F16" s="48">
        <v>22</v>
      </c>
      <c r="G16" s="151">
        <f>'[1]расчет'!$M$75</f>
        <v>15257832.4</v>
      </c>
      <c r="H16" s="4" t="s">
        <v>319</v>
      </c>
    </row>
    <row r="17" spans="1:8" ht="17.25" customHeight="1">
      <c r="A17" s="4">
        <v>8</v>
      </c>
      <c r="B17" s="70" t="s">
        <v>347</v>
      </c>
      <c r="C17" s="70" t="s">
        <v>348</v>
      </c>
      <c r="D17" s="55">
        <v>11</v>
      </c>
      <c r="E17" s="55">
        <v>404.7</v>
      </c>
      <c r="F17" s="55">
        <v>24</v>
      </c>
      <c r="G17" s="153">
        <f>'[1]расчет'!$M$87</f>
        <v>18220383.200000003</v>
      </c>
      <c r="H17" s="135" t="s">
        <v>319</v>
      </c>
    </row>
    <row r="18" spans="1:8" ht="17.25" customHeight="1">
      <c r="A18" s="70">
        <v>9</v>
      </c>
      <c r="B18" s="70" t="s">
        <v>349</v>
      </c>
      <c r="C18" s="70" t="s">
        <v>349</v>
      </c>
      <c r="D18" s="48">
        <v>7</v>
      </c>
      <c r="E18" s="48">
        <v>302.2</v>
      </c>
      <c r="F18" s="48">
        <v>19</v>
      </c>
      <c r="G18" s="151">
        <f>'[1]расчет'!$M$99</f>
        <v>13606804.399999999</v>
      </c>
      <c r="H18" s="135" t="s">
        <v>319</v>
      </c>
    </row>
    <row r="19" spans="1:8" ht="17.25" customHeight="1">
      <c r="A19" s="4">
        <v>10</v>
      </c>
      <c r="B19" s="70" t="s">
        <v>351</v>
      </c>
      <c r="C19" s="70" t="s">
        <v>351</v>
      </c>
      <c r="D19" s="147">
        <v>4</v>
      </c>
      <c r="E19" s="147">
        <v>111.9</v>
      </c>
      <c r="F19" s="147">
        <v>11</v>
      </c>
      <c r="G19" s="154">
        <f>'[1]расчет'!$M$107</f>
        <v>4804538.4</v>
      </c>
      <c r="H19" s="70" t="s">
        <v>318</v>
      </c>
    </row>
    <row r="20" spans="1:8" ht="17.25" customHeight="1">
      <c r="A20" s="4">
        <v>11</v>
      </c>
      <c r="B20" s="70" t="s">
        <v>354</v>
      </c>
      <c r="C20" s="70" t="s">
        <v>354</v>
      </c>
      <c r="D20" s="48">
        <v>8</v>
      </c>
      <c r="E20" s="48">
        <v>254.7</v>
      </c>
      <c r="F20" s="48">
        <v>26</v>
      </c>
      <c r="G20" s="151">
        <f>'[1]расчет'!$M$112</f>
        <v>11610350</v>
      </c>
      <c r="H20" s="135" t="s">
        <v>319</v>
      </c>
    </row>
    <row r="21" spans="1:8" ht="17.25" customHeight="1">
      <c r="A21" s="70">
        <v>12</v>
      </c>
      <c r="B21" s="70" t="s">
        <v>355</v>
      </c>
      <c r="C21" s="70" t="s">
        <v>403</v>
      </c>
      <c r="D21" s="55">
        <v>2</v>
      </c>
      <c r="E21" s="55">
        <v>67.5</v>
      </c>
      <c r="F21" s="55">
        <v>5</v>
      </c>
      <c r="G21" s="153">
        <f>'[1]расчет'!$M$121</f>
        <v>3435750</v>
      </c>
      <c r="H21" s="70" t="s">
        <v>322</v>
      </c>
    </row>
    <row r="22" spans="1:8" ht="17.25" customHeight="1">
      <c r="A22" s="256">
        <v>13</v>
      </c>
      <c r="B22" s="256" t="s">
        <v>400</v>
      </c>
      <c r="C22" s="70" t="s">
        <v>410</v>
      </c>
      <c r="D22" s="48">
        <v>9</v>
      </c>
      <c r="E22" s="48">
        <v>333.5</v>
      </c>
      <c r="F22" s="48">
        <v>22</v>
      </c>
      <c r="G22" s="144">
        <v>15879504</v>
      </c>
      <c r="H22" s="279" t="s">
        <v>17</v>
      </c>
    </row>
    <row r="23" spans="1:8" ht="17.25" customHeight="1">
      <c r="A23" s="256"/>
      <c r="B23" s="256"/>
      <c r="C23" s="70" t="s">
        <v>411</v>
      </c>
      <c r="D23" s="48">
        <v>9</v>
      </c>
      <c r="E23" s="48">
        <v>328.6</v>
      </c>
      <c r="F23" s="48">
        <v>29</v>
      </c>
      <c r="G23" s="144">
        <f>'[1]расчет'!$M$135</f>
        <v>14706866</v>
      </c>
      <c r="H23" s="279"/>
    </row>
    <row r="24" spans="1:8" ht="17.25" customHeight="1">
      <c r="A24" s="256"/>
      <c r="B24" s="256"/>
      <c r="C24" s="70" t="s">
        <v>412</v>
      </c>
      <c r="D24" s="30">
        <v>8</v>
      </c>
      <c r="E24" s="30">
        <v>340</v>
      </c>
      <c r="F24" s="55">
        <v>27</v>
      </c>
      <c r="G24" s="143">
        <v>14911225</v>
      </c>
      <c r="H24" s="279"/>
    </row>
    <row r="25" spans="1:8" ht="17.25" customHeight="1">
      <c r="A25" s="70">
        <v>14</v>
      </c>
      <c r="B25" s="70" t="s">
        <v>385</v>
      </c>
      <c r="C25" s="70" t="s">
        <v>413</v>
      </c>
      <c r="D25" s="55">
        <v>4</v>
      </c>
      <c r="E25" s="55">
        <v>186.4</v>
      </c>
      <c r="F25" s="55">
        <v>12</v>
      </c>
      <c r="G25" s="143">
        <f>'[1]расчет'!$M$145</f>
        <v>8222280.4</v>
      </c>
      <c r="H25" s="70" t="s">
        <v>320</v>
      </c>
    </row>
    <row r="26" spans="1:8" ht="30" customHeight="1">
      <c r="A26" s="4">
        <v>15</v>
      </c>
      <c r="B26" s="4" t="s">
        <v>340</v>
      </c>
      <c r="C26" s="4" t="s">
        <v>402</v>
      </c>
      <c r="D26" s="4">
        <v>19</v>
      </c>
      <c r="E26" s="14">
        <v>432.9</v>
      </c>
      <c r="F26" s="48">
        <v>40</v>
      </c>
      <c r="G26" s="151">
        <f>'[1]расчет'!$M$150</f>
        <v>20510300.400000002</v>
      </c>
      <c r="H26" s="4" t="s">
        <v>319</v>
      </c>
    </row>
    <row r="27" spans="1:8" ht="17.25" customHeight="1">
      <c r="A27" s="70">
        <v>16</v>
      </c>
      <c r="B27" s="70" t="s">
        <v>384</v>
      </c>
      <c r="C27" s="70" t="s">
        <v>384</v>
      </c>
      <c r="D27" s="147">
        <v>4</v>
      </c>
      <c r="E27" s="147">
        <v>92.3</v>
      </c>
      <c r="F27" s="147">
        <v>3</v>
      </c>
      <c r="G27" s="148">
        <f>'[1]расчет'!$M$130</f>
        <v>4698070</v>
      </c>
      <c r="H27" s="70" t="s">
        <v>318</v>
      </c>
    </row>
    <row r="28" spans="1:8" ht="17.25" customHeight="1">
      <c r="A28" s="70">
        <v>17</v>
      </c>
      <c r="B28" s="70" t="s">
        <v>374</v>
      </c>
      <c r="C28" s="70" t="s">
        <v>374</v>
      </c>
      <c r="D28" s="145">
        <v>7</v>
      </c>
      <c r="E28" s="145">
        <v>263.3</v>
      </c>
      <c r="F28" s="145">
        <v>16</v>
      </c>
      <c r="G28" s="146">
        <f>'[1]расчет'!$M$170</f>
        <v>11628387.2</v>
      </c>
      <c r="H28" s="70" t="s">
        <v>17</v>
      </c>
    </row>
    <row r="29" spans="1:8" ht="17.25" customHeight="1">
      <c r="A29" s="4">
        <v>18</v>
      </c>
      <c r="B29" s="70" t="s">
        <v>381</v>
      </c>
      <c r="C29" s="70" t="s">
        <v>409</v>
      </c>
      <c r="D29" s="48">
        <v>23</v>
      </c>
      <c r="E29" s="48">
        <v>441.3</v>
      </c>
      <c r="F29" s="48">
        <v>65</v>
      </c>
      <c r="G29" s="144">
        <f>'[1]расчет'!$M$188</f>
        <v>21742224.400000002</v>
      </c>
      <c r="H29" s="70" t="s">
        <v>322</v>
      </c>
    </row>
    <row r="30" spans="1:8" ht="17.25" customHeight="1">
      <c r="A30" s="70">
        <v>19</v>
      </c>
      <c r="B30" s="70" t="s">
        <v>386</v>
      </c>
      <c r="C30" s="70" t="s">
        <v>386</v>
      </c>
      <c r="D30" s="48">
        <v>6</v>
      </c>
      <c r="E30" s="48">
        <v>306</v>
      </c>
      <c r="F30" s="48">
        <v>14</v>
      </c>
      <c r="G30" s="144">
        <f>'[1]расчет'!$M$212</f>
        <v>13138416</v>
      </c>
      <c r="H30" s="135" t="s">
        <v>319</v>
      </c>
    </row>
    <row r="31" spans="1:8" ht="17.25" customHeight="1">
      <c r="A31" s="202">
        <v>20</v>
      </c>
      <c r="B31" s="202" t="s">
        <v>418</v>
      </c>
      <c r="C31" s="4" t="s">
        <v>419</v>
      </c>
      <c r="D31" s="4">
        <v>9</v>
      </c>
      <c r="E31" s="14">
        <v>329.7</v>
      </c>
      <c r="F31" s="4">
        <v>36</v>
      </c>
      <c r="G31" s="14">
        <v>16878351</v>
      </c>
      <c r="H31" s="4" t="s">
        <v>16</v>
      </c>
    </row>
    <row r="32" spans="1:8" ht="17.25" customHeight="1">
      <c r="A32" s="202"/>
      <c r="B32" s="202"/>
      <c r="C32" s="4" t="s">
        <v>420</v>
      </c>
      <c r="D32" s="4">
        <v>8</v>
      </c>
      <c r="E32" s="14">
        <v>341.9</v>
      </c>
      <c r="F32" s="4">
        <v>33</v>
      </c>
      <c r="G32" s="14">
        <v>16166451</v>
      </c>
      <c r="H32" s="4" t="s">
        <v>16</v>
      </c>
    </row>
    <row r="33" spans="1:8" ht="17.25" customHeight="1">
      <c r="A33" s="202"/>
      <c r="B33" s="202"/>
      <c r="C33" s="4" t="s">
        <v>421</v>
      </c>
      <c r="D33" s="4">
        <v>8</v>
      </c>
      <c r="E33" s="14">
        <v>335.6</v>
      </c>
      <c r="F33" s="4">
        <v>23</v>
      </c>
      <c r="G33" s="14">
        <v>15296852</v>
      </c>
      <c r="H33" s="4" t="s">
        <v>16</v>
      </c>
    </row>
    <row r="34" spans="1:8" ht="17.25" customHeight="1">
      <c r="A34" s="202">
        <v>21</v>
      </c>
      <c r="B34" s="202" t="s">
        <v>422</v>
      </c>
      <c r="C34" s="4" t="s">
        <v>423</v>
      </c>
      <c r="D34" s="4">
        <v>8</v>
      </c>
      <c r="E34" s="14">
        <v>334.2</v>
      </c>
      <c r="F34" s="48">
        <v>23</v>
      </c>
      <c r="G34" s="14">
        <v>19280650</v>
      </c>
      <c r="H34" s="4" t="s">
        <v>17</v>
      </c>
    </row>
    <row r="35" spans="1:8" ht="17.25" customHeight="1">
      <c r="A35" s="202"/>
      <c r="B35" s="202"/>
      <c r="C35" s="4" t="s">
        <v>424</v>
      </c>
      <c r="D35" s="4">
        <v>8</v>
      </c>
      <c r="E35" s="14">
        <v>343.6</v>
      </c>
      <c r="F35" s="48">
        <v>22</v>
      </c>
      <c r="G35" s="14">
        <v>18217373</v>
      </c>
      <c r="H35" s="4" t="s">
        <v>17</v>
      </c>
    </row>
    <row r="36" spans="1:8" ht="17.25" customHeight="1">
      <c r="A36" s="202"/>
      <c r="B36" s="202"/>
      <c r="C36" s="4" t="s">
        <v>425</v>
      </c>
      <c r="D36" s="4">
        <v>8</v>
      </c>
      <c r="E36" s="14">
        <v>336.9</v>
      </c>
      <c r="F36" s="48">
        <v>26</v>
      </c>
      <c r="G36" s="14">
        <v>10661333</v>
      </c>
      <c r="H36" s="4" t="s">
        <v>17</v>
      </c>
    </row>
    <row r="37" spans="1:8" ht="17.25" customHeight="1">
      <c r="A37" s="202">
        <v>22</v>
      </c>
      <c r="B37" s="257" t="s">
        <v>426</v>
      </c>
      <c r="C37" s="13" t="s">
        <v>427</v>
      </c>
      <c r="D37" s="4">
        <v>18</v>
      </c>
      <c r="E37" s="14">
        <v>426.7</v>
      </c>
      <c r="F37" s="4">
        <v>26</v>
      </c>
      <c r="G37" s="14">
        <v>17751147</v>
      </c>
      <c r="H37" s="4" t="s">
        <v>17</v>
      </c>
    </row>
    <row r="38" spans="1:8" ht="17.25" customHeight="1">
      <c r="A38" s="202"/>
      <c r="B38" s="202"/>
      <c r="C38" s="13" t="s">
        <v>428</v>
      </c>
      <c r="D38" s="4">
        <v>20</v>
      </c>
      <c r="E38" s="14">
        <v>619.5</v>
      </c>
      <c r="F38" s="4">
        <v>50</v>
      </c>
      <c r="G38" s="14">
        <v>29266306</v>
      </c>
      <c r="H38" s="4" t="s">
        <v>17</v>
      </c>
    </row>
    <row r="39" spans="1:8" ht="17.25" customHeight="1">
      <c r="A39" s="202"/>
      <c r="B39" s="202"/>
      <c r="C39" s="13" t="s">
        <v>429</v>
      </c>
      <c r="D39" s="4">
        <v>15</v>
      </c>
      <c r="E39" s="14">
        <v>438.7</v>
      </c>
      <c r="F39" s="4">
        <v>49</v>
      </c>
      <c r="G39" s="14">
        <v>17576007</v>
      </c>
      <c r="H39" s="4" t="s">
        <v>17</v>
      </c>
    </row>
    <row r="40" spans="1:8" ht="18" customHeight="1">
      <c r="A40" s="70"/>
      <c r="B40" s="70" t="s">
        <v>113</v>
      </c>
      <c r="C40" s="70"/>
      <c r="D40" s="48">
        <f>SUM(D7:D39)</f>
        <v>316</v>
      </c>
      <c r="E40" s="14">
        <f>SUM(E7:E39)</f>
        <v>11010.000000000002</v>
      </c>
      <c r="F40" s="48">
        <f>SUM(F7:F39)</f>
        <v>863</v>
      </c>
      <c r="G40" s="165">
        <f>SUM(G7:G39)</f>
        <v>486102611</v>
      </c>
      <c r="H40" s="135"/>
    </row>
  </sheetData>
  <mergeCells count="19">
    <mergeCell ref="A37:A39"/>
    <mergeCell ref="B37:B39"/>
    <mergeCell ref="A34:A36"/>
    <mergeCell ref="B34:B36"/>
    <mergeCell ref="H8:H11"/>
    <mergeCell ref="B8:B11"/>
    <mergeCell ref="A8:A11"/>
    <mergeCell ref="A31:A33"/>
    <mergeCell ref="B31:B33"/>
    <mergeCell ref="A22:A24"/>
    <mergeCell ref="B22:B24"/>
    <mergeCell ref="H22:H24"/>
    <mergeCell ref="E1:H1"/>
    <mergeCell ref="A3:H3"/>
    <mergeCell ref="A4:A5"/>
    <mergeCell ref="B4:B5"/>
    <mergeCell ref="C4:G4"/>
    <mergeCell ref="H4:H5"/>
    <mergeCell ref="E2:H2"/>
  </mergeCells>
  <printOptions/>
  <pageMargins left="0.37" right="0.22" top="0.36" bottom="0.33" header="0.21" footer="0.1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6"/>
  <sheetViews>
    <sheetView tabSelected="1" view="pageBreakPreview" zoomScaleSheetLayoutView="100" workbookViewId="0" topLeftCell="A1">
      <selection activeCell="D1" sqref="D1:H1"/>
    </sheetView>
  </sheetViews>
  <sheetFormatPr defaultColWidth="9.140625" defaultRowHeight="12.75"/>
  <cols>
    <col min="1" max="1" width="3.57421875" style="0" customWidth="1"/>
    <col min="2" max="2" width="32.8515625" style="0" customWidth="1"/>
    <col min="3" max="3" width="30.140625" style="0" customWidth="1"/>
    <col min="4" max="4" width="4.00390625" style="0" customWidth="1"/>
    <col min="5" max="5" width="6.8515625" style="0" customWidth="1"/>
    <col min="6" max="6" width="6.28125" style="0" customWidth="1"/>
    <col min="7" max="7" width="12.421875" style="0" customWidth="1"/>
    <col min="8" max="8" width="5.57421875" style="0" customWidth="1"/>
  </cols>
  <sheetData>
    <row r="1" spans="4:8" ht="39" customHeight="1">
      <c r="D1" s="213" t="s">
        <v>466</v>
      </c>
      <c r="E1" s="214"/>
      <c r="F1" s="214"/>
      <c r="G1" s="214"/>
      <c r="H1" s="214"/>
    </row>
    <row r="2" spans="4:8" ht="63" customHeight="1">
      <c r="D2" s="231" t="s">
        <v>430</v>
      </c>
      <c r="E2" s="258"/>
      <c r="F2" s="258"/>
      <c r="G2" s="258"/>
      <c r="H2" s="258"/>
    </row>
    <row r="3" spans="1:8" ht="36.75" customHeight="1">
      <c r="A3" s="233" t="s">
        <v>417</v>
      </c>
      <c r="B3" s="233"/>
      <c r="C3" s="233"/>
      <c r="D3" s="233"/>
      <c r="E3" s="233"/>
      <c r="F3" s="233"/>
      <c r="G3" s="233"/>
      <c r="H3" s="233"/>
    </row>
    <row r="4" spans="1:8" ht="23.25" customHeight="1">
      <c r="A4" s="260" t="s">
        <v>1</v>
      </c>
      <c r="B4" s="260" t="s">
        <v>2</v>
      </c>
      <c r="C4" s="266" t="s">
        <v>4</v>
      </c>
      <c r="D4" s="267"/>
      <c r="E4" s="267"/>
      <c r="F4" s="267"/>
      <c r="G4" s="268"/>
      <c r="H4" s="262" t="s">
        <v>18</v>
      </c>
    </row>
    <row r="5" spans="1:8" ht="187.5" customHeight="1">
      <c r="A5" s="261"/>
      <c r="B5" s="261"/>
      <c r="C5" s="1" t="s">
        <v>6</v>
      </c>
      <c r="D5" s="2" t="s">
        <v>7</v>
      </c>
      <c r="E5" s="2" t="s">
        <v>8</v>
      </c>
      <c r="F5" s="140" t="s">
        <v>9</v>
      </c>
      <c r="G5" s="141" t="s">
        <v>10</v>
      </c>
      <c r="H5" s="263"/>
    </row>
    <row r="6" spans="1:8" ht="12.75">
      <c r="A6" s="1">
        <v>1</v>
      </c>
      <c r="B6" s="1">
        <v>2</v>
      </c>
      <c r="C6" s="1">
        <v>4</v>
      </c>
      <c r="D6" s="1">
        <v>5</v>
      </c>
      <c r="E6" s="1">
        <v>6</v>
      </c>
      <c r="F6" s="161">
        <v>7</v>
      </c>
      <c r="G6" s="161">
        <v>8</v>
      </c>
      <c r="H6" s="1">
        <v>9</v>
      </c>
    </row>
    <row r="7" spans="1:8" ht="18" customHeight="1">
      <c r="A7" s="70">
        <v>1</v>
      </c>
      <c r="B7" s="70" t="s">
        <v>363</v>
      </c>
      <c r="C7" s="70" t="s">
        <v>363</v>
      </c>
      <c r="D7" s="48">
        <v>13</v>
      </c>
      <c r="E7" s="48">
        <v>685.3</v>
      </c>
      <c r="F7" s="48">
        <v>55</v>
      </c>
      <c r="G7" s="151">
        <f>'[1]расчет'!$M$623</f>
        <v>29751361.200000003</v>
      </c>
      <c r="H7" s="70" t="s">
        <v>17</v>
      </c>
    </row>
    <row r="8" spans="1:8" ht="18" customHeight="1">
      <c r="A8" s="70">
        <v>2</v>
      </c>
      <c r="B8" s="70" t="s">
        <v>364</v>
      </c>
      <c r="C8" s="70" t="s">
        <v>364</v>
      </c>
      <c r="D8" s="48">
        <v>8</v>
      </c>
      <c r="E8" s="48">
        <v>251.2</v>
      </c>
      <c r="F8" s="48">
        <v>29</v>
      </c>
      <c r="G8" s="151">
        <f>'[1]расчет'!$M$1095</f>
        <v>15079123.2</v>
      </c>
      <c r="H8" s="70" t="s">
        <v>17</v>
      </c>
    </row>
    <row r="9" spans="1:8" ht="18" customHeight="1">
      <c r="A9" s="70">
        <v>3</v>
      </c>
      <c r="B9" s="70" t="s">
        <v>365</v>
      </c>
      <c r="C9" s="70" t="s">
        <v>365</v>
      </c>
      <c r="D9" s="48">
        <v>15</v>
      </c>
      <c r="E9" s="48">
        <v>621.1</v>
      </c>
      <c r="F9" s="48">
        <v>34</v>
      </c>
      <c r="G9" s="151">
        <f>'[1]расчет'!$M$939</f>
        <v>27491823.6</v>
      </c>
      <c r="H9" s="135" t="s">
        <v>319</v>
      </c>
    </row>
    <row r="10" spans="1:8" ht="18" customHeight="1">
      <c r="A10" s="70">
        <v>4</v>
      </c>
      <c r="B10" s="70" t="s">
        <v>366</v>
      </c>
      <c r="C10" s="70" t="s">
        <v>366</v>
      </c>
      <c r="D10" s="48">
        <v>9</v>
      </c>
      <c r="E10" s="48">
        <v>318.5</v>
      </c>
      <c r="F10" s="48">
        <v>33</v>
      </c>
      <c r="G10" s="151">
        <f>'[1]расчет'!$M$828</f>
        <v>14253302.4</v>
      </c>
      <c r="H10" s="135" t="s">
        <v>319</v>
      </c>
    </row>
    <row r="11" spans="1:8" ht="18" customHeight="1">
      <c r="A11" s="70">
        <v>5</v>
      </c>
      <c r="B11" s="70" t="s">
        <v>367</v>
      </c>
      <c r="C11" s="70" t="s">
        <v>367</v>
      </c>
      <c r="D11" s="48">
        <v>8</v>
      </c>
      <c r="E11" s="48">
        <v>316</v>
      </c>
      <c r="F11" s="48">
        <v>26</v>
      </c>
      <c r="G11" s="151">
        <f>'[1]расчет'!$M$551</f>
        <v>13567776</v>
      </c>
      <c r="H11" s="135" t="s">
        <v>319</v>
      </c>
    </row>
    <row r="12" spans="1:8" ht="18" customHeight="1">
      <c r="A12" s="259">
        <v>6</v>
      </c>
      <c r="B12" s="259" t="s">
        <v>415</v>
      </c>
      <c r="C12" s="70" t="s">
        <v>368</v>
      </c>
      <c r="D12" s="48">
        <v>8</v>
      </c>
      <c r="E12" s="48">
        <v>341.4</v>
      </c>
      <c r="F12" s="48">
        <v>23</v>
      </c>
      <c r="G12" s="151">
        <f>'[1]расчет'!$M$1013</f>
        <v>15373517.6</v>
      </c>
      <c r="H12" s="259" t="s">
        <v>17</v>
      </c>
    </row>
    <row r="13" spans="1:8" ht="18" customHeight="1">
      <c r="A13" s="229"/>
      <c r="B13" s="229"/>
      <c r="C13" s="70" t="s">
        <v>369</v>
      </c>
      <c r="D13" s="48">
        <v>8</v>
      </c>
      <c r="E13" s="48">
        <v>335.6</v>
      </c>
      <c r="F13" s="48">
        <v>23</v>
      </c>
      <c r="G13" s="151">
        <f>'[1]расчет'!$M$800</f>
        <v>14409321.6</v>
      </c>
      <c r="H13" s="229"/>
    </row>
    <row r="14" spans="1:8" ht="18" customHeight="1">
      <c r="A14" s="70">
        <v>7</v>
      </c>
      <c r="B14" s="70" t="s">
        <v>370</v>
      </c>
      <c r="C14" s="70" t="s">
        <v>370</v>
      </c>
      <c r="D14" s="55">
        <v>1</v>
      </c>
      <c r="E14" s="55">
        <v>48.6</v>
      </c>
      <c r="F14" s="55">
        <v>2</v>
      </c>
      <c r="G14" s="153">
        <f>'[1]расчет'!$M$220</f>
        <v>2086689.6</v>
      </c>
      <c r="H14" s="135" t="s">
        <v>324</v>
      </c>
    </row>
    <row r="15" spans="1:8" ht="18" customHeight="1">
      <c r="A15" s="70">
        <v>8</v>
      </c>
      <c r="B15" s="70" t="s">
        <v>371</v>
      </c>
      <c r="C15" s="70" t="s">
        <v>371</v>
      </c>
      <c r="D15" s="48">
        <v>8</v>
      </c>
      <c r="E15" s="48">
        <v>344.5</v>
      </c>
      <c r="F15" s="48">
        <v>22</v>
      </c>
      <c r="G15" s="144">
        <f>'[1]расчет'!$M$1077</f>
        <v>16034632.400000002</v>
      </c>
      <c r="H15" s="70" t="s">
        <v>17</v>
      </c>
    </row>
    <row r="16" spans="1:8" ht="18" customHeight="1">
      <c r="A16" s="70">
        <v>9</v>
      </c>
      <c r="B16" s="70" t="s">
        <v>372</v>
      </c>
      <c r="C16" s="70" t="s">
        <v>372</v>
      </c>
      <c r="D16" s="147">
        <v>8</v>
      </c>
      <c r="E16" s="147">
        <v>330.5</v>
      </c>
      <c r="F16" s="147">
        <v>20</v>
      </c>
      <c r="G16" s="148">
        <f>'[1]расчет'!$M$1004</f>
        <v>15115764.8</v>
      </c>
      <c r="H16" s="70" t="s">
        <v>318</v>
      </c>
    </row>
    <row r="17" spans="1:8" ht="18" customHeight="1">
      <c r="A17" s="70">
        <v>10</v>
      </c>
      <c r="B17" s="70" t="s">
        <v>373</v>
      </c>
      <c r="C17" s="70" t="s">
        <v>373</v>
      </c>
      <c r="D17" s="147">
        <v>8</v>
      </c>
      <c r="E17" s="147">
        <v>333.6</v>
      </c>
      <c r="F17" s="147">
        <v>18</v>
      </c>
      <c r="G17" s="148">
        <f>'[1]расчет'!$M$1086</f>
        <v>15259219.6</v>
      </c>
      <c r="H17" s="70" t="s">
        <v>318</v>
      </c>
    </row>
    <row r="18" spans="1:8" ht="18" customHeight="1">
      <c r="A18" s="70">
        <v>11</v>
      </c>
      <c r="B18" s="70" t="s">
        <v>401</v>
      </c>
      <c r="C18" s="70" t="s">
        <v>401</v>
      </c>
      <c r="D18" s="145">
        <v>8</v>
      </c>
      <c r="E18" s="145">
        <v>351.3</v>
      </c>
      <c r="F18" s="145">
        <v>24</v>
      </c>
      <c r="G18" s="146">
        <f>'[1]расчет'!$M$746</f>
        <v>15398791.199999997</v>
      </c>
      <c r="H18" s="70" t="s">
        <v>17</v>
      </c>
    </row>
    <row r="19" spans="1:8" ht="18" customHeight="1">
      <c r="A19" s="70">
        <v>12</v>
      </c>
      <c r="B19" s="70" t="s">
        <v>375</v>
      </c>
      <c r="C19" s="70" t="s">
        <v>375</v>
      </c>
      <c r="D19" s="48">
        <v>7</v>
      </c>
      <c r="E19" s="48">
        <v>263.2</v>
      </c>
      <c r="F19" s="48">
        <v>17</v>
      </c>
      <c r="G19" s="144">
        <f>'[1]расчет'!$M$1175</f>
        <v>12577384.4</v>
      </c>
      <c r="H19" s="70" t="s">
        <v>325</v>
      </c>
    </row>
    <row r="20" spans="1:8" ht="18" customHeight="1">
      <c r="A20" s="70">
        <v>13</v>
      </c>
      <c r="B20" s="70" t="s">
        <v>376</v>
      </c>
      <c r="C20" s="70" t="s">
        <v>376</v>
      </c>
      <c r="D20" s="48">
        <v>7</v>
      </c>
      <c r="E20" s="48">
        <v>280.8</v>
      </c>
      <c r="F20" s="48">
        <v>18</v>
      </c>
      <c r="G20" s="144">
        <f>'[1]расчет'!$M$391</f>
        <v>12457814.4</v>
      </c>
      <c r="H20" s="70" t="s">
        <v>326</v>
      </c>
    </row>
    <row r="21" spans="1:8" ht="18" customHeight="1">
      <c r="A21" s="264">
        <v>14</v>
      </c>
      <c r="B21" s="256" t="s">
        <v>377</v>
      </c>
      <c r="C21" s="70" t="s">
        <v>405</v>
      </c>
      <c r="D21" s="48">
        <v>7</v>
      </c>
      <c r="E21" s="48">
        <v>283.3</v>
      </c>
      <c r="F21" s="48">
        <v>26</v>
      </c>
      <c r="G21" s="144">
        <f>'[1]расчет'!$M$1288</f>
        <v>12928312.8</v>
      </c>
      <c r="H21" s="256" t="s">
        <v>320</v>
      </c>
    </row>
    <row r="22" spans="1:8" ht="18" customHeight="1">
      <c r="A22" s="264"/>
      <c r="B22" s="265"/>
      <c r="C22" s="70" t="s">
        <v>406</v>
      </c>
      <c r="D22" s="48">
        <v>4</v>
      </c>
      <c r="E22" s="48">
        <v>114.3</v>
      </c>
      <c r="F22" s="48">
        <v>12</v>
      </c>
      <c r="G22" s="160">
        <f>'[1]расчет'!$M$1283</f>
        <v>5172786</v>
      </c>
      <c r="H22" s="256"/>
    </row>
    <row r="23" spans="1:8" ht="18" customHeight="1">
      <c r="A23" s="264"/>
      <c r="B23" s="265"/>
      <c r="C23" s="70" t="s">
        <v>407</v>
      </c>
      <c r="D23" s="48">
        <v>3</v>
      </c>
      <c r="E23" s="48">
        <v>132.7</v>
      </c>
      <c r="F23" s="48">
        <v>11</v>
      </c>
      <c r="G23" s="144">
        <f>'[1]расчет'!$M$1235</f>
        <v>5697607.2</v>
      </c>
      <c r="H23" s="256"/>
    </row>
    <row r="24" spans="1:8" ht="18" customHeight="1">
      <c r="A24" s="70">
        <v>15</v>
      </c>
      <c r="B24" s="70" t="s">
        <v>378</v>
      </c>
      <c r="C24" s="70" t="s">
        <v>408</v>
      </c>
      <c r="D24" s="48">
        <v>8</v>
      </c>
      <c r="E24" s="48">
        <v>199.6</v>
      </c>
      <c r="F24" s="48">
        <v>19</v>
      </c>
      <c r="G24" s="144">
        <f>'[1]расчет'!$M$1135</f>
        <v>9703302.8</v>
      </c>
      <c r="H24" s="70" t="s">
        <v>322</v>
      </c>
    </row>
    <row r="25" spans="1:8" ht="18" customHeight="1">
      <c r="A25" s="70">
        <v>16</v>
      </c>
      <c r="B25" s="70" t="s">
        <v>379</v>
      </c>
      <c r="C25" s="70" t="s">
        <v>379</v>
      </c>
      <c r="D25" s="48">
        <v>13</v>
      </c>
      <c r="E25" s="48">
        <v>292.9</v>
      </c>
      <c r="F25" s="48">
        <v>38</v>
      </c>
      <c r="G25" s="144">
        <f>'[1]расчет'!$M$1188</f>
        <v>14109024.4</v>
      </c>
      <c r="H25" s="70" t="s">
        <v>17</v>
      </c>
    </row>
    <row r="26" spans="1:8" ht="18" customHeight="1">
      <c r="A26" s="70">
        <v>17</v>
      </c>
      <c r="B26" s="70" t="s">
        <v>380</v>
      </c>
      <c r="C26" s="70" t="s">
        <v>380</v>
      </c>
      <c r="D26" s="155">
        <v>7</v>
      </c>
      <c r="E26" s="155">
        <v>280.3</v>
      </c>
      <c r="F26" s="147">
        <v>25</v>
      </c>
      <c r="G26" s="148">
        <f>'[1]расчет'!$M$871</f>
        <v>14717010.399999999</v>
      </c>
      <c r="H26" s="70" t="s">
        <v>17</v>
      </c>
    </row>
    <row r="27" spans="1:8" ht="18" customHeight="1">
      <c r="A27" s="70">
        <v>18</v>
      </c>
      <c r="B27" s="70" t="s">
        <v>382</v>
      </c>
      <c r="C27" s="70" t="s">
        <v>382</v>
      </c>
      <c r="D27" s="55">
        <v>31</v>
      </c>
      <c r="E27" s="55">
        <v>818.5</v>
      </c>
      <c r="F27" s="55">
        <v>86</v>
      </c>
      <c r="G27" s="143">
        <f>'[1]расчет'!$M$1493</f>
        <v>40343608</v>
      </c>
      <c r="H27" s="135" t="s">
        <v>319</v>
      </c>
    </row>
    <row r="28" spans="1:8" ht="18" customHeight="1">
      <c r="A28" s="70">
        <v>19</v>
      </c>
      <c r="B28" s="70" t="s">
        <v>383</v>
      </c>
      <c r="C28" s="70" t="s">
        <v>383</v>
      </c>
      <c r="D28" s="55">
        <v>7</v>
      </c>
      <c r="E28" s="55">
        <v>167.3</v>
      </c>
      <c r="F28" s="55">
        <v>25</v>
      </c>
      <c r="G28" s="143">
        <f>'[1]расчет'!$M$534</f>
        <v>8271075.2</v>
      </c>
      <c r="H28" s="135" t="s">
        <v>317</v>
      </c>
    </row>
    <row r="29" spans="1:8" ht="18" customHeight="1">
      <c r="A29" s="70">
        <v>20</v>
      </c>
      <c r="B29" s="70" t="s">
        <v>387</v>
      </c>
      <c r="C29" s="70" t="s">
        <v>387</v>
      </c>
      <c r="D29" s="48">
        <v>8</v>
      </c>
      <c r="E29" s="48">
        <v>323.4</v>
      </c>
      <c r="F29" s="48">
        <v>33</v>
      </c>
      <c r="G29" s="144">
        <f>'[1]расчет'!$M$277</f>
        <v>13885502.399999997</v>
      </c>
      <c r="H29" s="135" t="s">
        <v>319</v>
      </c>
    </row>
    <row r="30" spans="1:8" ht="18" customHeight="1">
      <c r="A30" s="70">
        <v>21</v>
      </c>
      <c r="B30" s="105" t="s">
        <v>399</v>
      </c>
      <c r="C30" s="105" t="s">
        <v>388</v>
      </c>
      <c r="D30" s="48">
        <v>10</v>
      </c>
      <c r="E30" s="48">
        <v>383.7</v>
      </c>
      <c r="F30" s="48">
        <v>28</v>
      </c>
      <c r="G30" s="144">
        <f>'[1]расчет'!$M$474</f>
        <v>16893449.599999998</v>
      </c>
      <c r="H30" s="135" t="s">
        <v>17</v>
      </c>
    </row>
    <row r="31" spans="1:8" ht="18" customHeight="1">
      <c r="A31" s="70">
        <v>22</v>
      </c>
      <c r="B31" s="70" t="s">
        <v>389</v>
      </c>
      <c r="C31" s="70" t="s">
        <v>389</v>
      </c>
      <c r="D31" s="147">
        <v>13</v>
      </c>
      <c r="E31" s="147">
        <v>269.9</v>
      </c>
      <c r="F31" s="147">
        <v>38</v>
      </c>
      <c r="G31" s="148">
        <f>'[1]расчет'!$M$732</f>
        <v>12888151.2</v>
      </c>
      <c r="H31" s="70" t="s">
        <v>318</v>
      </c>
    </row>
    <row r="32" spans="1:8" ht="18" customHeight="1">
      <c r="A32" s="70">
        <v>23</v>
      </c>
      <c r="B32" s="70" t="s">
        <v>390</v>
      </c>
      <c r="C32" s="70" t="s">
        <v>390</v>
      </c>
      <c r="D32" s="48">
        <v>9</v>
      </c>
      <c r="E32" s="48">
        <v>253.9</v>
      </c>
      <c r="F32" s="48">
        <v>17</v>
      </c>
      <c r="G32" s="144">
        <f>'[1]расчет'!$M$356</f>
        <v>11838016.8</v>
      </c>
      <c r="H32" s="70" t="s">
        <v>322</v>
      </c>
    </row>
    <row r="33" spans="1:8" ht="18" customHeight="1">
      <c r="A33" s="259">
        <v>24</v>
      </c>
      <c r="B33" s="259" t="s">
        <v>416</v>
      </c>
      <c r="C33" s="70" t="s">
        <v>391</v>
      </c>
      <c r="D33" s="48">
        <v>8</v>
      </c>
      <c r="E33" s="48">
        <v>418.3</v>
      </c>
      <c r="F33" s="48">
        <v>15</v>
      </c>
      <c r="G33" s="144">
        <f>'[1]расчет'!$M$520</f>
        <v>17960128.799999997</v>
      </c>
      <c r="H33" s="259" t="s">
        <v>16</v>
      </c>
    </row>
    <row r="34" spans="1:8" ht="18" customHeight="1">
      <c r="A34" s="229"/>
      <c r="B34" s="229"/>
      <c r="C34" s="70" t="s">
        <v>392</v>
      </c>
      <c r="D34" s="48">
        <v>8</v>
      </c>
      <c r="E34" s="48">
        <v>420.1</v>
      </c>
      <c r="F34" s="48">
        <v>22</v>
      </c>
      <c r="G34" s="144">
        <f>'[1]расчет'!$M$399</f>
        <v>18037413.6</v>
      </c>
      <c r="H34" s="229"/>
    </row>
    <row r="35" spans="1:8" ht="18" customHeight="1">
      <c r="A35" s="70">
        <v>25</v>
      </c>
      <c r="B35" s="70" t="s">
        <v>393</v>
      </c>
      <c r="C35" s="70" t="s">
        <v>393</v>
      </c>
      <c r="D35" s="48">
        <v>9</v>
      </c>
      <c r="E35" s="48">
        <v>260.8</v>
      </c>
      <c r="F35" s="48">
        <v>27</v>
      </c>
      <c r="G35" s="144">
        <f>'[1]расчет'!$M$790</f>
        <v>12692551.6</v>
      </c>
      <c r="H35" s="135" t="s">
        <v>17</v>
      </c>
    </row>
    <row r="36" spans="1:8" ht="18" customHeight="1">
      <c r="A36" s="70">
        <v>26</v>
      </c>
      <c r="B36" s="70" t="s">
        <v>394</v>
      </c>
      <c r="C36" s="70" t="s">
        <v>394</v>
      </c>
      <c r="D36" s="55">
        <v>13</v>
      </c>
      <c r="E36" s="55">
        <v>362.8</v>
      </c>
      <c r="F36" s="55">
        <v>31</v>
      </c>
      <c r="G36" s="143">
        <f>'[1]расчет'!$M$460</f>
        <v>16580644.8</v>
      </c>
      <c r="H36" s="135" t="s">
        <v>17</v>
      </c>
    </row>
    <row r="37" spans="1:8" ht="18" customHeight="1">
      <c r="A37" s="70">
        <v>27</v>
      </c>
      <c r="B37" s="70" t="s">
        <v>395</v>
      </c>
      <c r="C37" s="70" t="s">
        <v>395</v>
      </c>
      <c r="D37" s="48">
        <v>8</v>
      </c>
      <c r="E37" s="48">
        <v>253.9</v>
      </c>
      <c r="F37" s="48">
        <v>23</v>
      </c>
      <c r="G37" s="144">
        <f>'[1]расчет'!$M$1034</f>
        <v>11739263.2</v>
      </c>
      <c r="H37" s="70" t="s">
        <v>322</v>
      </c>
    </row>
    <row r="38" spans="1:8" ht="18" customHeight="1">
      <c r="A38" s="70">
        <v>28</v>
      </c>
      <c r="B38" s="70" t="s">
        <v>396</v>
      </c>
      <c r="C38" s="70" t="s">
        <v>396</v>
      </c>
      <c r="D38" s="145">
        <v>15</v>
      </c>
      <c r="E38" s="145">
        <v>561.8</v>
      </c>
      <c r="F38" s="145">
        <v>39</v>
      </c>
      <c r="G38" s="146">
        <f>'[1]расчет'!$M$1412</f>
        <v>26524183.6</v>
      </c>
      <c r="H38" s="70" t="s">
        <v>322</v>
      </c>
    </row>
    <row r="39" spans="1:8" ht="18" customHeight="1">
      <c r="A39" s="70">
        <v>29</v>
      </c>
      <c r="B39" s="70" t="s">
        <v>397</v>
      </c>
      <c r="C39" s="70" t="s">
        <v>397</v>
      </c>
      <c r="D39" s="48">
        <v>12</v>
      </c>
      <c r="E39" s="48">
        <v>376.5</v>
      </c>
      <c r="F39" s="48">
        <v>24</v>
      </c>
      <c r="G39" s="144">
        <f>'[1]расчет'!$M$1116</f>
        <v>17413362.8</v>
      </c>
      <c r="H39" s="70" t="s">
        <v>322</v>
      </c>
    </row>
    <row r="40" spans="1:8" ht="18" customHeight="1">
      <c r="A40" s="70">
        <v>30</v>
      </c>
      <c r="B40" s="70" t="s">
        <v>398</v>
      </c>
      <c r="C40" s="70" t="s">
        <v>398</v>
      </c>
      <c r="D40" s="145">
        <v>6</v>
      </c>
      <c r="E40" s="145">
        <v>174.1</v>
      </c>
      <c r="F40" s="145">
        <v>14</v>
      </c>
      <c r="G40" s="146">
        <f>'[1]расчет'!$M$1363</f>
        <v>8495346</v>
      </c>
      <c r="H40" s="70" t="s">
        <v>322</v>
      </c>
    </row>
    <row r="41" spans="1:8" ht="18.75" customHeight="1">
      <c r="A41" s="4">
        <v>31</v>
      </c>
      <c r="B41" s="5" t="s">
        <v>336</v>
      </c>
      <c r="C41" s="5" t="s">
        <v>336</v>
      </c>
      <c r="D41" s="5">
        <v>12</v>
      </c>
      <c r="E41" s="6">
        <v>339.8</v>
      </c>
      <c r="F41" s="12">
        <v>40</v>
      </c>
      <c r="G41" s="142">
        <v>15815312.4</v>
      </c>
      <c r="H41" s="5" t="s">
        <v>320</v>
      </c>
    </row>
    <row r="42" spans="1:8" ht="18" customHeight="1">
      <c r="A42" s="203">
        <v>32</v>
      </c>
      <c r="B42" s="203" t="s">
        <v>341</v>
      </c>
      <c r="C42" s="5" t="s">
        <v>342</v>
      </c>
      <c r="D42" s="5">
        <v>12</v>
      </c>
      <c r="E42" s="6">
        <v>499</v>
      </c>
      <c r="F42" s="12">
        <v>30</v>
      </c>
      <c r="G42" s="150">
        <f>'[1]расчет'!$M$755</f>
        <v>22520114</v>
      </c>
      <c r="H42" s="203" t="s">
        <v>17</v>
      </c>
    </row>
    <row r="43" spans="1:8" ht="18" customHeight="1">
      <c r="A43" s="203"/>
      <c r="B43" s="203"/>
      <c r="C43" s="5" t="s">
        <v>0</v>
      </c>
      <c r="D43" s="5">
        <v>10</v>
      </c>
      <c r="E43" s="6">
        <v>513.8</v>
      </c>
      <c r="F43" s="12">
        <v>26</v>
      </c>
      <c r="G43" s="150">
        <f>'[1]расчет'!$M$768</f>
        <v>23091854.800000004</v>
      </c>
      <c r="H43" s="203"/>
    </row>
    <row r="44" spans="1:8" ht="18" customHeight="1">
      <c r="A44" s="70">
        <v>33</v>
      </c>
      <c r="B44" s="70" t="s">
        <v>345</v>
      </c>
      <c r="C44" s="70" t="s">
        <v>345</v>
      </c>
      <c r="D44" s="48">
        <v>4</v>
      </c>
      <c r="E44" s="48">
        <v>120.6</v>
      </c>
      <c r="F44" s="48">
        <v>12</v>
      </c>
      <c r="G44" s="151">
        <f>'[1]расчет'!$M$1183</f>
        <v>5482306.4</v>
      </c>
      <c r="H44" s="70" t="s">
        <v>321</v>
      </c>
    </row>
    <row r="45" spans="1:8" ht="18" customHeight="1">
      <c r="A45" s="70">
        <v>34</v>
      </c>
      <c r="B45" s="70" t="s">
        <v>346</v>
      </c>
      <c r="C45" s="70" t="s">
        <v>346</v>
      </c>
      <c r="D45" s="145">
        <v>8</v>
      </c>
      <c r="E45" s="145">
        <v>255.6</v>
      </c>
      <c r="F45" s="145">
        <v>14</v>
      </c>
      <c r="G45" s="152">
        <f>'[1]расчет'!$M$1043</f>
        <v>12103736.8</v>
      </c>
      <c r="H45" s="70" t="s">
        <v>17</v>
      </c>
    </row>
    <row r="46" spans="1:8" ht="18" customHeight="1">
      <c r="A46" s="70">
        <v>35</v>
      </c>
      <c r="B46" s="70" t="s">
        <v>350</v>
      </c>
      <c r="C46" s="70" t="s">
        <v>350</v>
      </c>
      <c r="D46" s="48">
        <v>8</v>
      </c>
      <c r="E46" s="48">
        <v>342.6</v>
      </c>
      <c r="F46" s="48">
        <v>23</v>
      </c>
      <c r="G46" s="151">
        <f>'[1]расчет'!$M$1166</f>
        <v>15022858.799999999</v>
      </c>
      <c r="H46" s="135" t="s">
        <v>319</v>
      </c>
    </row>
    <row r="47" spans="1:8" ht="18" customHeight="1">
      <c r="A47" s="70">
        <v>36</v>
      </c>
      <c r="B47" s="70" t="s">
        <v>352</v>
      </c>
      <c r="C47" s="70" t="s">
        <v>352</v>
      </c>
      <c r="D47" s="55">
        <v>4</v>
      </c>
      <c r="E47" s="55">
        <v>72.9</v>
      </c>
      <c r="F47" s="55">
        <v>7</v>
      </c>
      <c r="G47" s="153">
        <f>'[1]расчет'!$M$414</f>
        <v>3710610</v>
      </c>
      <c r="H47" s="70" t="s">
        <v>322</v>
      </c>
    </row>
    <row r="48" spans="1:8" ht="18" customHeight="1">
      <c r="A48" s="70">
        <v>37</v>
      </c>
      <c r="B48" s="70" t="s">
        <v>353</v>
      </c>
      <c r="C48" s="70" t="s">
        <v>353</v>
      </c>
      <c r="D48" s="48">
        <v>12</v>
      </c>
      <c r="E48" s="48">
        <v>827.3</v>
      </c>
      <c r="F48" s="48">
        <v>45</v>
      </c>
      <c r="G48" s="151">
        <f>'[1]расчет'!$M$1370</f>
        <v>35520952.800000004</v>
      </c>
      <c r="H48" s="135" t="s">
        <v>319</v>
      </c>
    </row>
    <row r="49" spans="1:8" ht="18" customHeight="1">
      <c r="A49" s="70">
        <v>38</v>
      </c>
      <c r="B49" s="129" t="s">
        <v>356</v>
      </c>
      <c r="C49" s="129" t="s">
        <v>356</v>
      </c>
      <c r="D49" s="55">
        <v>5</v>
      </c>
      <c r="E49" s="55">
        <v>157.3</v>
      </c>
      <c r="F49" s="55">
        <v>15</v>
      </c>
      <c r="G49" s="153">
        <f>'[1]расчет'!$M$313</f>
        <v>7293792</v>
      </c>
      <c r="H49" s="70" t="s">
        <v>322</v>
      </c>
    </row>
    <row r="50" spans="1:8" ht="18" customHeight="1">
      <c r="A50" s="5">
        <v>39</v>
      </c>
      <c r="B50" s="70" t="s">
        <v>357</v>
      </c>
      <c r="C50" s="70" t="s">
        <v>404</v>
      </c>
      <c r="D50" s="55">
        <v>8</v>
      </c>
      <c r="E50" s="55">
        <v>307.2</v>
      </c>
      <c r="F50" s="55">
        <v>30</v>
      </c>
      <c r="G50" s="153">
        <f>'[1]расчет'!$M$542</f>
        <v>14224462.8</v>
      </c>
      <c r="H50" s="70" t="s">
        <v>17</v>
      </c>
    </row>
    <row r="51" spans="1:8" ht="18" customHeight="1">
      <c r="A51" s="70">
        <v>40</v>
      </c>
      <c r="B51" s="70" t="s">
        <v>358</v>
      </c>
      <c r="C51" s="70" t="s">
        <v>358</v>
      </c>
      <c r="D51" s="55">
        <v>3</v>
      </c>
      <c r="E51" s="55">
        <v>84.8</v>
      </c>
      <c r="F51" s="55">
        <v>7</v>
      </c>
      <c r="G51" s="153">
        <f>'[1]расчет'!$M$446</f>
        <v>3973071.6</v>
      </c>
      <c r="H51" s="135" t="s">
        <v>319</v>
      </c>
    </row>
    <row r="52" spans="1:8" ht="18" customHeight="1">
      <c r="A52" s="70">
        <v>41</v>
      </c>
      <c r="B52" s="70" t="s">
        <v>359</v>
      </c>
      <c r="C52" s="70" t="s">
        <v>359</v>
      </c>
      <c r="D52" s="55">
        <v>8</v>
      </c>
      <c r="E52" s="55">
        <v>331.2</v>
      </c>
      <c r="F52" s="55">
        <v>29</v>
      </c>
      <c r="G52" s="153">
        <f>'[1]расчет'!$M$1248</f>
        <v>14220403.200000001</v>
      </c>
      <c r="H52" s="70" t="s">
        <v>17</v>
      </c>
    </row>
    <row r="53" spans="1:8" ht="18" customHeight="1">
      <c r="A53" s="5">
        <v>42</v>
      </c>
      <c r="B53" s="70" t="s">
        <v>360</v>
      </c>
      <c r="C53" s="70" t="s">
        <v>360</v>
      </c>
      <c r="D53" s="55">
        <v>8</v>
      </c>
      <c r="E53" s="55">
        <v>328.6</v>
      </c>
      <c r="F53" s="55">
        <v>23</v>
      </c>
      <c r="G53" s="153">
        <f>'[1]расчет'!$M$1257</f>
        <v>14729961.600000001</v>
      </c>
      <c r="H53" s="70" t="s">
        <v>17</v>
      </c>
    </row>
    <row r="54" spans="1:8" ht="18" customHeight="1">
      <c r="A54" s="70">
        <v>43</v>
      </c>
      <c r="B54" s="159" t="s">
        <v>414</v>
      </c>
      <c r="C54" s="70" t="s">
        <v>361</v>
      </c>
      <c r="D54" s="55">
        <v>16</v>
      </c>
      <c r="E54" s="55">
        <v>494.3</v>
      </c>
      <c r="F54" s="55">
        <v>46</v>
      </c>
      <c r="G54" s="153">
        <f>'[1]расчет'!$M$1473</f>
        <v>23638746</v>
      </c>
      <c r="H54" s="135" t="s">
        <v>319</v>
      </c>
    </row>
    <row r="55" spans="1:8" ht="18" customHeight="1">
      <c r="A55" s="70">
        <v>44</v>
      </c>
      <c r="B55" s="70" t="s">
        <v>362</v>
      </c>
      <c r="C55" s="70" t="s">
        <v>362</v>
      </c>
      <c r="D55" s="55">
        <v>8</v>
      </c>
      <c r="E55" s="55">
        <v>340.5</v>
      </c>
      <c r="F55" s="55">
        <v>21</v>
      </c>
      <c r="G55" s="153">
        <f>'[1]расчет'!$M$614</f>
        <v>13164193.2</v>
      </c>
      <c r="H55" s="70" t="s">
        <v>323</v>
      </c>
    </row>
    <row r="56" spans="1:8" ht="12.75">
      <c r="A56" s="157"/>
      <c r="B56" s="70" t="s">
        <v>113</v>
      </c>
      <c r="C56" s="157"/>
      <c r="D56" s="157">
        <f>SUM(D7:D55)</f>
        <v>441</v>
      </c>
      <c r="E56" s="157">
        <f>SUM(E7:E55)</f>
        <v>16185.199999999995</v>
      </c>
      <c r="F56" s="157">
        <f>SUM(F7:F55)</f>
        <v>1265</v>
      </c>
      <c r="G56" s="162">
        <f>SUM(G7:G55)</f>
        <v>739259639.6</v>
      </c>
      <c r="H56" s="157"/>
    </row>
  </sheetData>
  <mergeCells count="19">
    <mergeCell ref="H4:H5"/>
    <mergeCell ref="A33:A34"/>
    <mergeCell ref="B33:B34"/>
    <mergeCell ref="H33:H34"/>
    <mergeCell ref="A12:A13"/>
    <mergeCell ref="A21:A23"/>
    <mergeCell ref="B21:B23"/>
    <mergeCell ref="H21:H23"/>
    <mergeCell ref="C4:G4"/>
    <mergeCell ref="A42:A43"/>
    <mergeCell ref="D1:H1"/>
    <mergeCell ref="D2:H2"/>
    <mergeCell ref="B42:B43"/>
    <mergeCell ref="H42:H43"/>
    <mergeCell ref="B12:B13"/>
    <mergeCell ref="H12:H13"/>
    <mergeCell ref="A3:H3"/>
    <mergeCell ref="A4:A5"/>
    <mergeCell ref="B4:B5"/>
  </mergeCells>
  <printOptions/>
  <pageMargins left="0.29" right="0.16" top="0.33" bottom="0.26" header="0.17" footer="0.1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2014-12-01T09:09:05Z</cp:lastPrinted>
  <dcterms:created xsi:type="dcterms:W3CDTF">1996-10-08T23:32:33Z</dcterms:created>
  <dcterms:modified xsi:type="dcterms:W3CDTF">2014-12-02T02:47:29Z</dcterms:modified>
  <cp:category/>
  <cp:version/>
  <cp:contentType/>
  <cp:contentStatus/>
</cp:coreProperties>
</file>