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1 направление" sheetId="1" r:id="rId1"/>
    <sheet name="2 направление" sheetId="2" r:id="rId2"/>
    <sheet name="3 направление" sheetId="3" r:id="rId3"/>
  </sheets>
  <definedNames>
    <definedName name="_Toc312325705" localSheetId="0">'1 направление'!#REF!</definedName>
    <definedName name="_Toc312325705" localSheetId="1">'2 направление'!#REF!</definedName>
    <definedName name="_Toc312325705" localSheetId="2">'3 направление'!#REF!</definedName>
    <definedName name="_xlnm.Print_Titles" localSheetId="0">'1 направление'!$4:$5</definedName>
    <definedName name="_xlnm.Print_Titles" localSheetId="1">'2 направление'!$1:$2</definedName>
    <definedName name="_xlnm.Print_Titles" localSheetId="2">'3 направление'!$1:$2</definedName>
  </definedNames>
  <calcPr fullCalcOnLoad="1" refMode="R1C1"/>
</workbook>
</file>

<file path=xl/sharedStrings.xml><?xml version="1.0" encoding="utf-8"?>
<sst xmlns="http://schemas.openxmlformats.org/spreadsheetml/2006/main" count="504" uniqueCount="306">
  <si>
    <t>Соиспол-нители</t>
  </si>
  <si>
    <t>№</t>
  </si>
  <si>
    <t>Наименование мероприятия</t>
  </si>
  <si>
    <t>Объем финансирования, млн.руб.</t>
  </si>
  <si>
    <t>ВСЕГО</t>
  </si>
  <si>
    <t xml:space="preserve">Местный бюджет </t>
  </si>
  <si>
    <t>Срок реали-зации</t>
  </si>
  <si>
    <t xml:space="preserve">Федера-льный бюджет </t>
  </si>
  <si>
    <t>Ответст-венный исполни-тель</t>
  </si>
  <si>
    <t>УСП</t>
  </si>
  <si>
    <t>УК</t>
  </si>
  <si>
    <t xml:space="preserve">Количество социальных проектов и мероприятий, реализованных с участием национально-культурных общественных организаций и объединений, ед. </t>
  </si>
  <si>
    <t xml:space="preserve">Задача 4. Эффективная межкультурная коммуникация и толерантность 
</t>
  </si>
  <si>
    <t>Задача 3. Открытое информационное пространство</t>
  </si>
  <si>
    <t>Стороны социаль-ного партнер-ства</t>
  </si>
  <si>
    <t>не менее 45</t>
  </si>
  <si>
    <t xml:space="preserve">Участие молодых людей (14-30 лет)  в реализации  молодежных социальных проектов и мероприятий, % от общей численности городского населения соответствующего  возраста </t>
  </si>
  <si>
    <t xml:space="preserve">Задача 2. Формирование патриотизма и активной жизненной позиции в молодежной среде </t>
  </si>
  <si>
    <t>Задача 1. Развитие городского общественного самоуправления</t>
  </si>
  <si>
    <t xml:space="preserve">не менее 15 </t>
  </si>
  <si>
    <t>Целевой вектор 3. Гражданственность и городской патриотизм</t>
  </si>
  <si>
    <t>Реализация Плана мероприятий («дорожной карты») «Изменения в сфере культуры, направленные на повышение ее эффективности»</t>
  </si>
  <si>
    <t>Задача  2. Содействие культурному и духовному развитию</t>
  </si>
  <si>
    <t>Реализация Плана мероприятий («дорожной карты») «Изменения в дополнительном образовании в сфере культуры и искусства в муниципальном образовании «Город Томск»</t>
  </si>
  <si>
    <t>ДО</t>
  </si>
  <si>
    <t>Реализация Плана мероприятий («дорожной карты») «Изменения в сфере образования в муниципальном образовании «Город Томск»</t>
  </si>
  <si>
    <t>Строительство дошкольных образовательных учреждений в рамках государственно-частного партнерства (ГЧП)</t>
  </si>
  <si>
    <t xml:space="preserve">Задача 1. Обеспечение качественного образования </t>
  </si>
  <si>
    <t>Реализация Концепции формирования здорового образа жизни и профилактики факторов риска развития хронических неинфекционных заболеваний на территории муниципального образования «Город Томск» на период до 2020 года</t>
  </si>
  <si>
    <t xml:space="preserve">Задача 2. Профилактика заболеваний </t>
  </si>
  <si>
    <t>Реализация Плана мероприятий («дорожной карты») «Изменения в сфере дополнительного образования детей в муниципальных образовательных учреждениях, осуществляющих деятельность в области физической культуры и спорта» муниципального образования «Город Томск»</t>
  </si>
  <si>
    <t xml:space="preserve">Удельный вес населения, систематически занимающегося физической культурой и спортом, % </t>
  </si>
  <si>
    <t xml:space="preserve">Задача 1. Развитие физической культуры и спорта </t>
  </si>
  <si>
    <t>Направление I. ШИРОКИЕ ВОЗМОЖНОСТИ ДЛЯ САМОРЕАЛИЗАЦИИ ГОРОЖАН</t>
  </si>
  <si>
    <t>ДКС</t>
  </si>
  <si>
    <t>Наименование индикатора цели, целевого вектора, задачи</t>
  </si>
  <si>
    <t xml:space="preserve">Област-ной бюджет </t>
  </si>
  <si>
    <t>Программные мероприятия</t>
  </si>
  <si>
    <t>Инвестиционные проекты</t>
  </si>
  <si>
    <t xml:space="preserve">Организационные (непроектные) мероприятия
</t>
  </si>
  <si>
    <t xml:space="preserve">Численность населения (среднегодовая) </t>
  </si>
  <si>
    <t>лет</t>
  </si>
  <si>
    <t>%</t>
  </si>
  <si>
    <t>Средний возраст населения</t>
  </si>
  <si>
    <t>Средняя продолжительность жизни населения</t>
  </si>
  <si>
    <t>Ед.изм.</t>
  </si>
  <si>
    <t>тыс. чел.</t>
  </si>
  <si>
    <t>Целевые значения индикаторов по  годам</t>
  </si>
  <si>
    <t>2015-2017</t>
  </si>
  <si>
    <t>УФКиС</t>
  </si>
  <si>
    <t>Целевой вектор 1. Гармоничное развитие личности</t>
  </si>
  <si>
    <t xml:space="preserve">Целевой вектор 2. Укрепление здоровья и долголетие </t>
  </si>
  <si>
    <t>ДО, УСП, УФКиС, УМП, админист-рации районов Города Томска, УК, КИП</t>
  </si>
  <si>
    <t>УМП</t>
  </si>
  <si>
    <t>не ме-нее 5000</t>
  </si>
  <si>
    <t xml:space="preserve"> -</t>
  </si>
  <si>
    <t>чел.</t>
  </si>
  <si>
    <t>случаев на 1000 чел.</t>
  </si>
  <si>
    <t>ед.</t>
  </si>
  <si>
    <t>ДКС, ДО, админист-рации районов Города Томска, УФКиС</t>
  </si>
  <si>
    <t>КОБ</t>
  </si>
  <si>
    <t>Задача 3. Повышение личной и общественной безопасности</t>
  </si>
  <si>
    <t>УДДБиТ</t>
  </si>
  <si>
    <t xml:space="preserve">Задача 2. Обеспечение экологической и техногенной безопасности </t>
  </si>
  <si>
    <t>кв. м.</t>
  </si>
  <si>
    <t>Площадь зеленых насаждений общего пользования в расчете на 1 жителя</t>
  </si>
  <si>
    <t xml:space="preserve">ДАиГ 
</t>
  </si>
  <si>
    <t>ДГХ</t>
  </si>
  <si>
    <t>Задача 1. Благоустройство и зеленое строительство</t>
  </si>
  <si>
    <t>Целевой вектор 4. Экологичная и безопасная среда жизнедеятельности</t>
  </si>
  <si>
    <t>МБУ «Центр энергосбережения и энергоэффективности»</t>
  </si>
  <si>
    <t xml:space="preserve">Администрация Города Томска (Комитет по местному самоуправлению) </t>
  </si>
  <si>
    <t>Реализация мероприятий, направленных на повышение информационной открытости и обеспечение контроля за деятельностью жилищных организаций.</t>
  </si>
  <si>
    <t xml:space="preserve">Количество жалоб на деятельность управляющих компаний
</t>
  </si>
  <si>
    <t>Задача 3. Эффективное управление жилым фондом</t>
  </si>
  <si>
    <t xml:space="preserve">КЖП
</t>
  </si>
  <si>
    <t xml:space="preserve">Доля ветхого жилья в общей площади жилого фонда
</t>
  </si>
  <si>
    <t>Задача 2. Повышение качества жилья</t>
  </si>
  <si>
    <t xml:space="preserve">кв.м. </t>
  </si>
  <si>
    <t>Ввод в эксплуатацию общей площади жилья на 1 жителя</t>
  </si>
  <si>
    <t>Задача 1. Развитие жилищного строительства</t>
  </si>
  <si>
    <t xml:space="preserve">Обеспеченность населения жильем на душу населения
</t>
  </si>
  <si>
    <t>Целевой вектор 3. Доступное и комфортное  жилье</t>
  </si>
  <si>
    <t>мин.</t>
  </si>
  <si>
    <t>Среднее время ожидания городского  транспорта</t>
  </si>
  <si>
    <t>МБУ «Центр организа-ции контроля пассажи-роперевозок»</t>
  </si>
  <si>
    <t xml:space="preserve">90
</t>
  </si>
  <si>
    <t xml:space="preserve">Среднее время, ежедневно затрачиваемое горожанами на трудовые поездки в общественном транспорте
</t>
  </si>
  <si>
    <t xml:space="preserve">Задача 3. Улучшение  транспортного обслуживания  населения </t>
  </si>
  <si>
    <t>коэф-фици-ент</t>
  </si>
  <si>
    <t>Коэффициент загрузки улично-дорожной сети</t>
  </si>
  <si>
    <t>-по прочностными и эксплуатационным показателям</t>
  </si>
  <si>
    <t>Удельный вес площади дорог, соответствующих нормативам, в общей площади дорог
-по геометрическим параметрам
К</t>
  </si>
  <si>
    <t xml:space="preserve">Задача 2. Совершенствование  улично – дорожной сети
</t>
  </si>
  <si>
    <t>МБУ "ЦЭиЭ"</t>
  </si>
  <si>
    <t>Задача 1. Модернизация и развитие инженерной  инфраструктуры</t>
  </si>
  <si>
    <t>Целевой вектор 2. Качественная инфраструктура жизнеобеспечения</t>
  </si>
  <si>
    <t xml:space="preserve">Задача 3. Сохранение историко - культурного наследия </t>
  </si>
  <si>
    <t>%/%</t>
  </si>
  <si>
    <t>Задача 2. Совершенствование архитектурного облика и городского  ландшафта</t>
  </si>
  <si>
    <t>Актуализация Генерального плана Города Томска</t>
  </si>
  <si>
    <t xml:space="preserve">Доля площади территории города, на которую подготовлены проекты планировки
</t>
  </si>
  <si>
    <t xml:space="preserve">Целевой вектор 1. Сбалансированное пространственное развитие и узнаваемый  архитектурный облик </t>
  </si>
  <si>
    <t>Направление II. КОМФОРТНАЯ ГОРОДСКАЯ СРЕДА</t>
  </si>
  <si>
    <t xml:space="preserve">Другие исто-чники </t>
  </si>
  <si>
    <t xml:space="preserve">Мест-ный бюджет </t>
  </si>
  <si>
    <t>Област-ной бюджет</t>
  </si>
  <si>
    <t>Органы админи-страции Города Томска</t>
  </si>
  <si>
    <t>отрицательная динамика</t>
  </si>
  <si>
    <t xml:space="preserve">Задача 3. Совершенствование системы управления городом 
</t>
  </si>
  <si>
    <t>ДФ</t>
  </si>
  <si>
    <t>Доля расходов городского бюджета, формируемых в рамках программ</t>
  </si>
  <si>
    <t xml:space="preserve">Задача 2. Эффективный финансовый менеджмент  </t>
  </si>
  <si>
    <t>Доля муници-пального имущества, вовлеченного в хозяйственный оборот</t>
  </si>
  <si>
    <t>ДУМС</t>
  </si>
  <si>
    <t>Доля земель-ных участков, вовлеченных в хозяйственный оборот</t>
  </si>
  <si>
    <t xml:space="preserve">Задача 1.Рациональное использование муниципальной собственности </t>
  </si>
  <si>
    <t>Целевой вектор 4 Эффективное управление муниципальными ресурсами</t>
  </si>
  <si>
    <t>Админи-страции районов Города Томска</t>
  </si>
  <si>
    <t>Доля малообеспеченных граждан, получивших материальную поддержку</t>
  </si>
  <si>
    <t xml:space="preserve">Задача 3. Социальная поддержка отдельных категорий граждан     </t>
  </si>
  <si>
    <r>
      <t>Выполнение соответствующих разделов «</t>
    </r>
    <r>
      <rPr>
        <b/>
        <sz val="8"/>
        <color indexed="8"/>
        <rFont val="Arial"/>
        <family val="2"/>
      </rPr>
      <t xml:space="preserve">Сводного плана </t>
    </r>
    <r>
      <rPr>
        <sz val="8"/>
        <color indexed="8"/>
        <rFont val="Arial"/>
        <family val="2"/>
      </rPr>
      <t>мероприятий по развитию налоговой базы и увеличению доходов бюджета муниципаль-ного образования «Город Томск»</t>
    </r>
  </si>
  <si>
    <t>Отношение средней заработной платы в бюджетной сфере к ее уровню на крупных и средних предприятиях города</t>
  </si>
  <si>
    <t xml:space="preserve">Реализация мероприятий «Соглашения о социальном партнерстве»  способствующих  :
- росту оплаты труда работников реального сектора экономики;
 - ликвидации «теневых» схем выплат заработной платы.
</t>
  </si>
  <si>
    <t>Рост реальной средней заработной платы на крупных и средних предприятиях к уровню 2012 года</t>
  </si>
  <si>
    <t xml:space="preserve">Задача 2. Повышение реальных доходов населения </t>
  </si>
  <si>
    <t xml:space="preserve">Уровень занятости (в % от числа населения в трудоспособном возрасте) </t>
  </si>
  <si>
    <t xml:space="preserve">Задача 1. Развитие рынка труда </t>
  </si>
  <si>
    <t>раз</t>
  </si>
  <si>
    <t>Соотношение средней заработной платы работников крупных и средних предприятий и прожиточного минимума</t>
  </si>
  <si>
    <t xml:space="preserve">не менее 300 </t>
  </si>
  <si>
    <t>Количество приобретенных томскими предприятиями  новых технологий</t>
  </si>
  <si>
    <t>УЭР</t>
  </si>
  <si>
    <t>Содействие интеграции образования, науки и производства</t>
  </si>
  <si>
    <t>Коэффициент обновления основных фондов организаций</t>
  </si>
  <si>
    <t>Задача 3.Создание условий для широкого внедрения инноваций в производственную сферу и городское хозяйство</t>
  </si>
  <si>
    <t xml:space="preserve">человек </t>
  </si>
  <si>
    <t>Задача 2. Поддержка инноваций и наукоемкого бизнеса</t>
  </si>
  <si>
    <t>Содействие реализации проекта «ИНО Томск’2020» в части:
- развития межвузовской социальной инфраструктуры;
- поддержки талантливой профессионально ориентированной молодежи.</t>
  </si>
  <si>
    <t xml:space="preserve">Количество томских уни-верситетов, входящих в 10 – ку лучших в рейтингах российских университетов  </t>
  </si>
  <si>
    <t xml:space="preserve">Задача 1. Содействие развитию инфраструктуры НОК        </t>
  </si>
  <si>
    <t>Доля иннова-ционных товаров, работ и услуг в общем объеме отгруженных товаров, работ и услуг</t>
  </si>
  <si>
    <t xml:space="preserve">Целевой вектор  2. Экономическое развитие Томска как  центра инновационной экономики </t>
  </si>
  <si>
    <t>ед. на 10 000 жите-лей</t>
  </si>
  <si>
    <t>Задача 3. Содействие развитию предпринимательства</t>
  </si>
  <si>
    <t>ДАиГ, ДКС, ДГХ</t>
  </si>
  <si>
    <t xml:space="preserve">тыс. руб.  </t>
  </si>
  <si>
    <t>Производство промышленной продукции в расчете на 1 жителя</t>
  </si>
  <si>
    <t>Задача 2. Развитие индустриальных парков</t>
  </si>
  <si>
    <t>ДАиГ, ДУМС</t>
  </si>
  <si>
    <t xml:space="preserve"> Актуализация Концепции инвестиционной политики муниципального образования «Город Томск»</t>
  </si>
  <si>
    <t xml:space="preserve">тыс. руб. </t>
  </si>
  <si>
    <t>Инвестиции в основной капитал в расчете на 1 жителя</t>
  </si>
  <si>
    <t>Задача 1. Повышение инвестиционной привлекательности города</t>
  </si>
  <si>
    <t xml:space="preserve">- </t>
  </si>
  <si>
    <t xml:space="preserve">Целевой вектор  3.1.  Благоприятные условия для деловой и социальной инициативы
</t>
  </si>
  <si>
    <t>Целевой вектор 1. Благоприятные условия для деловой и социальной инициативы</t>
  </si>
  <si>
    <t xml:space="preserve">руб./ чел. </t>
  </si>
  <si>
    <t>Направление III. РОСТ БЛАГОСОСТОЯНИЯ НАСЕЛЕНИЯ 
НА ОСНОВЕ ИННОВАЦИОННОГО РАЗВИТИЯ ЭКОНОМИКИ</t>
  </si>
  <si>
    <t xml:space="preserve">Другие источ-ники </t>
  </si>
  <si>
    <t>-</t>
  </si>
  <si>
    <t>кВтч/чел населения</t>
  </si>
  <si>
    <t>Гкал/кв.м.</t>
  </si>
  <si>
    <t xml:space="preserve"> куб. м./чел. населения</t>
  </si>
  <si>
    <t>КМСУ, КИП</t>
  </si>
  <si>
    <t xml:space="preserve">Доля объектов деревянного зодче-ства, находящихся в нормативном состоянии, в общем количестве объектов деревянного зодчества подлежащих сохранению
</t>
  </si>
  <si>
    <t>Доля аварийного жилья в общей площади жилого фонда</t>
  </si>
  <si>
    <t>% от потребности</t>
  </si>
  <si>
    <t xml:space="preserve">Обеспеченность детей в возрасте от 3 до 7 лет формами дошкольного образования
</t>
  </si>
  <si>
    <t xml:space="preserve">не ниже 98 </t>
  </si>
  <si>
    <t>Доля выпускников муниципальных общеобразовательных учреждений, получивших аттестат о среднем (полном) образовании, в общей численности выпускников муниципальных общеобразовательных учреждений</t>
  </si>
  <si>
    <t>Охват детей в возрасте от 5 до 18 лет образовательными программами
дополнительного образования</t>
  </si>
  <si>
    <t>Количество участников конкурсов и проектов в сфере культуры, проводимых на региональном, общерос-сийском и/или междуна-родном уровнях</t>
  </si>
  <si>
    <t>Увеличение числа посетителей/пользователей организаций культуры к уровню 2012 года, в расчете на 1 жителя</t>
  </si>
  <si>
    <t xml:space="preserve">Развитие инфраструктуры учреждений культуры в рамках МП «Развитие культуры и туризма» </t>
  </si>
  <si>
    <t>Формирование здорового образа жизни в рамках МП «Развитие физической культуры и спорта, формирование здорового образа жизни»</t>
  </si>
  <si>
    <t xml:space="preserve">Организационные мероприятия
</t>
  </si>
  <si>
    <t>Реализация мероприятий МП "Молодежь Томска"</t>
  </si>
  <si>
    <t>Укрепление и развитие межнационального взаимодействия, мира и согласия в рамках реализации мероприятий МП "Развитие городского сообщества"</t>
  </si>
  <si>
    <t>Уровень заболеваемости населения</t>
  </si>
  <si>
    <t>Смертность населения по причине заболеваемости</t>
  </si>
  <si>
    <t>КМСУ</t>
  </si>
  <si>
    <t>Доля муниципальных услуг, оказываемых администрацией Города Томска и ее органами, предоставление которых предусмотрено в электронном виде</t>
  </si>
  <si>
    <t>Доля населения, принимающего участие в обсуждении вопросов городского развития</t>
  </si>
  <si>
    <t xml:space="preserve">Доля населения, принимающего участие в различных формах и структурах общественного  самоуправления </t>
  </si>
  <si>
    <t xml:space="preserve"> Реализация подпрограммы «Профилактика правонарушений» муниципальной 
программы «Безопасный город»</t>
  </si>
  <si>
    <t xml:space="preserve">Доля открытых зеленых пространств, в площади городской территории </t>
  </si>
  <si>
    <t>2015-2016</t>
  </si>
  <si>
    <t>Совершенствование архитектурного облика и дизайна</t>
  </si>
  <si>
    <t>Реализация мероприятий МП «Сохранение деревянного зодчества»</t>
  </si>
  <si>
    <t>Реализация подпрограммы «Благоустройство территорий» МП «Благоустройство Города Томска»</t>
  </si>
  <si>
    <t>Реализация подпрограммы «Озеленение территории» МП «Благоустройство Города Томска»</t>
  </si>
  <si>
    <t>Реализация  МП «Обеспечение экологической безопасности»</t>
  </si>
  <si>
    <t>Реализация подпрограммы «Обеспечение безопасности дорожного движения» МП «Безопасный город»</t>
  </si>
  <si>
    <t>Реализация мероприятий МП «Развитие инженерной инфраструктуры для обеспечения населения коммунальными услугами»</t>
  </si>
  <si>
    <t xml:space="preserve">Реализация мероприятий МП "Развитие дорожного хозяйства"
</t>
  </si>
  <si>
    <t>не более 10</t>
  </si>
  <si>
    <t>Обеспечение реализации крупномасштабных проектов многоэтажного строительства жилья в районе Соснового бора, Кузовлевского тракта, Иркутский тракт – ул. Высоцкого, в жилом районе «Восточный» и «Супер Восточный» и пр.</t>
  </si>
  <si>
    <t>Содействие реализации инвестиционных проектов по развитию территории бывших промышленных территорий: Сибэлектромотор по пр. Кирова, ГПЗ-5 по ул. Пушкина, ШПЗ по ул. Трудовая, 22</t>
  </si>
  <si>
    <t>Развитие малоэтажного строительства в районе Кузовлевского тракта, д. Киргизка, пос. Наука, пос. Залесье и пр.</t>
  </si>
  <si>
    <t xml:space="preserve">Доля придомовых территорий, соответствующих установленным нормативам
</t>
  </si>
  <si>
    <t xml:space="preserve">Доля внутриквар-тальных проездов, соответствующих установленным нормативам
</t>
  </si>
  <si>
    <t xml:space="preserve">Количество ДТП 
</t>
  </si>
  <si>
    <t>Количество пожаров</t>
  </si>
  <si>
    <t>Количество пострадавших в ДТП</t>
  </si>
  <si>
    <t>Количество зарегистрированных преступлений на 1000 жителей</t>
  </si>
  <si>
    <t>Увеличение экономического оборота  к уровню 2012 года</t>
  </si>
  <si>
    <t xml:space="preserve">Количество инновационных  предприятий
</t>
  </si>
  <si>
    <t>Реализация МП «Эффективное управление муниципальными финансами»</t>
  </si>
  <si>
    <t xml:space="preserve"> Реализация подпрограммы «Развитие инновационной деятельности» МП «Экономическое развитие и инновационная экономика»</t>
  </si>
  <si>
    <t xml:space="preserve">Целевой вектор 3. Повышение уровня жизни населения
</t>
  </si>
  <si>
    <t>2014-2015</t>
  </si>
  <si>
    <t>Развитие массовой физической культуры на территории Города Томска</t>
  </si>
  <si>
    <t>Реализация мероприятий «Соглашения о социальном партнерстве»  способствующих :
- созданию условий для полной и эффективной занятости населения;
- сокращению неформальной и нелегальной занятости.</t>
  </si>
  <si>
    <t xml:space="preserve">Среднедушевые доходы населения Города Томска </t>
  </si>
  <si>
    <t>Число занятых в инновационном секторе</t>
  </si>
  <si>
    <t>Реализация подпрограммы «Обеспечение жильём молодых семей» МП «Доступное и комфортное жилье»</t>
  </si>
  <si>
    <t xml:space="preserve">Администрации районов Города Томска
</t>
  </si>
  <si>
    <t>Доля раскрытых преступлений</t>
  </si>
  <si>
    <t>человек</t>
  </si>
  <si>
    <t>Пассажиропоток общественного транспорта</t>
  </si>
  <si>
    <t>млн человек</t>
  </si>
  <si>
    <t xml:space="preserve">Создание благоприятных условий для устойчивого развития сферы туризма в рамках МП «Развитие культуры и туризма» </t>
  </si>
  <si>
    <t xml:space="preserve">Предоставление дополнительного образования детям в муниципальных учреждениях  спортивной направленности в рамках МП «Развитие физиче-ской культуры и спорта, формирование здорового образа жизни» </t>
  </si>
  <si>
    <t>Организация отдыха детей в каникулярное время  в рамках МП «Развитие образования»</t>
  </si>
  <si>
    <r>
      <t>Реализация мероприятий «Соглашения о социальном партнерстве», предусматривающих диспансеризацию работников томских предприятий и создание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стимулов для формирования здорового образа жизни </t>
    </r>
  </si>
  <si>
    <t>Развитие городского общественного самоуправления в рамках МП "Развитие городского сообщества"</t>
  </si>
  <si>
    <t>Реализация обязательств «Соглашения о социальном партнерстве», содержащихся в Разделе IV «Молодежная политика»</t>
  </si>
  <si>
    <t>Реализация подпрограммы «Улучшение жилищных условий работников социально значимых муниципальных организаций» МП «Доступное и комфортное жилье»</t>
  </si>
  <si>
    <t xml:space="preserve">40,1
</t>
  </si>
  <si>
    <t>Функционирование и развитие дошкольного, общего и дополнительного  образования в рамках МП «Развитие образования»</t>
  </si>
  <si>
    <t xml:space="preserve">Доля инженерных сетей нуждающихся в замене, процентных  пунктов: 
- водопровод  
- водоотведение 
- электросети 
- теплосети
- ливневая канализация
- сети газоснабжения
</t>
  </si>
  <si>
    <t xml:space="preserve">
87,3
68,6
57,5
66,2
67,7
4,7
</t>
  </si>
  <si>
    <t xml:space="preserve">
87,6
68,9
57,8
66,5
68,0
5
</t>
  </si>
  <si>
    <t xml:space="preserve">
87,0
68,3
57,2
65,9
67,4
4,4
</t>
  </si>
  <si>
    <t xml:space="preserve">
86,7
68,0
56,9
65,6
67,1
4,1
</t>
  </si>
  <si>
    <t xml:space="preserve">
86,4
67,7
56,6
65,3
66,8
3,8
</t>
  </si>
  <si>
    <t xml:space="preserve">
86,1
67,4
56,3
65,2
66,5
3,5
</t>
  </si>
  <si>
    <t xml:space="preserve">Реализация мероприятий МП (МП) «Территориальное развитие и совершенство-вание архитектурного облика Города Томска»
</t>
  </si>
  <si>
    <t xml:space="preserve">Удельная величина потребления электрической энергии в муниципа-льных учреждениях, в расчете  на одного человека </t>
  </si>
  <si>
    <t>Удельная величина потребления тепловой энергии в муниципа-льных учреждениях, в расчете на один квадратный метр площади</t>
  </si>
  <si>
    <t xml:space="preserve">Удельная величина потребления воды в муниципальных учреждениях, на одного человека </t>
  </si>
  <si>
    <t>Реализация мероприятий МП «Доступное и комфортное жилье», направленной на:
-капитальный ремонт многоквартирных домов;
- расселение аварийного жилищного фонда;
- создание маневренного жилищного фонда.</t>
  </si>
  <si>
    <t>Число субъектов малого и среднего предпринимате-льства</t>
  </si>
  <si>
    <t>УЭР – управление экономического развития администрации Города Томска</t>
  </si>
  <si>
    <t xml:space="preserve">ДУМС – департамент управления муниципальной собственностью администрации Города Томска </t>
  </si>
  <si>
    <t>ДАиГ - департамент архитектуры и градостроительства администрации Города Томска</t>
  </si>
  <si>
    <t>ДФ - департамент финансов администрации Города Томска</t>
  </si>
  <si>
    <t>ДГХ - департамент городского хозяйства администрации Города Томска</t>
  </si>
  <si>
    <t>ДКС – департамент капитального строительства администрации Города Томска</t>
  </si>
  <si>
    <t>ДО - департамент образования администрации Города Томска</t>
  </si>
  <si>
    <t>УДДБиТ – управление дорожной деятельности, благоустройства и транспорта администрации Города Томска</t>
  </si>
  <si>
    <t>УК – управление культуры администрации Города Томска</t>
  </si>
  <si>
    <t>УСП – управление социальной политики администрации Города Томска</t>
  </si>
  <si>
    <t>УМП – управление молодежной политики администрации Города Томска</t>
  </si>
  <si>
    <t>КОБ – комитет общественной безопасности администрации Города Томска</t>
  </si>
  <si>
    <t>КМСУ - комитет по местному самоуправлению администрации Города Томска</t>
  </si>
  <si>
    <t>КИП - комитет по информационной политике администрации Города Томска</t>
  </si>
  <si>
    <t>КЖП - комитет жилищной политики администрации Города Томска</t>
  </si>
  <si>
    <t>МБУ "ЦЭиЭ" - МБУ "Центр энергосбережения и энергоэффективности"</t>
  </si>
  <si>
    <t>Сокращенные наименования органов администрации Города Томска:</t>
  </si>
  <si>
    <t>Стороны социаль-ного партнер-ства*</t>
  </si>
  <si>
    <t>* - Администрация Города Томска, Федерация профсоюзных организаций Томской области, объединения работодателей Города Томска и Томской области</t>
  </si>
  <si>
    <t>админи-страции районов Города Томска, УК, КИП, УИиМУ</t>
  </si>
  <si>
    <t>УИиМУ - управление информатизации и муниципальных услуг администрации Города Томска</t>
  </si>
  <si>
    <t>Реализация мероприятий по созданию единого информационного пространства в рамках МП "Развитие городского сообщества"</t>
  </si>
  <si>
    <t>УФКиС –управление физической культуры и спорта администрации Города Томска</t>
  </si>
  <si>
    <t>Удовлетворенность жителей Города Томска качеством предоставления муниципальных услуг</t>
  </si>
  <si>
    <t>% от числа опрошенных</t>
  </si>
  <si>
    <t xml:space="preserve">Реализация МП «Совершенствование муниципального управления», предусматривающей:
1.Повышение эффективности кадровой политики.
2. Обеспечение эффективной и бесперебойной работы информационных систем администрации Города Томска и ее органов.
</t>
  </si>
  <si>
    <t>УИиМУ</t>
  </si>
  <si>
    <t>КВМСиК</t>
  </si>
  <si>
    <t>КВМСиК - Комитет по вопросам муниципальной службы и кадрам</t>
  </si>
  <si>
    <t>Доля отремонтированных фасадов в общем количестве фасадов зданий по основным магистралям</t>
  </si>
  <si>
    <t>ДАиГ, ДГХ</t>
  </si>
  <si>
    <t>Реализация подпрограммы «Обеспечение наружного освещения» МП «Благоустройство Города Томска»</t>
  </si>
  <si>
    <t>Выбросы загрязняющих веществ в атмосферный воздух в расчете на одного жителя</t>
  </si>
  <si>
    <t>тонн</t>
  </si>
  <si>
    <t>Реализация подпрограммы «Безопасное детство в Безопасном Городе» МП «Безопасный Город» на 2015-2017 года»</t>
  </si>
  <si>
    <t>Количество зарегист-рированных престу-плений совершенных несовершеннолет-ними</t>
  </si>
  <si>
    <t>Количество зарегист-рированных престу-плений совершенных в отношении несо-вершеннолетних</t>
  </si>
  <si>
    <t xml:space="preserve"> Создание объектов транспортной и инженерной инфраструктуры промышленных парков города Томска в рамках 
МП «Экономическое развитие и инновационная экономика»</t>
  </si>
  <si>
    <t>Обеспечение доступности информационной, методической и образовательной поддержки субъектов малого и среднего предпринимательства, в том числе субъектов молодежного малого и среднего предпринимательства</t>
  </si>
  <si>
    <t>Повышение доступности финансовой поддержки для субъектов малого и среднего предпринимательства.</t>
  </si>
  <si>
    <t xml:space="preserve"> Развитие  инфраструктуры поддержки малого и среднего предпринимательства</t>
  </si>
  <si>
    <t>Строительство дошкольных образовательных учреждений в рамках МП «Развитие образования»</t>
  </si>
  <si>
    <t>Капитальный ремонт кровель дошкольных образовательных учреждений в рамках МП «Развитие образования»</t>
  </si>
  <si>
    <t>Строительство зданий общеобразовательных учреждений в рамках МП «Развитие образования»</t>
  </si>
  <si>
    <t>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 отрасли "Образование" в рамках МП «Развитие образования»</t>
  </si>
  <si>
    <t>Организация и обеспечение эффективного функционирования сети учреждений образования в рамках МП "Развитие образования"</t>
  </si>
  <si>
    <t>Сопровождение функционирования и развития сферы образования в рамках МП "Развитие образования"</t>
  </si>
  <si>
    <t>Реализация МП "Энергосбережение и повышение энергетической эффективности на 2015-2020 годы"", по направлениям:
- популяризации основ энергосбережения и эффективности использования энергетических ресурсов;
- энергосбережение и повышение энергетической эффективности в бюджетном секторе, в жилищном фонде, в системах коммунальной инфраструктуры, в транспортном комплексе.</t>
  </si>
  <si>
    <t>Реализация МП «Эффективное управление муниципальным имуществом и земельными ресурсами»</t>
  </si>
  <si>
    <t>Создание дополнительных мест в общеобразовательных учреждениях для обеспечения доступности общего образования в рамках МП «Развитие образования»</t>
  </si>
  <si>
    <t>Администрации районов Города Томска, УДДБиТ</t>
  </si>
  <si>
    <t xml:space="preserve">УМП,ДАиГ </t>
  </si>
  <si>
    <t xml:space="preserve">Комплексный план мероприятий по реализации Стратегии развития Города Томска до 2020 года (с прогнозом до 2030 года) на период 2015-2017 годов </t>
  </si>
  <si>
    <t>Администрация Города Томска</t>
  </si>
  <si>
    <t xml:space="preserve">Повышение качества и доступности услуг в сфере культуры в рамках МП  «Развитие культуры и туризма» </t>
  </si>
  <si>
    <t xml:space="preserve">Строительство, реконструкция и ремонт спортивных сооружений в рамках МП «Развитие физической культуры и спорта, формирование здорового образа жизни» </t>
  </si>
  <si>
    <t>Задача 1. Территориальное  развитие Города Томска</t>
  </si>
  <si>
    <t>Реализация МП «Развитие общественного пассажирского транспорта в Городе Томске»</t>
  </si>
  <si>
    <t xml:space="preserve">Реализация подпрограммы "Старшее поколение" МП «Социальная поддержка граждан»
</t>
  </si>
  <si>
    <t xml:space="preserve">Реализация подпрограммы  "Социальная интеграция" МП 
«Социальная поддержка граждан»
</t>
  </si>
  <si>
    <t xml:space="preserve">Реализация подпрограммы "Оказание социальной помощи и услуг" МП 
«Социальная поддержка граждан»
</t>
  </si>
  <si>
    <t>Приложение к постановлению администрации Города Томска от 31.10.2014 № 1136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</si>
</sst>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Arial Cyr"/>
      <family val="0"/>
    </font>
    <font>
      <sz val="8"/>
      <color indexed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0" xfId="0" applyNumberFormat="1" applyFont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65" fontId="6" fillId="0" borderId="0" xfId="0" applyNumberFormat="1" applyFont="1" applyAlignment="1">
      <alignment horizontal="center" vertical="top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top"/>
    </xf>
    <xf numFmtId="0" fontId="9" fillId="24" borderId="0" xfId="0" applyFont="1" applyFill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5" fillId="24" borderId="10" xfId="0" applyNumberFormat="1" applyFont="1" applyFill="1" applyBorder="1" applyAlignment="1">
      <alignment horizontal="center" vertical="top"/>
    </xf>
    <xf numFmtId="0" fontId="12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justify" vertical="top"/>
    </xf>
    <xf numFmtId="0" fontId="9" fillId="24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/>
    </xf>
    <xf numFmtId="165" fontId="6" fillId="24" borderId="10" xfId="0" applyNumberFormat="1" applyFont="1" applyFill="1" applyBorder="1" applyAlignment="1">
      <alignment vertical="top"/>
    </xf>
    <xf numFmtId="165" fontId="6" fillId="24" borderId="10" xfId="0" applyNumberFormat="1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/>
    </xf>
    <xf numFmtId="0" fontId="6" fillId="24" borderId="10" xfId="0" applyFont="1" applyFill="1" applyBorder="1" applyAlignment="1">
      <alignment vertical="top" wrapText="1"/>
    </xf>
    <xf numFmtId="0" fontId="13" fillId="24" borderId="10" xfId="0" applyFont="1" applyFill="1" applyBorder="1" applyAlignment="1">
      <alignment horizontal="center" vertical="top"/>
    </xf>
    <xf numFmtId="0" fontId="9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/>
    </xf>
    <xf numFmtId="165" fontId="6" fillId="24" borderId="10" xfId="0" applyNumberFormat="1" applyFont="1" applyFill="1" applyBorder="1" applyAlignment="1">
      <alignment horizontal="center" vertical="top" wrapText="1"/>
    </xf>
    <xf numFmtId="165" fontId="6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/>
    </xf>
    <xf numFmtId="0" fontId="2" fillId="24" borderId="11" xfId="0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vertical="top" wrapText="1"/>
    </xf>
    <xf numFmtId="165" fontId="6" fillId="24" borderId="0" xfId="0" applyNumberFormat="1" applyFont="1" applyFill="1" applyAlignment="1">
      <alignment horizontal="center" vertical="top"/>
    </xf>
    <xf numFmtId="165" fontId="6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65" fontId="6" fillId="24" borderId="11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/>
    </xf>
    <xf numFmtId="165" fontId="6" fillId="24" borderId="11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top" wrapText="1"/>
    </xf>
    <xf numFmtId="165" fontId="6" fillId="24" borderId="10" xfId="0" applyNumberFormat="1" applyFont="1" applyFill="1" applyBorder="1" applyAlignment="1">
      <alignment horizontal="center" vertical="center" wrapText="1"/>
    </xf>
    <xf numFmtId="165" fontId="6" fillId="24" borderId="10" xfId="0" applyNumberFormat="1" applyFont="1" applyFill="1" applyBorder="1" applyAlignment="1">
      <alignment horizontal="center" vertical="center"/>
    </xf>
    <xf numFmtId="165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top" wrapText="1"/>
    </xf>
    <xf numFmtId="165" fontId="6" fillId="24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top"/>
    </xf>
    <xf numFmtId="0" fontId="6" fillId="24" borderId="11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6" fillId="0" borderId="1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/>
    </xf>
    <xf numFmtId="0" fontId="2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165" fontId="6" fillId="0" borderId="11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/>
    </xf>
    <xf numFmtId="165" fontId="6" fillId="0" borderId="10" xfId="0" applyNumberFormat="1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6" fillId="24" borderId="13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7" fillId="24" borderId="15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/>
    </xf>
    <xf numFmtId="165" fontId="6" fillId="24" borderId="10" xfId="0" applyNumberFormat="1" applyFont="1" applyFill="1" applyBorder="1" applyAlignment="1">
      <alignment horizontal="center" vertical="top"/>
    </xf>
    <xf numFmtId="0" fontId="14" fillId="24" borderId="10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 vertical="top" wrapText="1"/>
    </xf>
    <xf numFmtId="0" fontId="5" fillId="24" borderId="13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 wrapText="1"/>
    </xf>
    <xf numFmtId="0" fontId="5" fillId="24" borderId="18" xfId="0" applyFont="1" applyFill="1" applyBorder="1" applyAlignment="1">
      <alignment vertical="top" wrapText="1"/>
    </xf>
    <xf numFmtId="0" fontId="7" fillId="24" borderId="16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0" fillId="24" borderId="16" xfId="0" applyFill="1" applyBorder="1" applyAlignment="1">
      <alignment vertical="top" wrapText="1"/>
    </xf>
    <xf numFmtId="0" fontId="0" fillId="24" borderId="17" xfId="0" applyFill="1" applyBorder="1" applyAlignment="1">
      <alignment horizontal="left" vertical="top" wrapText="1"/>
    </xf>
    <xf numFmtId="0" fontId="7" fillId="24" borderId="1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center" vertical="top"/>
    </xf>
    <xf numFmtId="0" fontId="6" fillId="24" borderId="12" xfId="0" applyFont="1" applyFill="1" applyBorder="1" applyAlignment="1">
      <alignment horizontal="center" vertical="top"/>
    </xf>
    <xf numFmtId="0" fontId="6" fillId="24" borderId="17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vertical="top"/>
    </xf>
    <xf numFmtId="0" fontId="2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7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7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7" fillId="24" borderId="18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6" fillId="24" borderId="10" xfId="0" applyFont="1" applyFill="1" applyBorder="1" applyAlignment="1">
      <alignment horizontal="justify" vertical="top" wrapText="1"/>
    </xf>
    <xf numFmtId="0" fontId="0" fillId="24" borderId="10" xfId="0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center" wrapText="1"/>
    </xf>
    <xf numFmtId="0" fontId="11" fillId="24" borderId="16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0" fillId="24" borderId="10" xfId="0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0" fillId="24" borderId="0" xfId="0" applyFill="1" applyAlignment="1">
      <alignment vertical="top" wrapText="1"/>
    </xf>
    <xf numFmtId="0" fontId="12" fillId="24" borderId="11" xfId="0" applyFont="1" applyFill="1" applyBorder="1" applyAlignment="1">
      <alignment horizontal="center" vertical="top" wrapText="1"/>
    </xf>
    <xf numFmtId="0" fontId="12" fillId="24" borderId="17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165" fontId="3" fillId="24" borderId="13" xfId="0" applyNumberFormat="1" applyFont="1" applyFill="1" applyBorder="1" applyAlignment="1">
      <alignment horizontal="center" vertical="top"/>
    </xf>
    <xf numFmtId="165" fontId="5" fillId="24" borderId="16" xfId="0" applyNumberFormat="1" applyFont="1" applyFill="1" applyBorder="1" applyAlignment="1">
      <alignment horizontal="center" vertical="top"/>
    </xf>
    <xf numFmtId="165" fontId="5" fillId="24" borderId="15" xfId="0" applyNumberFormat="1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10" fillId="24" borderId="18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vertical="center" wrapText="1"/>
    </xf>
    <xf numFmtId="0" fontId="0" fillId="24" borderId="19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5" fillId="24" borderId="16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0" fillId="24" borderId="12" xfId="0" applyFill="1" applyBorder="1" applyAlignment="1">
      <alignment horizontal="justify" vertical="top" wrapText="1"/>
    </xf>
    <xf numFmtId="0" fontId="0" fillId="24" borderId="17" xfId="0" applyFill="1" applyBorder="1" applyAlignment="1">
      <alignment horizontal="justify" vertical="top" wrapText="1"/>
    </xf>
    <xf numFmtId="0" fontId="0" fillId="0" borderId="10" xfId="0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justify" vertical="top"/>
    </xf>
    <xf numFmtId="0" fontId="0" fillId="0" borderId="10" xfId="0" applyBorder="1" applyAlignment="1">
      <alignment vertical="top"/>
    </xf>
    <xf numFmtId="165" fontId="6" fillId="24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24" borderId="18" xfId="0" applyFont="1" applyFill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9" fillId="24" borderId="18" xfId="0" applyFont="1" applyFill="1" applyBorder="1" applyAlignment="1">
      <alignment vertical="top" wrapText="1"/>
    </xf>
    <xf numFmtId="0" fontId="13" fillId="0" borderId="23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2" fillId="24" borderId="12" xfId="0" applyFont="1" applyFill="1" applyBorder="1" applyAlignment="1">
      <alignment horizontal="center" vertical="top"/>
    </xf>
    <xf numFmtId="0" fontId="2" fillId="24" borderId="17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right" vertical="top" wrapText="1"/>
    </xf>
    <xf numFmtId="0" fontId="6" fillId="24" borderId="12" xfId="0" applyFont="1" applyFill="1" applyBorder="1" applyAlignment="1">
      <alignment horizontal="right" vertical="top" wrapText="1"/>
    </xf>
    <xf numFmtId="0" fontId="6" fillId="24" borderId="17" xfId="0" applyFont="1" applyFill="1" applyBorder="1" applyAlignment="1">
      <alignment horizontal="right"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vertical="top" wrapText="1"/>
    </xf>
    <xf numFmtId="0" fontId="11" fillId="24" borderId="16" xfId="0" applyFont="1" applyFill="1" applyBorder="1" applyAlignment="1">
      <alignment vertical="top"/>
    </xf>
    <xf numFmtId="0" fontId="11" fillId="24" borderId="15" xfId="0" applyFont="1" applyFill="1" applyBorder="1" applyAlignment="1">
      <alignment vertical="top"/>
    </xf>
    <xf numFmtId="0" fontId="0" fillId="0" borderId="17" xfId="0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vertical="top"/>
    </xf>
    <xf numFmtId="0" fontId="7" fillId="24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11" fillId="24" borderId="16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0" fontId="6" fillId="24" borderId="17" xfId="0" applyFont="1" applyFill="1" applyBorder="1" applyAlignment="1">
      <alignment vertical="top"/>
    </xf>
    <xf numFmtId="0" fontId="14" fillId="24" borderId="10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right" vertical="top"/>
    </xf>
    <xf numFmtId="0" fontId="6" fillId="24" borderId="12" xfId="0" applyFont="1" applyFill="1" applyBorder="1" applyAlignment="1">
      <alignment horizontal="right" vertical="top"/>
    </xf>
    <xf numFmtId="0" fontId="6" fillId="24" borderId="17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1" fillId="24" borderId="10" xfId="0" applyFont="1" applyFill="1" applyBorder="1" applyAlignment="1">
      <alignment vertical="top"/>
    </xf>
    <xf numFmtId="0" fontId="6" fillId="24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5" fontId="5" fillId="0" borderId="16" xfId="0" applyNumberFormat="1" applyFont="1" applyFill="1" applyBorder="1" applyAlignment="1">
      <alignment horizontal="center" vertical="top"/>
    </xf>
    <xf numFmtId="165" fontId="5" fillId="0" borderId="15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1" fillId="24" borderId="14" xfId="0" applyFont="1" applyFill="1" applyBorder="1" applyAlignment="1">
      <alignment vertical="top" wrapText="1"/>
    </xf>
    <xf numFmtId="0" fontId="11" fillId="24" borderId="19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24" borderId="12" xfId="0" applyFont="1" applyFill="1" applyBorder="1" applyAlignment="1">
      <alignment horizontal="left" vertical="top" wrapText="1"/>
    </xf>
    <xf numFmtId="0" fontId="6" fillId="24" borderId="17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left" vertical="top" wrapText="1"/>
    </xf>
    <xf numFmtId="0" fontId="6" fillId="24" borderId="23" xfId="0" applyFont="1" applyFill="1" applyBorder="1" applyAlignment="1">
      <alignment horizontal="left" vertical="top"/>
    </xf>
    <xf numFmtId="0" fontId="6" fillId="24" borderId="2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0" fillId="24" borderId="12" xfId="0" applyFill="1" applyBorder="1" applyAlignment="1">
      <alignment vertical="top"/>
    </xf>
    <xf numFmtId="0" fontId="0" fillId="24" borderId="17" xfId="0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" fillId="24" borderId="11" xfId="0" applyFont="1" applyFill="1" applyBorder="1" applyAlignment="1">
      <alignment vertical="top"/>
    </xf>
    <xf numFmtId="0" fontId="1" fillId="24" borderId="12" xfId="0" applyFont="1" applyFill="1" applyBorder="1" applyAlignment="1">
      <alignment vertical="top"/>
    </xf>
    <xf numFmtId="0" fontId="1" fillId="24" borderId="17" xfId="0" applyFont="1" applyFill="1" applyBorder="1" applyAlignment="1">
      <alignment vertical="top"/>
    </xf>
    <xf numFmtId="164" fontId="14" fillId="24" borderId="11" xfId="0" applyNumberFormat="1" applyFont="1" applyFill="1" applyBorder="1" applyAlignment="1">
      <alignment horizontal="center" vertical="top" wrapText="1"/>
    </xf>
    <xf numFmtId="164" fontId="14" fillId="24" borderId="12" xfId="0" applyNumberFormat="1" applyFont="1" applyFill="1" applyBorder="1" applyAlignment="1">
      <alignment horizontal="center" vertical="top" wrapText="1"/>
    </xf>
    <xf numFmtId="164" fontId="14" fillId="24" borderId="17" xfId="0" applyNumberFormat="1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6" fillId="24" borderId="17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2" fillId="24" borderId="10" xfId="0" applyFont="1" applyFill="1" applyBorder="1" applyAlignment="1">
      <alignment horizontal="left" vertical="top" wrapText="1"/>
    </xf>
    <xf numFmtId="0" fontId="0" fillId="24" borderId="16" xfId="0" applyFill="1" applyBorder="1" applyAlignment="1">
      <alignment vertical="top"/>
    </xf>
    <xf numFmtId="0" fontId="0" fillId="24" borderId="15" xfId="0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left" vertical="top" wrapText="1"/>
    </xf>
    <xf numFmtId="0" fontId="6" fillId="24" borderId="2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2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1" fillId="24" borderId="1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0" fillId="0" borderId="13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165" fontId="6" fillId="24" borderId="17" xfId="0" applyNumberFormat="1" applyFont="1" applyFill="1" applyBorder="1" applyAlignment="1">
      <alignment horizontal="center"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/>
    </xf>
    <xf numFmtId="0" fontId="6" fillId="24" borderId="15" xfId="0" applyFont="1" applyFill="1" applyBorder="1" applyAlignment="1">
      <alignment horizontal="justify" vertical="top" wrapText="1"/>
    </xf>
    <xf numFmtId="0" fontId="15" fillId="24" borderId="16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1" fillId="24" borderId="17" xfId="0" applyFont="1" applyFill="1" applyBorder="1" applyAlignment="1">
      <alignment/>
    </xf>
    <xf numFmtId="0" fontId="0" fillId="24" borderId="10" xfId="0" applyFill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85" zoomScaleNormal="85" zoomScalePageLayoutView="0" workbookViewId="0" topLeftCell="A1">
      <selection activeCell="A1" sqref="A1:R1"/>
    </sheetView>
  </sheetViews>
  <sheetFormatPr defaultColWidth="9.140625" defaultRowHeight="15"/>
  <cols>
    <col min="1" max="1" width="3.00390625" style="22" customWidth="1"/>
    <col min="2" max="2" width="14.421875" style="23" customWidth="1"/>
    <col min="3" max="3" width="8.28125" style="23" customWidth="1"/>
    <col min="4" max="4" width="8.140625" style="23" customWidth="1"/>
    <col min="5" max="5" width="8.140625" style="24" customWidth="1"/>
    <col min="6" max="6" width="8.57421875" style="54" customWidth="1"/>
    <col min="7" max="7" width="8.28125" style="54" customWidth="1"/>
    <col min="8" max="8" width="8.00390625" style="54" customWidth="1"/>
    <col min="9" max="9" width="8.57421875" style="54" customWidth="1"/>
    <col min="10" max="10" width="6.28125" style="54" customWidth="1"/>
    <col min="11" max="11" width="20.7109375" style="24" customWidth="1"/>
    <col min="12" max="12" width="6.140625" style="25" customWidth="1"/>
    <col min="13" max="14" width="4.28125" style="69" customWidth="1"/>
    <col min="15" max="15" width="4.7109375" style="69" customWidth="1"/>
    <col min="16" max="18" width="5.57421875" style="69" customWidth="1"/>
    <col min="19" max="16384" width="9.140625" style="1" customWidth="1"/>
  </cols>
  <sheetData>
    <row r="1" spans="1:18" ht="15">
      <c r="A1" s="215" t="s">
        <v>305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24" customHeight="1">
      <c r="A2" s="187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  <c r="L2" s="188"/>
      <c r="M2" s="188"/>
      <c r="N2" s="188"/>
      <c r="O2" s="188"/>
      <c r="P2" s="188"/>
      <c r="Q2" s="188"/>
      <c r="R2" s="188"/>
    </row>
    <row r="3" ht="2.25" customHeight="1"/>
    <row r="4" spans="1:18" ht="22.5" customHeight="1">
      <c r="A4" s="184" t="s">
        <v>1</v>
      </c>
      <c r="B4" s="185" t="s">
        <v>2</v>
      </c>
      <c r="C4" s="185" t="s">
        <v>8</v>
      </c>
      <c r="D4" s="185" t="s">
        <v>0</v>
      </c>
      <c r="E4" s="185" t="s">
        <v>6</v>
      </c>
      <c r="F4" s="194" t="s">
        <v>3</v>
      </c>
      <c r="G4" s="195"/>
      <c r="H4" s="195"/>
      <c r="I4" s="195"/>
      <c r="J4" s="196"/>
      <c r="K4" s="197" t="s">
        <v>35</v>
      </c>
      <c r="L4" s="189" t="s">
        <v>45</v>
      </c>
      <c r="M4" s="191" t="s">
        <v>47</v>
      </c>
      <c r="N4" s="192"/>
      <c r="O4" s="192"/>
      <c r="P4" s="192"/>
      <c r="Q4" s="192"/>
      <c r="R4" s="193"/>
    </row>
    <row r="5" spans="1:18" ht="33.75">
      <c r="A5" s="184"/>
      <c r="B5" s="186"/>
      <c r="C5" s="186"/>
      <c r="D5" s="186"/>
      <c r="E5" s="186"/>
      <c r="F5" s="53" t="s">
        <v>4</v>
      </c>
      <c r="G5" s="53" t="s">
        <v>7</v>
      </c>
      <c r="H5" s="53" t="s">
        <v>36</v>
      </c>
      <c r="I5" s="53" t="s">
        <v>5</v>
      </c>
      <c r="J5" s="53" t="s">
        <v>104</v>
      </c>
      <c r="K5" s="198"/>
      <c r="L5" s="190"/>
      <c r="M5" s="26">
        <v>2012</v>
      </c>
      <c r="N5" s="26">
        <v>2013</v>
      </c>
      <c r="O5" s="26">
        <v>2014</v>
      </c>
      <c r="P5" s="26">
        <v>2015</v>
      </c>
      <c r="Q5" s="26">
        <v>2016</v>
      </c>
      <c r="R5" s="26">
        <v>2017</v>
      </c>
    </row>
    <row r="6" spans="1:18" s="6" customFormat="1" ht="12.75">
      <c r="A6" s="27">
        <v>1</v>
      </c>
      <c r="B6" s="27">
        <v>2</v>
      </c>
      <c r="C6" s="27">
        <v>3</v>
      </c>
      <c r="D6" s="27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9">
        <v>11</v>
      </c>
      <c r="L6" s="30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</row>
    <row r="7" spans="1:18" ht="23.25" customHeight="1">
      <c r="A7" s="199" t="s">
        <v>33</v>
      </c>
      <c r="B7" s="200"/>
      <c r="C7" s="200"/>
      <c r="D7" s="200"/>
      <c r="E7" s="200"/>
      <c r="F7" s="200"/>
      <c r="G7" s="200"/>
      <c r="H7" s="200"/>
      <c r="I7" s="200"/>
      <c r="J7" s="201"/>
      <c r="K7" s="31" t="s">
        <v>40</v>
      </c>
      <c r="L7" s="32" t="s">
        <v>46</v>
      </c>
      <c r="M7" s="33">
        <v>565</v>
      </c>
      <c r="N7" s="78">
        <v>574</v>
      </c>
      <c r="O7" s="80">
        <v>583.2</v>
      </c>
      <c r="P7" s="80">
        <v>593.1</v>
      </c>
      <c r="Q7" s="80">
        <v>603.7</v>
      </c>
      <c r="R7" s="80">
        <v>614.5</v>
      </c>
    </row>
    <row r="8" spans="1:18" ht="22.5" customHeight="1">
      <c r="A8" s="202"/>
      <c r="B8" s="203"/>
      <c r="C8" s="203"/>
      <c r="D8" s="203"/>
      <c r="E8" s="203"/>
      <c r="F8" s="203"/>
      <c r="G8" s="203"/>
      <c r="H8" s="203"/>
      <c r="I8" s="203"/>
      <c r="J8" s="204"/>
      <c r="K8" s="31" t="s">
        <v>43</v>
      </c>
      <c r="L8" s="32" t="s">
        <v>41</v>
      </c>
      <c r="M8" s="33">
        <v>36.2</v>
      </c>
      <c r="N8" s="33">
        <v>36.1</v>
      </c>
      <c r="O8" s="33">
        <v>36.1</v>
      </c>
      <c r="P8" s="33">
        <v>36.1</v>
      </c>
      <c r="Q8" s="33">
        <v>36.1</v>
      </c>
      <c r="R8" s="33">
        <v>36.1</v>
      </c>
    </row>
    <row r="9" spans="1:18" ht="11.25" customHeight="1">
      <c r="A9" s="172" t="s">
        <v>50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4"/>
    </row>
    <row r="10" spans="1:18" ht="27.75" customHeight="1">
      <c r="A10" s="180" t="s">
        <v>27</v>
      </c>
      <c r="B10" s="181"/>
      <c r="C10" s="181"/>
      <c r="D10" s="181"/>
      <c r="E10" s="181"/>
      <c r="F10" s="181"/>
      <c r="G10" s="181"/>
      <c r="H10" s="181"/>
      <c r="I10" s="181"/>
      <c r="J10" s="182"/>
      <c r="K10" s="175" t="s">
        <v>168</v>
      </c>
      <c r="L10" s="175" t="s">
        <v>167</v>
      </c>
      <c r="M10" s="177">
        <v>83.7</v>
      </c>
      <c r="N10" s="177">
        <v>90.4</v>
      </c>
      <c r="O10" s="177">
        <v>91</v>
      </c>
      <c r="P10" s="177">
        <v>94</v>
      </c>
      <c r="Q10" s="177">
        <v>100</v>
      </c>
      <c r="R10" s="177">
        <v>100</v>
      </c>
    </row>
    <row r="11" spans="1:18" ht="19.5" customHeight="1">
      <c r="A11" s="180" t="s">
        <v>37</v>
      </c>
      <c r="B11" s="205"/>
      <c r="C11" s="205"/>
      <c r="D11" s="205"/>
      <c r="E11" s="205"/>
      <c r="F11" s="205"/>
      <c r="G11" s="205"/>
      <c r="H11" s="205"/>
      <c r="I11" s="205"/>
      <c r="J11" s="206"/>
      <c r="K11" s="176"/>
      <c r="L11" s="176"/>
      <c r="M11" s="178"/>
      <c r="N11" s="178"/>
      <c r="O11" s="178"/>
      <c r="P11" s="178"/>
      <c r="Q11" s="178"/>
      <c r="R11" s="178"/>
    </row>
    <row r="12" spans="1:18" ht="15" customHeight="1">
      <c r="A12" s="162">
        <v>1</v>
      </c>
      <c r="B12" s="163" t="s">
        <v>285</v>
      </c>
      <c r="C12" s="122" t="s">
        <v>24</v>
      </c>
      <c r="D12" s="122" t="s">
        <v>34</v>
      </c>
      <c r="E12" s="92" t="s">
        <v>48</v>
      </c>
      <c r="F12" s="95">
        <f>SUM(G12:J12)</f>
        <v>1140</v>
      </c>
      <c r="G12" s="95">
        <f>SUM(G13:G15)</f>
        <v>0</v>
      </c>
      <c r="H12" s="95">
        <f>SUM(H13:H15)</f>
        <v>855</v>
      </c>
      <c r="I12" s="95">
        <f>SUM(I13:I15)</f>
        <v>285</v>
      </c>
      <c r="J12" s="95">
        <f>SUM(J13:J15)</f>
        <v>0</v>
      </c>
      <c r="K12" s="155" t="s">
        <v>170</v>
      </c>
      <c r="L12" s="143" t="s">
        <v>42</v>
      </c>
      <c r="M12" s="143">
        <v>96.6</v>
      </c>
      <c r="N12" s="143">
        <v>96.6</v>
      </c>
      <c r="O12" s="143">
        <v>99.3</v>
      </c>
      <c r="P12" s="143" t="s">
        <v>169</v>
      </c>
      <c r="Q12" s="143" t="s">
        <v>169</v>
      </c>
      <c r="R12" s="143" t="s">
        <v>169</v>
      </c>
    </row>
    <row r="13" spans="1:18" ht="14.25" customHeight="1">
      <c r="A13" s="162"/>
      <c r="B13" s="165"/>
      <c r="C13" s="123"/>
      <c r="D13" s="123"/>
      <c r="E13" s="92">
        <v>2015</v>
      </c>
      <c r="F13" s="95">
        <f aca="true" t="shared" si="0" ref="F13:F39">SUM(G13:J13)</f>
        <v>1140</v>
      </c>
      <c r="G13" s="95">
        <f>SUM(G14:G40)</f>
        <v>0</v>
      </c>
      <c r="H13" s="95">
        <v>855</v>
      </c>
      <c r="I13" s="95">
        <v>285</v>
      </c>
      <c r="J13" s="95">
        <f>SUM(J14:J40)</f>
        <v>0</v>
      </c>
      <c r="K13" s="164"/>
      <c r="L13" s="179"/>
      <c r="M13" s="179"/>
      <c r="N13" s="179"/>
      <c r="O13" s="179"/>
      <c r="P13" s="179"/>
      <c r="Q13" s="179"/>
      <c r="R13" s="179"/>
    </row>
    <row r="14" spans="1:18" ht="26.25" customHeight="1">
      <c r="A14" s="162"/>
      <c r="B14" s="165"/>
      <c r="C14" s="123"/>
      <c r="D14" s="123"/>
      <c r="E14" s="92">
        <v>2016</v>
      </c>
      <c r="F14" s="95">
        <f t="shared" si="0"/>
        <v>0</v>
      </c>
      <c r="G14" s="95">
        <v>0</v>
      </c>
      <c r="H14" s="95">
        <v>0</v>
      </c>
      <c r="I14" s="95">
        <v>0</v>
      </c>
      <c r="J14" s="95">
        <v>0</v>
      </c>
      <c r="K14" s="164"/>
      <c r="L14" s="179"/>
      <c r="M14" s="179"/>
      <c r="N14" s="179"/>
      <c r="O14" s="179"/>
      <c r="P14" s="179"/>
      <c r="Q14" s="179"/>
      <c r="R14" s="179"/>
    </row>
    <row r="15" spans="1:18" ht="63" customHeight="1">
      <c r="A15" s="162"/>
      <c r="B15" s="165"/>
      <c r="C15" s="123"/>
      <c r="D15" s="123"/>
      <c r="E15" s="92">
        <v>2017</v>
      </c>
      <c r="F15" s="95">
        <f t="shared" si="0"/>
        <v>0</v>
      </c>
      <c r="G15" s="95">
        <v>0</v>
      </c>
      <c r="H15" s="95">
        <v>0</v>
      </c>
      <c r="I15" s="95">
        <v>0</v>
      </c>
      <c r="J15" s="95">
        <v>0</v>
      </c>
      <c r="K15" s="164"/>
      <c r="L15" s="179"/>
      <c r="M15" s="179"/>
      <c r="N15" s="179"/>
      <c r="O15" s="179"/>
      <c r="P15" s="179"/>
      <c r="Q15" s="179"/>
      <c r="R15" s="179"/>
    </row>
    <row r="16" spans="1:18" ht="32.25" customHeight="1">
      <c r="A16" s="162">
        <v>2</v>
      </c>
      <c r="B16" s="163" t="s">
        <v>286</v>
      </c>
      <c r="C16" s="122" t="s">
        <v>24</v>
      </c>
      <c r="D16" s="122" t="s">
        <v>34</v>
      </c>
      <c r="E16" s="92" t="s">
        <v>48</v>
      </c>
      <c r="F16" s="95">
        <f t="shared" si="0"/>
        <v>71.9</v>
      </c>
      <c r="G16" s="95">
        <f>SUM(G17:G19)</f>
        <v>0</v>
      </c>
      <c r="H16" s="95">
        <f>SUM(H17:H19)</f>
        <v>0</v>
      </c>
      <c r="I16" s="95">
        <f>SUM(I17:I19)</f>
        <v>71.9</v>
      </c>
      <c r="J16" s="95">
        <f>SUM(J17:J19)</f>
        <v>0</v>
      </c>
      <c r="K16" s="175" t="s">
        <v>171</v>
      </c>
      <c r="L16" s="175" t="s">
        <v>42</v>
      </c>
      <c r="M16" s="143">
        <v>82.7</v>
      </c>
      <c r="N16" s="143">
        <v>85.8</v>
      </c>
      <c r="O16" s="143">
        <v>85.8</v>
      </c>
      <c r="P16" s="143">
        <v>85.9</v>
      </c>
      <c r="Q16" s="143">
        <v>86</v>
      </c>
      <c r="R16" s="143">
        <v>87</v>
      </c>
    </row>
    <row r="17" spans="1:18" ht="32.25" customHeight="1">
      <c r="A17" s="162"/>
      <c r="B17" s="165"/>
      <c r="C17" s="123"/>
      <c r="D17" s="123"/>
      <c r="E17" s="92">
        <v>2015</v>
      </c>
      <c r="F17" s="95">
        <f t="shared" si="0"/>
        <v>71.9</v>
      </c>
      <c r="G17" s="95">
        <f>SUM(G18:G37)</f>
        <v>0</v>
      </c>
      <c r="H17" s="95">
        <f>SUM(H18:H20)</f>
        <v>0</v>
      </c>
      <c r="I17" s="95">
        <v>71.9</v>
      </c>
      <c r="J17" s="95">
        <f>SUM(J18:J37)</f>
        <v>0</v>
      </c>
      <c r="K17" s="175"/>
      <c r="L17" s="175"/>
      <c r="M17" s="143"/>
      <c r="N17" s="143"/>
      <c r="O17" s="143"/>
      <c r="P17" s="143"/>
      <c r="Q17" s="143"/>
      <c r="R17" s="143"/>
    </row>
    <row r="18" spans="1:18" ht="18" customHeight="1">
      <c r="A18" s="162"/>
      <c r="B18" s="165"/>
      <c r="C18" s="123"/>
      <c r="D18" s="123"/>
      <c r="E18" s="92">
        <v>2016</v>
      </c>
      <c r="F18" s="95">
        <f t="shared" si="0"/>
        <v>0</v>
      </c>
      <c r="G18" s="95">
        <v>0</v>
      </c>
      <c r="H18" s="95">
        <f>SUM(H19:H21)</f>
        <v>0</v>
      </c>
      <c r="I18" s="95">
        <v>0</v>
      </c>
      <c r="J18" s="95">
        <v>0</v>
      </c>
      <c r="K18" s="175"/>
      <c r="L18" s="175"/>
      <c r="M18" s="143"/>
      <c r="N18" s="143"/>
      <c r="O18" s="143"/>
      <c r="P18" s="143"/>
      <c r="Q18" s="143"/>
      <c r="R18" s="143"/>
    </row>
    <row r="19" spans="1:18" ht="21.75" customHeight="1">
      <c r="A19" s="162"/>
      <c r="B19" s="165"/>
      <c r="C19" s="123"/>
      <c r="D19" s="123"/>
      <c r="E19" s="92">
        <v>2017</v>
      </c>
      <c r="F19" s="95">
        <f t="shared" si="0"/>
        <v>0</v>
      </c>
      <c r="G19" s="95">
        <v>0</v>
      </c>
      <c r="H19" s="95">
        <f>SUM(H20:H22)</f>
        <v>0</v>
      </c>
      <c r="I19" s="95">
        <v>0</v>
      </c>
      <c r="J19" s="95">
        <v>0</v>
      </c>
      <c r="K19" s="175"/>
      <c r="L19" s="175"/>
      <c r="M19" s="143"/>
      <c r="N19" s="143"/>
      <c r="O19" s="143"/>
      <c r="P19" s="143"/>
      <c r="Q19" s="143"/>
      <c r="R19" s="143"/>
    </row>
    <row r="20" spans="1:18" ht="33" customHeight="1">
      <c r="A20" s="162">
        <v>3</v>
      </c>
      <c r="B20" s="163" t="s">
        <v>293</v>
      </c>
      <c r="C20" s="122" t="s">
        <v>24</v>
      </c>
      <c r="D20" s="122"/>
      <c r="E20" s="92" t="s">
        <v>48</v>
      </c>
      <c r="F20" s="95">
        <f t="shared" si="0"/>
        <v>1.5</v>
      </c>
      <c r="G20" s="95">
        <f>SUM(G21:G23)</f>
        <v>0</v>
      </c>
      <c r="H20" s="95">
        <f>SUM(H21:H23)</f>
        <v>0</v>
      </c>
      <c r="I20" s="95">
        <f>SUM(I21:I23)</f>
        <v>1.5</v>
      </c>
      <c r="J20" s="95">
        <f>SUM(J21:J23)</f>
        <v>0</v>
      </c>
      <c r="K20" s="155"/>
      <c r="L20" s="143"/>
      <c r="M20" s="143"/>
      <c r="N20" s="143"/>
      <c r="O20" s="143"/>
      <c r="P20" s="143"/>
      <c r="Q20" s="143"/>
      <c r="R20" s="143"/>
    </row>
    <row r="21" spans="1:18" ht="19.5" customHeight="1">
      <c r="A21" s="162"/>
      <c r="B21" s="165"/>
      <c r="C21" s="123"/>
      <c r="D21" s="123"/>
      <c r="E21" s="92">
        <v>2015</v>
      </c>
      <c r="F21" s="95">
        <f t="shared" si="0"/>
        <v>1.5</v>
      </c>
      <c r="G21" s="95">
        <v>0</v>
      </c>
      <c r="H21" s="95">
        <v>0</v>
      </c>
      <c r="I21" s="95">
        <v>1.5</v>
      </c>
      <c r="J21" s="95">
        <v>0</v>
      </c>
      <c r="K21" s="164"/>
      <c r="L21" s="179"/>
      <c r="M21" s="179"/>
      <c r="N21" s="179"/>
      <c r="O21" s="179"/>
      <c r="P21" s="179"/>
      <c r="Q21" s="179"/>
      <c r="R21" s="179"/>
    </row>
    <row r="22" spans="1:18" ht="19.5" customHeight="1">
      <c r="A22" s="162"/>
      <c r="B22" s="165"/>
      <c r="C22" s="123"/>
      <c r="D22" s="123"/>
      <c r="E22" s="92">
        <v>2016</v>
      </c>
      <c r="F22" s="95">
        <f t="shared" si="0"/>
        <v>0</v>
      </c>
      <c r="G22" s="95">
        <v>0</v>
      </c>
      <c r="H22" s="95">
        <v>0</v>
      </c>
      <c r="I22" s="95">
        <v>0</v>
      </c>
      <c r="J22" s="95">
        <v>0</v>
      </c>
      <c r="K22" s="164"/>
      <c r="L22" s="179"/>
      <c r="M22" s="179"/>
      <c r="N22" s="179"/>
      <c r="O22" s="179"/>
      <c r="P22" s="179"/>
      <c r="Q22" s="179"/>
      <c r="R22" s="179"/>
    </row>
    <row r="23" spans="1:18" ht="69" customHeight="1">
      <c r="A23" s="162"/>
      <c r="B23" s="165"/>
      <c r="C23" s="123"/>
      <c r="D23" s="123"/>
      <c r="E23" s="92">
        <v>2017</v>
      </c>
      <c r="F23" s="95">
        <f t="shared" si="0"/>
        <v>0</v>
      </c>
      <c r="G23" s="95">
        <v>0</v>
      </c>
      <c r="H23" s="95">
        <v>0</v>
      </c>
      <c r="I23" s="95">
        <v>0</v>
      </c>
      <c r="J23" s="95">
        <v>0</v>
      </c>
      <c r="K23" s="164"/>
      <c r="L23" s="179"/>
      <c r="M23" s="179"/>
      <c r="N23" s="179"/>
      <c r="O23" s="179"/>
      <c r="P23" s="179"/>
      <c r="Q23" s="179"/>
      <c r="R23" s="179"/>
    </row>
    <row r="24" spans="1:18" ht="22.5" customHeight="1">
      <c r="A24" s="162">
        <v>4</v>
      </c>
      <c r="B24" s="163" t="s">
        <v>287</v>
      </c>
      <c r="C24" s="122" t="s">
        <v>24</v>
      </c>
      <c r="D24" s="122" t="s">
        <v>34</v>
      </c>
      <c r="E24" s="92" t="s">
        <v>48</v>
      </c>
      <c r="F24" s="95">
        <f t="shared" si="0"/>
        <v>2476.5</v>
      </c>
      <c r="G24" s="95">
        <f>SUM(G25:G27)</f>
        <v>0</v>
      </c>
      <c r="H24" s="95">
        <f>SUM(H25:H27)</f>
        <v>1848</v>
      </c>
      <c r="I24" s="95">
        <f>SUM(I25:I27)</f>
        <v>628.5</v>
      </c>
      <c r="J24" s="95">
        <f>SUM(J25:J27)</f>
        <v>0</v>
      </c>
      <c r="K24" s="155"/>
      <c r="L24" s="143"/>
      <c r="M24" s="143"/>
      <c r="N24" s="143"/>
      <c r="O24" s="143"/>
      <c r="P24" s="143"/>
      <c r="Q24" s="143"/>
      <c r="R24" s="143"/>
    </row>
    <row r="25" spans="1:18" ht="22.5" customHeight="1">
      <c r="A25" s="162"/>
      <c r="B25" s="165"/>
      <c r="C25" s="123"/>
      <c r="D25" s="123"/>
      <c r="E25" s="92">
        <v>2015</v>
      </c>
      <c r="F25" s="95">
        <f t="shared" si="0"/>
        <v>243.5</v>
      </c>
      <c r="G25" s="95">
        <v>0</v>
      </c>
      <c r="H25" s="95">
        <v>173.25</v>
      </c>
      <c r="I25" s="95">
        <v>70.25</v>
      </c>
      <c r="J25" s="95">
        <v>0</v>
      </c>
      <c r="K25" s="164"/>
      <c r="L25" s="179"/>
      <c r="M25" s="179"/>
      <c r="N25" s="179"/>
      <c r="O25" s="179"/>
      <c r="P25" s="179"/>
      <c r="Q25" s="179"/>
      <c r="R25" s="179"/>
    </row>
    <row r="26" spans="1:18" ht="22.5" customHeight="1">
      <c r="A26" s="162"/>
      <c r="B26" s="165"/>
      <c r="C26" s="123"/>
      <c r="D26" s="123"/>
      <c r="E26" s="92">
        <v>2016</v>
      </c>
      <c r="F26" s="95">
        <f t="shared" si="0"/>
        <v>693</v>
      </c>
      <c r="G26" s="95">
        <v>0</v>
      </c>
      <c r="H26" s="95">
        <v>519.75</v>
      </c>
      <c r="I26" s="95">
        <v>173.25</v>
      </c>
      <c r="J26" s="95">
        <v>0</v>
      </c>
      <c r="K26" s="164"/>
      <c r="L26" s="179"/>
      <c r="M26" s="179"/>
      <c r="N26" s="179"/>
      <c r="O26" s="179"/>
      <c r="P26" s="179"/>
      <c r="Q26" s="179"/>
      <c r="R26" s="179"/>
    </row>
    <row r="27" spans="1:18" ht="23.25" customHeight="1">
      <c r="A27" s="162"/>
      <c r="B27" s="165"/>
      <c r="C27" s="123"/>
      <c r="D27" s="123"/>
      <c r="E27" s="92">
        <v>2017</v>
      </c>
      <c r="F27" s="95">
        <f t="shared" si="0"/>
        <v>1540</v>
      </c>
      <c r="G27" s="95">
        <v>0</v>
      </c>
      <c r="H27" s="95">
        <v>1155</v>
      </c>
      <c r="I27" s="95">
        <v>385</v>
      </c>
      <c r="J27" s="95">
        <v>0</v>
      </c>
      <c r="K27" s="164"/>
      <c r="L27" s="179"/>
      <c r="M27" s="179"/>
      <c r="N27" s="179"/>
      <c r="O27" s="179"/>
      <c r="P27" s="179"/>
      <c r="Q27" s="179"/>
      <c r="R27" s="179"/>
    </row>
    <row r="28" spans="1:18" ht="15" customHeight="1">
      <c r="A28" s="162">
        <v>5</v>
      </c>
      <c r="B28" s="163" t="s">
        <v>288</v>
      </c>
      <c r="C28" s="122" t="s">
        <v>24</v>
      </c>
      <c r="D28" s="122" t="s">
        <v>34</v>
      </c>
      <c r="E28" s="92" t="s">
        <v>48</v>
      </c>
      <c r="F28" s="95">
        <f t="shared" si="0"/>
        <v>1172.18995436</v>
      </c>
      <c r="G28" s="95">
        <f>SUM(G29:G31)</f>
        <v>0</v>
      </c>
      <c r="H28" s="95">
        <f>SUM(H29:H31)</f>
        <v>771.4614220000001</v>
      </c>
      <c r="I28" s="95">
        <f>SUM(I29:I31)</f>
        <v>400.72853236</v>
      </c>
      <c r="J28" s="95">
        <f>SUM(J29:J31)</f>
        <v>0</v>
      </c>
      <c r="K28" s="175"/>
      <c r="L28" s="175"/>
      <c r="M28" s="143"/>
      <c r="N28" s="143"/>
      <c r="O28" s="143"/>
      <c r="P28" s="143"/>
      <c r="Q28" s="143"/>
      <c r="R28" s="143"/>
    </row>
    <row r="29" spans="1:18" ht="42" customHeight="1">
      <c r="A29" s="162"/>
      <c r="B29" s="165"/>
      <c r="C29" s="123"/>
      <c r="D29" s="123"/>
      <c r="E29" s="92">
        <v>2015</v>
      </c>
      <c r="F29" s="95">
        <f t="shared" si="0"/>
        <v>593.34643036</v>
      </c>
      <c r="G29" s="95">
        <v>0</v>
      </c>
      <c r="H29" s="95">
        <v>308.38659</v>
      </c>
      <c r="I29" s="95">
        <v>284.95984036</v>
      </c>
      <c r="J29" s="95">
        <v>0</v>
      </c>
      <c r="K29" s="175"/>
      <c r="L29" s="175"/>
      <c r="M29" s="143"/>
      <c r="N29" s="143"/>
      <c r="O29" s="143"/>
      <c r="P29" s="143"/>
      <c r="Q29" s="143"/>
      <c r="R29" s="143"/>
    </row>
    <row r="30" spans="1:18" ht="33" customHeight="1">
      <c r="A30" s="162"/>
      <c r="B30" s="165"/>
      <c r="C30" s="123"/>
      <c r="D30" s="123"/>
      <c r="E30" s="92">
        <v>2016</v>
      </c>
      <c r="F30" s="95">
        <f t="shared" si="0"/>
        <v>306.31779</v>
      </c>
      <c r="G30" s="95">
        <v>0</v>
      </c>
      <c r="H30" s="95">
        <v>245.054232</v>
      </c>
      <c r="I30" s="95">
        <v>61.263558</v>
      </c>
      <c r="J30" s="95">
        <v>0</v>
      </c>
      <c r="K30" s="175"/>
      <c r="L30" s="175"/>
      <c r="M30" s="143"/>
      <c r="N30" s="143"/>
      <c r="O30" s="143"/>
      <c r="P30" s="143"/>
      <c r="Q30" s="143"/>
      <c r="R30" s="143"/>
    </row>
    <row r="31" spans="1:18" ht="132" customHeight="1">
      <c r="A31" s="162"/>
      <c r="B31" s="165"/>
      <c r="C31" s="123"/>
      <c r="D31" s="123"/>
      <c r="E31" s="92">
        <v>2017</v>
      </c>
      <c r="F31" s="95">
        <f t="shared" si="0"/>
        <v>272.525734</v>
      </c>
      <c r="G31" s="95">
        <v>0</v>
      </c>
      <c r="H31" s="95">
        <v>218.0206</v>
      </c>
      <c r="I31" s="95">
        <v>54.505134</v>
      </c>
      <c r="J31" s="95">
        <v>0</v>
      </c>
      <c r="K31" s="175"/>
      <c r="L31" s="175"/>
      <c r="M31" s="143"/>
      <c r="N31" s="143"/>
      <c r="O31" s="143"/>
      <c r="P31" s="143"/>
      <c r="Q31" s="143"/>
      <c r="R31" s="143"/>
    </row>
    <row r="32" spans="1:18" ht="13.5" customHeight="1">
      <c r="A32" s="162">
        <v>6</v>
      </c>
      <c r="B32" s="163" t="s">
        <v>230</v>
      </c>
      <c r="C32" s="122" t="s">
        <v>24</v>
      </c>
      <c r="D32" s="122"/>
      <c r="E32" s="92" t="s">
        <v>48</v>
      </c>
      <c r="F32" s="95">
        <f t="shared" si="0"/>
        <v>12354.734199999999</v>
      </c>
      <c r="G32" s="95">
        <f>SUM(G33:G35)</f>
        <v>0</v>
      </c>
      <c r="H32" s="95">
        <f>SUM(H33:H35)</f>
        <v>6003.8767</v>
      </c>
      <c r="I32" s="95">
        <f>SUM(I33:I35)</f>
        <v>6350.8575</v>
      </c>
      <c r="J32" s="95">
        <f>SUM(J33:J35)</f>
        <v>0</v>
      </c>
      <c r="K32" s="96"/>
      <c r="L32" s="96"/>
      <c r="M32" s="38"/>
      <c r="N32" s="38"/>
      <c r="O32" s="38"/>
      <c r="P32" s="38"/>
      <c r="Q32" s="38"/>
      <c r="R32" s="38"/>
    </row>
    <row r="33" spans="1:18" ht="13.5" customHeight="1">
      <c r="A33" s="162"/>
      <c r="B33" s="165"/>
      <c r="C33" s="123"/>
      <c r="D33" s="123"/>
      <c r="E33" s="92">
        <v>2015</v>
      </c>
      <c r="F33" s="95">
        <f t="shared" si="0"/>
        <v>5021.365599999999</v>
      </c>
      <c r="G33" s="95">
        <v>0</v>
      </c>
      <c r="H33" s="95">
        <v>2964.6159</v>
      </c>
      <c r="I33" s="95">
        <v>2056.7497</v>
      </c>
      <c r="J33" s="95">
        <v>0</v>
      </c>
      <c r="K33" s="96"/>
      <c r="L33" s="96"/>
      <c r="M33" s="38"/>
      <c r="N33" s="38"/>
      <c r="O33" s="38"/>
      <c r="P33" s="38"/>
      <c r="Q33" s="38"/>
      <c r="R33" s="38"/>
    </row>
    <row r="34" spans="1:18" ht="14.25" customHeight="1">
      <c r="A34" s="162"/>
      <c r="B34" s="165"/>
      <c r="C34" s="123"/>
      <c r="D34" s="123"/>
      <c r="E34" s="92">
        <v>2016</v>
      </c>
      <c r="F34" s="95">
        <f t="shared" si="0"/>
        <v>5190.8547</v>
      </c>
      <c r="G34" s="95">
        <v>0</v>
      </c>
      <c r="H34" s="95">
        <v>3039.2608</v>
      </c>
      <c r="I34" s="95">
        <v>2151.5939</v>
      </c>
      <c r="J34" s="95">
        <v>0</v>
      </c>
      <c r="K34" s="96"/>
      <c r="L34" s="96"/>
      <c r="M34" s="38"/>
      <c r="N34" s="38"/>
      <c r="O34" s="38"/>
      <c r="P34" s="38"/>
      <c r="Q34" s="38"/>
      <c r="R34" s="38"/>
    </row>
    <row r="35" spans="1:18" ht="68.25" customHeight="1">
      <c r="A35" s="162"/>
      <c r="B35" s="165"/>
      <c r="C35" s="123"/>
      <c r="D35" s="123"/>
      <c r="E35" s="92">
        <v>2017</v>
      </c>
      <c r="F35" s="95">
        <f t="shared" si="0"/>
        <v>2142.5139</v>
      </c>
      <c r="G35" s="95">
        <v>0</v>
      </c>
      <c r="H35" s="95">
        <v>0</v>
      </c>
      <c r="I35" s="95">
        <v>2142.5139</v>
      </c>
      <c r="J35" s="95">
        <v>0</v>
      </c>
      <c r="K35" s="96"/>
      <c r="L35" s="96"/>
      <c r="M35" s="38"/>
      <c r="N35" s="38"/>
      <c r="O35" s="38"/>
      <c r="P35" s="38"/>
      <c r="Q35" s="38"/>
      <c r="R35" s="38"/>
    </row>
    <row r="36" spans="1:18" ht="12.75" customHeight="1">
      <c r="A36" s="162">
        <v>7</v>
      </c>
      <c r="B36" s="111" t="s">
        <v>289</v>
      </c>
      <c r="C36" s="169" t="s">
        <v>24</v>
      </c>
      <c r="D36" s="111"/>
      <c r="E36" s="92" t="s">
        <v>48</v>
      </c>
      <c r="F36" s="95">
        <f t="shared" si="0"/>
        <v>94.6401</v>
      </c>
      <c r="G36" s="95">
        <f>SUM(G37:G39)</f>
        <v>0</v>
      </c>
      <c r="H36" s="95">
        <f>SUM(H37:H39)</f>
        <v>0</v>
      </c>
      <c r="I36" s="95">
        <f>SUM(I37:I39)</f>
        <v>94.6401</v>
      </c>
      <c r="J36" s="95">
        <f>SUM(J37:J39)</f>
        <v>0</v>
      </c>
      <c r="K36" s="166"/>
      <c r="L36" s="166"/>
      <c r="M36" s="148"/>
      <c r="N36" s="148"/>
      <c r="O36" s="148"/>
      <c r="P36" s="148"/>
      <c r="Q36" s="148"/>
      <c r="R36" s="148"/>
    </row>
    <row r="37" spans="1:18" ht="12.75">
      <c r="A37" s="162"/>
      <c r="B37" s="86"/>
      <c r="C37" s="170"/>
      <c r="D37" s="86"/>
      <c r="E37" s="92">
        <v>2015</v>
      </c>
      <c r="F37" s="95">
        <f t="shared" si="0"/>
        <v>32.5467</v>
      </c>
      <c r="G37" s="95">
        <v>0</v>
      </c>
      <c r="H37" s="95">
        <v>0</v>
      </c>
      <c r="I37" s="95">
        <v>32.5467</v>
      </c>
      <c r="J37" s="95">
        <v>0</v>
      </c>
      <c r="K37" s="167"/>
      <c r="L37" s="167"/>
      <c r="M37" s="149"/>
      <c r="N37" s="149"/>
      <c r="O37" s="149"/>
      <c r="P37" s="149"/>
      <c r="Q37" s="149"/>
      <c r="R37" s="149"/>
    </row>
    <row r="38" spans="1:18" ht="12.75" customHeight="1">
      <c r="A38" s="162"/>
      <c r="B38" s="86"/>
      <c r="C38" s="170"/>
      <c r="D38" s="86"/>
      <c r="E38" s="92">
        <v>2016</v>
      </c>
      <c r="F38" s="95">
        <f t="shared" si="0"/>
        <v>31.5467</v>
      </c>
      <c r="G38" s="95">
        <v>0</v>
      </c>
      <c r="H38" s="95">
        <v>0</v>
      </c>
      <c r="I38" s="95">
        <v>31.5467</v>
      </c>
      <c r="J38" s="95">
        <v>0</v>
      </c>
      <c r="K38" s="167"/>
      <c r="L38" s="167"/>
      <c r="M38" s="149"/>
      <c r="N38" s="149"/>
      <c r="O38" s="149"/>
      <c r="P38" s="149"/>
      <c r="Q38" s="149"/>
      <c r="R38" s="149"/>
    </row>
    <row r="39" spans="1:18" ht="78.75" customHeight="1">
      <c r="A39" s="162"/>
      <c r="B39" s="161"/>
      <c r="C39" s="171"/>
      <c r="D39" s="161"/>
      <c r="E39" s="92">
        <v>2017</v>
      </c>
      <c r="F39" s="95">
        <f t="shared" si="0"/>
        <v>30.5467</v>
      </c>
      <c r="G39" s="95">
        <v>0</v>
      </c>
      <c r="H39" s="95">
        <v>0</v>
      </c>
      <c r="I39" s="95">
        <v>30.5467</v>
      </c>
      <c r="J39" s="95">
        <v>0</v>
      </c>
      <c r="K39" s="168"/>
      <c r="L39" s="168"/>
      <c r="M39" s="150"/>
      <c r="N39" s="150"/>
      <c r="O39" s="150"/>
      <c r="P39" s="150"/>
      <c r="Q39" s="150"/>
      <c r="R39" s="150"/>
    </row>
    <row r="40" spans="1:18" ht="10.5" customHeight="1">
      <c r="A40" s="108" t="s">
        <v>38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39"/>
      <c r="L40" s="39"/>
      <c r="M40" s="58"/>
      <c r="N40" s="58"/>
      <c r="O40" s="58"/>
      <c r="P40" s="58"/>
      <c r="Q40" s="58"/>
      <c r="R40" s="58"/>
    </row>
    <row r="41" spans="1:18" ht="115.5" customHeight="1">
      <c r="A41" s="33">
        <v>7</v>
      </c>
      <c r="B41" s="40" t="s">
        <v>26</v>
      </c>
      <c r="C41" s="117" t="s">
        <v>297</v>
      </c>
      <c r="D41" s="39"/>
      <c r="E41" s="33" t="s">
        <v>211</v>
      </c>
      <c r="F41" s="45">
        <v>1154.937</v>
      </c>
      <c r="G41" s="45">
        <v>0</v>
      </c>
      <c r="H41" s="45">
        <v>1154.937</v>
      </c>
      <c r="I41" s="45">
        <v>0</v>
      </c>
      <c r="J41" s="45">
        <v>0</v>
      </c>
      <c r="K41" s="39"/>
      <c r="L41" s="39"/>
      <c r="M41" s="58"/>
      <c r="N41" s="58"/>
      <c r="O41" s="58"/>
      <c r="P41" s="58"/>
      <c r="Q41" s="58"/>
      <c r="R41" s="58"/>
    </row>
    <row r="42" spans="1:18" ht="12" customHeight="1">
      <c r="A42" s="158" t="s">
        <v>176</v>
      </c>
      <c r="B42" s="159"/>
      <c r="C42" s="159"/>
      <c r="D42" s="159"/>
      <c r="E42" s="159"/>
      <c r="F42" s="159"/>
      <c r="G42" s="159"/>
      <c r="H42" s="159"/>
      <c r="I42" s="159"/>
      <c r="J42" s="160"/>
      <c r="K42" s="41"/>
      <c r="L42" s="41"/>
      <c r="M42" s="42"/>
      <c r="N42" s="33"/>
      <c r="O42" s="33"/>
      <c r="P42" s="33"/>
      <c r="Q42" s="33"/>
      <c r="R42" s="33"/>
    </row>
    <row r="43" spans="1:18" ht="12.75" customHeight="1">
      <c r="A43" s="148">
        <v>8</v>
      </c>
      <c r="B43" s="163" t="s">
        <v>290</v>
      </c>
      <c r="C43" s="122" t="s">
        <v>24</v>
      </c>
      <c r="D43" s="82"/>
      <c r="E43" s="92" t="s">
        <v>48</v>
      </c>
      <c r="F43" s="95">
        <f>SUM(G43:J43)</f>
        <v>130.932</v>
      </c>
      <c r="G43" s="95">
        <f>SUM(G44:G46)</f>
        <v>0</v>
      </c>
      <c r="H43" s="95">
        <f>SUM(H44:H46)</f>
        <v>0</v>
      </c>
      <c r="I43" s="95">
        <f>SUM(I44:I46)</f>
        <v>130.932</v>
      </c>
      <c r="J43" s="95">
        <f>SUM(J44:J46)</f>
        <v>0</v>
      </c>
      <c r="K43" s="41"/>
      <c r="L43" s="41"/>
      <c r="M43" s="42"/>
      <c r="N43" s="33"/>
      <c r="O43" s="33"/>
      <c r="P43" s="33"/>
      <c r="Q43" s="33"/>
      <c r="R43" s="33"/>
    </row>
    <row r="44" spans="1:18" ht="15.75" customHeight="1">
      <c r="A44" s="149"/>
      <c r="B44" s="165"/>
      <c r="C44" s="123"/>
      <c r="D44" s="82"/>
      <c r="E44" s="92">
        <v>2015</v>
      </c>
      <c r="F44" s="95">
        <f>SUM(G44:J44)</f>
        <v>43.644</v>
      </c>
      <c r="G44" s="95">
        <v>0</v>
      </c>
      <c r="H44" s="95">
        <f>SUM(H45:H47)</f>
        <v>0</v>
      </c>
      <c r="I44" s="95">
        <v>43.644</v>
      </c>
      <c r="J44" s="95">
        <v>0</v>
      </c>
      <c r="K44" s="41"/>
      <c r="L44" s="41"/>
      <c r="M44" s="42"/>
      <c r="N44" s="33"/>
      <c r="O44" s="33"/>
      <c r="P44" s="33"/>
      <c r="Q44" s="33"/>
      <c r="R44" s="33"/>
    </row>
    <row r="45" spans="1:18" ht="23.25" customHeight="1">
      <c r="A45" s="149"/>
      <c r="B45" s="165"/>
      <c r="C45" s="123"/>
      <c r="D45" s="82"/>
      <c r="E45" s="92">
        <v>2016</v>
      </c>
      <c r="F45" s="95">
        <f>SUM(G45:J45)</f>
        <v>43.644</v>
      </c>
      <c r="G45" s="95">
        <v>0</v>
      </c>
      <c r="H45" s="95">
        <f>SUM(H46:H48)</f>
        <v>0</v>
      </c>
      <c r="I45" s="95">
        <v>43.644</v>
      </c>
      <c r="J45" s="95">
        <v>0</v>
      </c>
      <c r="K45" s="41"/>
      <c r="L45" s="41"/>
      <c r="M45" s="42"/>
      <c r="N45" s="33"/>
      <c r="O45" s="33"/>
      <c r="P45" s="33"/>
      <c r="Q45" s="33"/>
      <c r="R45" s="33"/>
    </row>
    <row r="46" spans="1:18" ht="40.5" customHeight="1">
      <c r="A46" s="150"/>
      <c r="B46" s="165"/>
      <c r="C46" s="123"/>
      <c r="D46" s="82"/>
      <c r="E46" s="92">
        <v>2017</v>
      </c>
      <c r="F46" s="95">
        <f>SUM(G46:J46)</f>
        <v>43.644</v>
      </c>
      <c r="G46" s="95">
        <v>0</v>
      </c>
      <c r="H46" s="95">
        <f>SUM(H47:H49)</f>
        <v>0</v>
      </c>
      <c r="I46" s="95">
        <v>43.644</v>
      </c>
      <c r="J46" s="95">
        <v>0</v>
      </c>
      <c r="K46" s="41"/>
      <c r="L46" s="41"/>
      <c r="M46" s="42"/>
      <c r="N46" s="33"/>
      <c r="O46" s="33"/>
      <c r="P46" s="33"/>
      <c r="Q46" s="33"/>
      <c r="R46" s="33"/>
    </row>
    <row r="47" spans="1:18" ht="12" customHeight="1">
      <c r="A47" s="108" t="s">
        <v>22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75" t="s">
        <v>173</v>
      </c>
      <c r="L47" s="175" t="s">
        <v>42</v>
      </c>
      <c r="M47" s="143" t="s">
        <v>55</v>
      </c>
      <c r="N47" s="143">
        <v>5</v>
      </c>
      <c r="O47" s="143">
        <v>8</v>
      </c>
      <c r="P47" s="143">
        <v>15</v>
      </c>
      <c r="Q47" s="143">
        <v>20</v>
      </c>
      <c r="R47" s="143">
        <v>20</v>
      </c>
    </row>
    <row r="48" spans="1:18" ht="10.5" customHeight="1">
      <c r="A48" s="108" t="s">
        <v>37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83"/>
      <c r="L48" s="183"/>
      <c r="M48" s="144"/>
      <c r="N48" s="144"/>
      <c r="O48" s="144"/>
      <c r="P48" s="144"/>
      <c r="Q48" s="144"/>
      <c r="R48" s="144"/>
    </row>
    <row r="49" spans="1:18" ht="34.5" customHeight="1">
      <c r="A49" s="143">
        <v>1</v>
      </c>
      <c r="B49" s="142" t="s">
        <v>174</v>
      </c>
      <c r="C49" s="143" t="s">
        <v>10</v>
      </c>
      <c r="D49" s="143" t="s">
        <v>59</v>
      </c>
      <c r="E49" s="33" t="s">
        <v>48</v>
      </c>
      <c r="F49" s="44">
        <v>2450.838</v>
      </c>
      <c r="G49" s="45">
        <v>0</v>
      </c>
      <c r="H49" s="45">
        <v>0</v>
      </c>
      <c r="I49" s="35">
        <v>2450.838</v>
      </c>
      <c r="J49" s="45">
        <v>0</v>
      </c>
      <c r="K49" s="183"/>
      <c r="L49" s="183"/>
      <c r="M49" s="144"/>
      <c r="N49" s="144"/>
      <c r="O49" s="144"/>
      <c r="P49" s="144"/>
      <c r="Q49" s="144"/>
      <c r="R49" s="144"/>
    </row>
    <row r="50" spans="1:18" ht="18" customHeight="1">
      <c r="A50" s="144"/>
      <c r="B50" s="142"/>
      <c r="C50" s="144"/>
      <c r="D50" s="144"/>
      <c r="E50" s="33">
        <v>2015</v>
      </c>
      <c r="F50" s="44">
        <v>674.094</v>
      </c>
      <c r="G50" s="45">
        <v>0</v>
      </c>
      <c r="H50" s="45">
        <v>0</v>
      </c>
      <c r="I50" s="35">
        <v>674.094</v>
      </c>
      <c r="J50" s="45">
        <v>0</v>
      </c>
      <c r="K50" s="166" t="s">
        <v>172</v>
      </c>
      <c r="L50" s="166" t="s">
        <v>56</v>
      </c>
      <c r="M50" s="148">
        <v>4400</v>
      </c>
      <c r="N50" s="148">
        <v>5790</v>
      </c>
      <c r="O50" s="148" t="s">
        <v>54</v>
      </c>
      <c r="P50" s="148" t="s">
        <v>54</v>
      </c>
      <c r="Q50" s="148" t="s">
        <v>54</v>
      </c>
      <c r="R50" s="148" t="s">
        <v>54</v>
      </c>
    </row>
    <row r="51" spans="1:18" ht="16.5" customHeight="1">
      <c r="A51" s="144"/>
      <c r="B51" s="142"/>
      <c r="C51" s="144"/>
      <c r="D51" s="144"/>
      <c r="E51" s="33">
        <v>2016</v>
      </c>
      <c r="F51" s="44">
        <v>820.144</v>
      </c>
      <c r="G51" s="45">
        <v>0</v>
      </c>
      <c r="H51" s="45">
        <v>0</v>
      </c>
      <c r="I51" s="35">
        <v>820.144</v>
      </c>
      <c r="J51" s="45">
        <v>0</v>
      </c>
      <c r="K51" s="167"/>
      <c r="L51" s="167"/>
      <c r="M51" s="149"/>
      <c r="N51" s="149"/>
      <c r="O51" s="149"/>
      <c r="P51" s="149"/>
      <c r="Q51" s="149"/>
      <c r="R51" s="149"/>
    </row>
    <row r="52" spans="1:18" ht="47.25" customHeight="1">
      <c r="A52" s="144"/>
      <c r="B52" s="142"/>
      <c r="C52" s="144"/>
      <c r="D52" s="144"/>
      <c r="E52" s="33">
        <v>2017</v>
      </c>
      <c r="F52" s="44">
        <v>956.6</v>
      </c>
      <c r="G52" s="45">
        <v>0</v>
      </c>
      <c r="H52" s="45">
        <v>0</v>
      </c>
      <c r="I52" s="35">
        <v>956.6</v>
      </c>
      <c r="J52" s="45">
        <v>0</v>
      </c>
      <c r="K52" s="167"/>
      <c r="L52" s="167"/>
      <c r="M52" s="149"/>
      <c r="N52" s="149"/>
      <c r="O52" s="149"/>
      <c r="P52" s="149"/>
      <c r="Q52" s="149"/>
      <c r="R52" s="149"/>
    </row>
    <row r="53" spans="1:18" ht="27" customHeight="1">
      <c r="A53" s="144">
        <v>2</v>
      </c>
      <c r="B53" s="142" t="s">
        <v>298</v>
      </c>
      <c r="C53" s="143" t="s">
        <v>10</v>
      </c>
      <c r="D53" s="110"/>
      <c r="E53" s="33" t="s">
        <v>48</v>
      </c>
      <c r="F53" s="35">
        <f>SUM(F54:F56)</f>
        <v>1515.1</v>
      </c>
      <c r="G53" s="35">
        <f>SUM(G54:G56)</f>
        <v>59.9</v>
      </c>
      <c r="H53" s="35">
        <f>SUM(H54:H56)</f>
        <v>349.9</v>
      </c>
      <c r="I53" s="35">
        <f>SUM(I54:I56)</f>
        <v>1100.4</v>
      </c>
      <c r="J53" s="35">
        <f>SUM(J54:J56)</f>
        <v>4.9</v>
      </c>
      <c r="K53" s="207"/>
      <c r="L53" s="207"/>
      <c r="M53" s="151"/>
      <c r="N53" s="151"/>
      <c r="O53" s="151"/>
      <c r="P53" s="151"/>
      <c r="Q53" s="151"/>
      <c r="R53" s="151"/>
    </row>
    <row r="54" spans="1:18" ht="27" customHeight="1">
      <c r="A54" s="144"/>
      <c r="B54" s="142"/>
      <c r="C54" s="144"/>
      <c r="D54" s="110"/>
      <c r="E54" s="33">
        <v>2015</v>
      </c>
      <c r="F54" s="35">
        <f>SUM(G54:J54)</f>
        <v>409.40000000000003</v>
      </c>
      <c r="G54" s="35">
        <v>3.2</v>
      </c>
      <c r="H54" s="35">
        <v>86.9</v>
      </c>
      <c r="I54" s="35">
        <v>317.7</v>
      </c>
      <c r="J54" s="35">
        <v>1.6</v>
      </c>
      <c r="K54" s="207"/>
      <c r="L54" s="207"/>
      <c r="M54" s="151"/>
      <c r="N54" s="151"/>
      <c r="O54" s="151"/>
      <c r="P54" s="151"/>
      <c r="Q54" s="151"/>
      <c r="R54" s="151"/>
    </row>
    <row r="55" spans="1:18" ht="27" customHeight="1">
      <c r="A55" s="144"/>
      <c r="B55" s="142"/>
      <c r="C55" s="144"/>
      <c r="D55" s="110"/>
      <c r="E55" s="33">
        <v>2016</v>
      </c>
      <c r="F55" s="35">
        <f>SUM(G55:J55)</f>
        <v>475</v>
      </c>
      <c r="G55" s="35">
        <v>3.3</v>
      </c>
      <c r="H55" s="35">
        <v>117.9</v>
      </c>
      <c r="I55" s="35">
        <v>352.3</v>
      </c>
      <c r="J55" s="35">
        <v>1.5</v>
      </c>
      <c r="K55" s="207"/>
      <c r="L55" s="207"/>
      <c r="M55" s="151"/>
      <c r="N55" s="151"/>
      <c r="O55" s="151"/>
      <c r="P55" s="151"/>
      <c r="Q55" s="151"/>
      <c r="R55" s="151"/>
    </row>
    <row r="56" spans="1:18" ht="50.25" customHeight="1">
      <c r="A56" s="144"/>
      <c r="B56" s="136"/>
      <c r="C56" s="144"/>
      <c r="D56" s="110"/>
      <c r="E56" s="33">
        <v>2017</v>
      </c>
      <c r="F56" s="35">
        <f>G56+H56+I56+J56</f>
        <v>630.6999999999999</v>
      </c>
      <c r="G56" s="35">
        <v>53.4</v>
      </c>
      <c r="H56" s="35">
        <v>145.1</v>
      </c>
      <c r="I56" s="35">
        <v>430.4</v>
      </c>
      <c r="J56" s="35">
        <v>1.8</v>
      </c>
      <c r="K56" s="207"/>
      <c r="L56" s="207"/>
      <c r="M56" s="151"/>
      <c r="N56" s="151"/>
      <c r="O56" s="151"/>
      <c r="P56" s="151"/>
      <c r="Q56" s="151"/>
      <c r="R56" s="151"/>
    </row>
    <row r="57" spans="1:18" ht="29.25" customHeight="1">
      <c r="A57" s="143">
        <v>3</v>
      </c>
      <c r="B57" s="142" t="s">
        <v>222</v>
      </c>
      <c r="C57" s="143" t="s">
        <v>10</v>
      </c>
      <c r="D57" s="143"/>
      <c r="E57" s="33" t="s">
        <v>48</v>
      </c>
      <c r="F57" s="44">
        <f>G57+H57+I57+J57</f>
        <v>96.27</v>
      </c>
      <c r="G57" s="35">
        <f>G58+G59+G60</f>
        <v>50</v>
      </c>
      <c r="H57" s="35">
        <f>H58+H59+H60</f>
        <v>14</v>
      </c>
      <c r="I57" s="35">
        <f>I58+I59+I60</f>
        <v>31.89</v>
      </c>
      <c r="J57" s="35">
        <f>J58+J59+J60</f>
        <v>0.38</v>
      </c>
      <c r="K57" s="207"/>
      <c r="L57" s="207"/>
      <c r="M57" s="151"/>
      <c r="N57" s="151"/>
      <c r="O57" s="151"/>
      <c r="P57" s="151"/>
      <c r="Q57" s="151"/>
      <c r="R57" s="151"/>
    </row>
    <row r="58" spans="1:18" ht="21.75" customHeight="1">
      <c r="A58" s="143"/>
      <c r="B58" s="142"/>
      <c r="C58" s="143"/>
      <c r="D58" s="143"/>
      <c r="E58" s="33">
        <v>2015</v>
      </c>
      <c r="F58" s="44">
        <v>8.5</v>
      </c>
      <c r="G58" s="45">
        <v>0</v>
      </c>
      <c r="H58" s="35">
        <v>1.5</v>
      </c>
      <c r="I58" s="35">
        <v>6.84</v>
      </c>
      <c r="J58" s="35">
        <v>0.16</v>
      </c>
      <c r="K58" s="207"/>
      <c r="L58" s="207"/>
      <c r="M58" s="151"/>
      <c r="N58" s="151"/>
      <c r="O58" s="151"/>
      <c r="P58" s="151"/>
      <c r="Q58" s="151"/>
      <c r="R58" s="151"/>
    </row>
    <row r="59" spans="1:18" ht="21" customHeight="1">
      <c r="A59" s="143"/>
      <c r="B59" s="142"/>
      <c r="C59" s="143"/>
      <c r="D59" s="143"/>
      <c r="E59" s="33">
        <v>2016</v>
      </c>
      <c r="F59" s="44">
        <v>8.31</v>
      </c>
      <c r="G59" s="45">
        <v>0</v>
      </c>
      <c r="H59" s="35">
        <v>1.5</v>
      </c>
      <c r="I59" s="35">
        <v>6.7</v>
      </c>
      <c r="J59" s="35">
        <v>0.11</v>
      </c>
      <c r="K59" s="207"/>
      <c r="L59" s="207"/>
      <c r="M59" s="151"/>
      <c r="N59" s="151"/>
      <c r="O59" s="151"/>
      <c r="P59" s="151"/>
      <c r="Q59" s="151"/>
      <c r="R59" s="151"/>
    </row>
    <row r="60" spans="1:18" ht="48.75" customHeight="1">
      <c r="A60" s="143"/>
      <c r="B60" s="142"/>
      <c r="C60" s="143"/>
      <c r="D60" s="143"/>
      <c r="E60" s="33">
        <v>2017</v>
      </c>
      <c r="F60" s="44">
        <v>79.46</v>
      </c>
      <c r="G60" s="35">
        <v>50</v>
      </c>
      <c r="H60" s="35">
        <v>11</v>
      </c>
      <c r="I60" s="35">
        <v>18.35</v>
      </c>
      <c r="J60" s="35">
        <v>0.11</v>
      </c>
      <c r="K60" s="208"/>
      <c r="L60" s="208"/>
      <c r="M60" s="152"/>
      <c r="N60" s="152"/>
      <c r="O60" s="152"/>
      <c r="P60" s="152"/>
      <c r="Q60" s="152"/>
      <c r="R60" s="152"/>
    </row>
    <row r="61" spans="1:18" ht="21.75" customHeight="1">
      <c r="A61" s="133" t="s">
        <v>51</v>
      </c>
      <c r="B61" s="128"/>
      <c r="C61" s="128"/>
      <c r="D61" s="128"/>
      <c r="E61" s="128"/>
      <c r="F61" s="128"/>
      <c r="G61" s="128"/>
      <c r="H61" s="128"/>
      <c r="I61" s="128"/>
      <c r="J61" s="109"/>
      <c r="K61" s="31" t="s">
        <v>44</v>
      </c>
      <c r="L61" s="32" t="s">
        <v>41</v>
      </c>
      <c r="M61" s="78">
        <v>68.5</v>
      </c>
      <c r="N61" s="78">
        <v>68.7</v>
      </c>
      <c r="O61" s="78">
        <v>69.1</v>
      </c>
      <c r="P61" s="78">
        <v>69.7</v>
      </c>
      <c r="Q61" s="78">
        <v>70.3</v>
      </c>
      <c r="R61" s="78">
        <v>70.8</v>
      </c>
    </row>
    <row r="62" spans="1:18" ht="10.5" customHeight="1">
      <c r="A62" s="119" t="s">
        <v>32</v>
      </c>
      <c r="B62" s="120"/>
      <c r="C62" s="120"/>
      <c r="D62" s="120"/>
      <c r="E62" s="120"/>
      <c r="F62" s="120"/>
      <c r="G62" s="120"/>
      <c r="H62" s="120"/>
      <c r="I62" s="120"/>
      <c r="J62" s="121"/>
      <c r="K62" s="124" t="s">
        <v>31</v>
      </c>
      <c r="L62" s="148" t="s">
        <v>42</v>
      </c>
      <c r="M62" s="210">
        <v>17.2</v>
      </c>
      <c r="N62" s="210">
        <v>17.4</v>
      </c>
      <c r="O62" s="210">
        <v>17.4</v>
      </c>
      <c r="P62" s="210">
        <v>17.5</v>
      </c>
      <c r="Q62" s="210">
        <v>17.6</v>
      </c>
      <c r="R62" s="210">
        <v>18</v>
      </c>
    </row>
    <row r="63" spans="1:18" ht="10.5" customHeight="1">
      <c r="A63" s="158" t="s">
        <v>37</v>
      </c>
      <c r="B63" s="159"/>
      <c r="C63" s="159"/>
      <c r="D63" s="159"/>
      <c r="E63" s="159"/>
      <c r="F63" s="159"/>
      <c r="G63" s="159"/>
      <c r="H63" s="159"/>
      <c r="I63" s="159"/>
      <c r="J63" s="160"/>
      <c r="K63" s="156"/>
      <c r="L63" s="151"/>
      <c r="M63" s="211"/>
      <c r="N63" s="211"/>
      <c r="O63" s="211"/>
      <c r="P63" s="211"/>
      <c r="Q63" s="211"/>
      <c r="R63" s="211"/>
    </row>
    <row r="64" spans="1:18" ht="36.75" customHeight="1">
      <c r="A64" s="148">
        <v>1</v>
      </c>
      <c r="B64" s="124" t="s">
        <v>299</v>
      </c>
      <c r="C64" s="148" t="s">
        <v>49</v>
      </c>
      <c r="D64" s="148" t="s">
        <v>34</v>
      </c>
      <c r="E64" s="33" t="s">
        <v>48</v>
      </c>
      <c r="F64" s="44">
        <f>G64+H64+I64+J64</f>
        <v>995.1</v>
      </c>
      <c r="G64" s="44">
        <v>84</v>
      </c>
      <c r="H64" s="44">
        <v>3.4</v>
      </c>
      <c r="I64" s="44">
        <f>I65+I66+I67</f>
        <v>901.7</v>
      </c>
      <c r="J64" s="44">
        <v>6</v>
      </c>
      <c r="K64" s="156"/>
      <c r="L64" s="151"/>
      <c r="M64" s="211"/>
      <c r="N64" s="211"/>
      <c r="O64" s="211"/>
      <c r="P64" s="211"/>
      <c r="Q64" s="211"/>
      <c r="R64" s="211"/>
    </row>
    <row r="65" spans="1:18" ht="36.75" customHeight="1">
      <c r="A65" s="149"/>
      <c r="B65" s="125"/>
      <c r="C65" s="149"/>
      <c r="D65" s="149"/>
      <c r="E65" s="33">
        <v>2015</v>
      </c>
      <c r="F65" s="44">
        <f>G65+H65+I65+J65</f>
        <v>464.20000000000005</v>
      </c>
      <c r="G65" s="44">
        <v>84</v>
      </c>
      <c r="H65" s="44">
        <v>3.4</v>
      </c>
      <c r="I65" s="44">
        <v>376.8</v>
      </c>
      <c r="J65" s="45">
        <v>0</v>
      </c>
      <c r="K65" s="156"/>
      <c r="L65" s="151"/>
      <c r="M65" s="211"/>
      <c r="N65" s="211"/>
      <c r="O65" s="211"/>
      <c r="P65" s="211"/>
      <c r="Q65" s="211"/>
      <c r="R65" s="211"/>
    </row>
    <row r="66" spans="1:18" ht="36.75" customHeight="1">
      <c r="A66" s="149"/>
      <c r="B66" s="125"/>
      <c r="C66" s="149"/>
      <c r="D66" s="149"/>
      <c r="E66" s="33">
        <v>2016</v>
      </c>
      <c r="F66" s="44">
        <f>G66+H66+I66+J66</f>
        <v>311.7</v>
      </c>
      <c r="G66" s="45">
        <v>0</v>
      </c>
      <c r="H66" s="45">
        <v>0</v>
      </c>
      <c r="I66" s="44">
        <v>305.7</v>
      </c>
      <c r="J66" s="44">
        <v>6</v>
      </c>
      <c r="K66" s="156"/>
      <c r="L66" s="151"/>
      <c r="M66" s="211"/>
      <c r="N66" s="211"/>
      <c r="O66" s="211"/>
      <c r="P66" s="211"/>
      <c r="Q66" s="211"/>
      <c r="R66" s="211"/>
    </row>
    <row r="67" spans="1:18" ht="36.75" customHeight="1">
      <c r="A67" s="150"/>
      <c r="B67" s="126"/>
      <c r="C67" s="150"/>
      <c r="D67" s="150"/>
      <c r="E67" s="33">
        <v>2017</v>
      </c>
      <c r="F67" s="44">
        <f>G67+H67+I67+J67</f>
        <v>219.2</v>
      </c>
      <c r="G67" s="45">
        <v>0</v>
      </c>
      <c r="H67" s="45">
        <v>0</v>
      </c>
      <c r="I67" s="44">
        <v>219.2</v>
      </c>
      <c r="J67" s="45">
        <v>0</v>
      </c>
      <c r="K67" s="156"/>
      <c r="L67" s="151"/>
      <c r="M67" s="211"/>
      <c r="N67" s="211"/>
      <c r="O67" s="211"/>
      <c r="P67" s="211"/>
      <c r="Q67" s="211"/>
      <c r="R67" s="211"/>
    </row>
    <row r="68" spans="1:18" ht="21" customHeight="1">
      <c r="A68" s="148">
        <v>2</v>
      </c>
      <c r="B68" s="124" t="s">
        <v>212</v>
      </c>
      <c r="C68" s="148" t="s">
        <v>49</v>
      </c>
      <c r="D68" s="148"/>
      <c r="E68" s="33" t="s">
        <v>48</v>
      </c>
      <c r="F68" s="35">
        <v>127.5</v>
      </c>
      <c r="G68" s="45">
        <v>0</v>
      </c>
      <c r="H68" s="35">
        <v>27.3</v>
      </c>
      <c r="I68" s="45">
        <v>100.2</v>
      </c>
      <c r="J68" s="45">
        <v>0</v>
      </c>
      <c r="K68" s="156"/>
      <c r="L68" s="151"/>
      <c r="M68" s="211"/>
      <c r="N68" s="211"/>
      <c r="O68" s="211"/>
      <c r="P68" s="211"/>
      <c r="Q68" s="211"/>
      <c r="R68" s="211"/>
    </row>
    <row r="69" spans="1:18" ht="28.5" customHeight="1">
      <c r="A69" s="149"/>
      <c r="B69" s="125"/>
      <c r="C69" s="149"/>
      <c r="D69" s="149"/>
      <c r="E69" s="33">
        <v>2015</v>
      </c>
      <c r="F69" s="35">
        <v>42.5</v>
      </c>
      <c r="G69" s="45">
        <v>0</v>
      </c>
      <c r="H69" s="35">
        <v>9.1</v>
      </c>
      <c r="I69" s="45">
        <v>33.4</v>
      </c>
      <c r="J69" s="45">
        <v>0</v>
      </c>
      <c r="K69" s="156"/>
      <c r="L69" s="151"/>
      <c r="M69" s="211"/>
      <c r="N69" s="211"/>
      <c r="O69" s="211"/>
      <c r="P69" s="211"/>
      <c r="Q69" s="211"/>
      <c r="R69" s="211"/>
    </row>
    <row r="70" spans="1:18" ht="30.75" customHeight="1">
      <c r="A70" s="149"/>
      <c r="B70" s="125"/>
      <c r="C70" s="149"/>
      <c r="D70" s="149"/>
      <c r="E70" s="33">
        <v>2016</v>
      </c>
      <c r="F70" s="35">
        <v>42.5</v>
      </c>
      <c r="G70" s="45">
        <v>0</v>
      </c>
      <c r="H70" s="35">
        <v>9.1</v>
      </c>
      <c r="I70" s="45">
        <v>33.4</v>
      </c>
      <c r="J70" s="45">
        <v>0</v>
      </c>
      <c r="K70" s="156"/>
      <c r="L70" s="151"/>
      <c r="M70" s="211"/>
      <c r="N70" s="211"/>
      <c r="O70" s="211"/>
      <c r="P70" s="211"/>
      <c r="Q70" s="211"/>
      <c r="R70" s="211"/>
    </row>
    <row r="71" spans="1:18" ht="19.5" customHeight="1">
      <c r="A71" s="150"/>
      <c r="B71" s="126"/>
      <c r="C71" s="150"/>
      <c r="D71" s="150"/>
      <c r="E71" s="33">
        <v>2017</v>
      </c>
      <c r="F71" s="35">
        <v>42.5</v>
      </c>
      <c r="G71" s="45">
        <v>0</v>
      </c>
      <c r="H71" s="35">
        <v>9.1</v>
      </c>
      <c r="I71" s="45">
        <v>33.4</v>
      </c>
      <c r="J71" s="45">
        <v>0</v>
      </c>
      <c r="K71" s="156"/>
      <c r="L71" s="151"/>
      <c r="M71" s="211"/>
      <c r="N71" s="211"/>
      <c r="O71" s="211"/>
      <c r="P71" s="211"/>
      <c r="Q71" s="211"/>
      <c r="R71" s="211"/>
    </row>
    <row r="72" spans="1:18" ht="47.25" customHeight="1">
      <c r="A72" s="148">
        <v>3</v>
      </c>
      <c r="B72" s="145" t="s">
        <v>223</v>
      </c>
      <c r="C72" s="148" t="s">
        <v>49</v>
      </c>
      <c r="D72" s="148"/>
      <c r="E72" s="33" t="s">
        <v>48</v>
      </c>
      <c r="F72" s="35">
        <f>H72+I72</f>
        <v>1195.6200000000001</v>
      </c>
      <c r="G72" s="45">
        <v>0</v>
      </c>
      <c r="H72" s="44">
        <f>H73+H74+H75</f>
        <v>16.14</v>
      </c>
      <c r="I72" s="35">
        <f>I73+I74+I75</f>
        <v>1179.48</v>
      </c>
      <c r="J72" s="45">
        <v>0</v>
      </c>
      <c r="K72" s="156"/>
      <c r="L72" s="151"/>
      <c r="M72" s="211"/>
      <c r="N72" s="211"/>
      <c r="O72" s="211"/>
      <c r="P72" s="211"/>
      <c r="Q72" s="211"/>
      <c r="R72" s="211"/>
    </row>
    <row r="73" spans="1:18" ht="36" customHeight="1">
      <c r="A73" s="149"/>
      <c r="B73" s="146"/>
      <c r="C73" s="149"/>
      <c r="D73" s="149"/>
      <c r="E73" s="33">
        <v>2015</v>
      </c>
      <c r="F73" s="35">
        <f>H73+I73</f>
        <v>398.54</v>
      </c>
      <c r="G73" s="45">
        <v>0</v>
      </c>
      <c r="H73" s="44">
        <v>5.38</v>
      </c>
      <c r="I73" s="35">
        <v>393.16</v>
      </c>
      <c r="J73" s="45">
        <v>0</v>
      </c>
      <c r="K73" s="156"/>
      <c r="L73" s="151"/>
      <c r="M73" s="211"/>
      <c r="N73" s="211"/>
      <c r="O73" s="211"/>
      <c r="P73" s="211"/>
      <c r="Q73" s="211"/>
      <c r="R73" s="211"/>
    </row>
    <row r="74" spans="1:18" ht="24.75" customHeight="1">
      <c r="A74" s="149"/>
      <c r="B74" s="146"/>
      <c r="C74" s="149"/>
      <c r="D74" s="149"/>
      <c r="E74" s="33">
        <v>2016</v>
      </c>
      <c r="F74" s="35">
        <f>H74+I74</f>
        <v>398.54</v>
      </c>
      <c r="G74" s="45">
        <v>0</v>
      </c>
      <c r="H74" s="44">
        <v>5.38</v>
      </c>
      <c r="I74" s="35">
        <v>393.16</v>
      </c>
      <c r="J74" s="45">
        <v>0</v>
      </c>
      <c r="K74" s="156"/>
      <c r="L74" s="151"/>
      <c r="M74" s="211"/>
      <c r="N74" s="211"/>
      <c r="O74" s="211"/>
      <c r="P74" s="211"/>
      <c r="Q74" s="211"/>
      <c r="R74" s="211"/>
    </row>
    <row r="75" spans="1:18" ht="72" customHeight="1">
      <c r="A75" s="150"/>
      <c r="B75" s="147"/>
      <c r="C75" s="150"/>
      <c r="D75" s="150"/>
      <c r="E75" s="33">
        <v>2017</v>
      </c>
      <c r="F75" s="35">
        <f>H75+I75</f>
        <v>398.54</v>
      </c>
      <c r="G75" s="45">
        <v>0</v>
      </c>
      <c r="H75" s="44">
        <v>5.38</v>
      </c>
      <c r="I75" s="35">
        <v>393.16</v>
      </c>
      <c r="J75" s="45">
        <v>0</v>
      </c>
      <c r="K75" s="156"/>
      <c r="L75" s="151"/>
      <c r="M75" s="211"/>
      <c r="N75" s="211"/>
      <c r="O75" s="211"/>
      <c r="P75" s="211"/>
      <c r="Q75" s="211"/>
      <c r="R75" s="211"/>
    </row>
    <row r="76" spans="1:18" ht="15" customHeight="1">
      <c r="A76" s="119" t="s">
        <v>29</v>
      </c>
      <c r="B76" s="120"/>
      <c r="C76" s="120"/>
      <c r="D76" s="120"/>
      <c r="E76" s="120"/>
      <c r="F76" s="120"/>
      <c r="G76" s="120"/>
      <c r="H76" s="120"/>
      <c r="I76" s="120"/>
      <c r="J76" s="121"/>
      <c r="K76" s="213" t="s">
        <v>179</v>
      </c>
      <c r="L76" s="213" t="s">
        <v>57</v>
      </c>
      <c r="M76" s="162">
        <v>1380</v>
      </c>
      <c r="N76" s="162">
        <v>1206</v>
      </c>
      <c r="O76" s="162">
        <v>1204</v>
      </c>
      <c r="P76" s="162">
        <v>1202</v>
      </c>
      <c r="Q76" s="162">
        <v>1200</v>
      </c>
      <c r="R76" s="162">
        <v>1200</v>
      </c>
    </row>
    <row r="77" spans="1:18" ht="10.5" customHeight="1">
      <c r="A77" s="158" t="s">
        <v>37</v>
      </c>
      <c r="B77" s="159"/>
      <c r="C77" s="159"/>
      <c r="D77" s="159"/>
      <c r="E77" s="159"/>
      <c r="F77" s="159"/>
      <c r="G77" s="159"/>
      <c r="H77" s="159"/>
      <c r="I77" s="159"/>
      <c r="J77" s="160"/>
      <c r="K77" s="214"/>
      <c r="L77" s="214"/>
      <c r="M77" s="209"/>
      <c r="N77" s="209"/>
      <c r="O77" s="209"/>
      <c r="P77" s="209"/>
      <c r="Q77" s="209"/>
      <c r="R77" s="209"/>
    </row>
    <row r="78" spans="1:18" ht="50.25" customHeight="1">
      <c r="A78" s="155">
        <v>1</v>
      </c>
      <c r="B78" s="163" t="s">
        <v>224</v>
      </c>
      <c r="C78" s="122" t="s">
        <v>24</v>
      </c>
      <c r="D78" s="163"/>
      <c r="E78" s="97" t="s">
        <v>48</v>
      </c>
      <c r="F78" s="95">
        <f>SUM(G78:J78)</f>
        <v>370.8336</v>
      </c>
      <c r="G78" s="95">
        <f>SUM(G79:G81)</f>
        <v>0</v>
      </c>
      <c r="H78" s="95">
        <f>SUM(H79:H81)</f>
        <v>89.1524</v>
      </c>
      <c r="I78" s="95">
        <f>SUM(I79:I81)</f>
        <v>281.6812</v>
      </c>
      <c r="J78" s="95">
        <f>SUM(J79:J81)</f>
        <v>0</v>
      </c>
      <c r="K78" s="214"/>
      <c r="L78" s="214"/>
      <c r="M78" s="209"/>
      <c r="N78" s="209"/>
      <c r="O78" s="209"/>
      <c r="P78" s="209"/>
      <c r="Q78" s="209"/>
      <c r="R78" s="209"/>
    </row>
    <row r="79" spans="1:18" ht="30" customHeight="1">
      <c r="A79" s="155"/>
      <c r="B79" s="163"/>
      <c r="C79" s="122"/>
      <c r="D79" s="163"/>
      <c r="E79" s="92">
        <v>2015</v>
      </c>
      <c r="F79" s="95">
        <f>SUM(G79:J79)</f>
        <v>138.4916</v>
      </c>
      <c r="G79" s="94">
        <v>0</v>
      </c>
      <c r="H79" s="95">
        <v>44.5762</v>
      </c>
      <c r="I79" s="95">
        <v>93.9154</v>
      </c>
      <c r="J79" s="94">
        <v>0</v>
      </c>
      <c r="K79" s="166" t="s">
        <v>180</v>
      </c>
      <c r="L79" s="166" t="s">
        <v>57</v>
      </c>
      <c r="M79" s="210">
        <v>8.6</v>
      </c>
      <c r="N79" s="210">
        <v>8</v>
      </c>
      <c r="O79" s="210">
        <v>7.9</v>
      </c>
      <c r="P79" s="210">
        <v>7.7</v>
      </c>
      <c r="Q79" s="210">
        <v>7.6</v>
      </c>
      <c r="R79" s="210">
        <v>7.5</v>
      </c>
    </row>
    <row r="80" spans="1:18" ht="30" customHeight="1">
      <c r="A80" s="155"/>
      <c r="B80" s="163"/>
      <c r="C80" s="122"/>
      <c r="D80" s="163"/>
      <c r="E80" s="92">
        <v>2016</v>
      </c>
      <c r="F80" s="95">
        <f>SUM(G80:J80)</f>
        <v>138.4591</v>
      </c>
      <c r="G80" s="94">
        <v>0</v>
      </c>
      <c r="H80" s="95">
        <v>44.5762</v>
      </c>
      <c r="I80" s="95">
        <v>93.8829</v>
      </c>
      <c r="J80" s="94">
        <v>0</v>
      </c>
      <c r="K80" s="167"/>
      <c r="L80" s="167"/>
      <c r="M80" s="212"/>
      <c r="N80" s="212"/>
      <c r="O80" s="212"/>
      <c r="P80" s="212"/>
      <c r="Q80" s="212"/>
      <c r="R80" s="212"/>
    </row>
    <row r="81" spans="1:18" ht="30" customHeight="1">
      <c r="A81" s="155"/>
      <c r="B81" s="163"/>
      <c r="C81" s="122"/>
      <c r="D81" s="163"/>
      <c r="E81" s="92">
        <v>2017</v>
      </c>
      <c r="F81" s="95">
        <f>SUM(G81:J81)</f>
        <v>93.8829</v>
      </c>
      <c r="G81" s="94">
        <v>0</v>
      </c>
      <c r="H81" s="94">
        <v>0</v>
      </c>
      <c r="I81" s="95">
        <v>93.8829</v>
      </c>
      <c r="J81" s="94">
        <v>0</v>
      </c>
      <c r="K81" s="156"/>
      <c r="L81" s="156"/>
      <c r="M81" s="211"/>
      <c r="N81" s="211"/>
      <c r="O81" s="211"/>
      <c r="P81" s="211"/>
      <c r="Q81" s="211"/>
      <c r="R81" s="211"/>
    </row>
    <row r="82" spans="1:18" ht="24.75" customHeight="1">
      <c r="A82" s="162">
        <v>2</v>
      </c>
      <c r="B82" s="155" t="s">
        <v>175</v>
      </c>
      <c r="C82" s="148" t="s">
        <v>49</v>
      </c>
      <c r="D82" s="148"/>
      <c r="E82" s="33" t="s">
        <v>48</v>
      </c>
      <c r="F82" s="35">
        <f>G82+H82+I82+J82</f>
        <v>10.379999999999999</v>
      </c>
      <c r="G82" s="45">
        <v>0</v>
      </c>
      <c r="H82" s="45">
        <v>0</v>
      </c>
      <c r="I82" s="45">
        <f>I83+I84+I85</f>
        <v>10.379999999999999</v>
      </c>
      <c r="J82" s="45">
        <v>0</v>
      </c>
      <c r="K82" s="156"/>
      <c r="L82" s="156"/>
      <c r="M82" s="211"/>
      <c r="N82" s="211"/>
      <c r="O82" s="211"/>
      <c r="P82" s="211"/>
      <c r="Q82" s="211"/>
      <c r="R82" s="211"/>
    </row>
    <row r="83" spans="1:18" ht="15.75" customHeight="1">
      <c r="A83" s="162"/>
      <c r="B83" s="164"/>
      <c r="C83" s="141"/>
      <c r="D83" s="141"/>
      <c r="E83" s="33">
        <v>2015</v>
      </c>
      <c r="F83" s="35">
        <f>G83+H83+I83+J83</f>
        <v>3.46</v>
      </c>
      <c r="G83" s="45">
        <v>0</v>
      </c>
      <c r="H83" s="45">
        <v>0</v>
      </c>
      <c r="I83" s="35">
        <v>3.46</v>
      </c>
      <c r="J83" s="45">
        <v>0</v>
      </c>
      <c r="K83" s="156"/>
      <c r="L83" s="156"/>
      <c r="M83" s="211"/>
      <c r="N83" s="211"/>
      <c r="O83" s="211"/>
      <c r="P83" s="211"/>
      <c r="Q83" s="211"/>
      <c r="R83" s="211"/>
    </row>
    <row r="84" spans="1:18" ht="26.25" customHeight="1">
      <c r="A84" s="162"/>
      <c r="B84" s="164"/>
      <c r="C84" s="141"/>
      <c r="D84" s="141"/>
      <c r="E84" s="33">
        <v>2016</v>
      </c>
      <c r="F84" s="35">
        <f>G84+H84+I84+J84</f>
        <v>3.46</v>
      </c>
      <c r="G84" s="45">
        <v>0</v>
      </c>
      <c r="H84" s="45">
        <v>0</v>
      </c>
      <c r="I84" s="35">
        <v>3.46</v>
      </c>
      <c r="J84" s="45">
        <v>0</v>
      </c>
      <c r="K84" s="156"/>
      <c r="L84" s="156"/>
      <c r="M84" s="211"/>
      <c r="N84" s="211"/>
      <c r="O84" s="211"/>
      <c r="P84" s="211"/>
      <c r="Q84" s="211"/>
      <c r="R84" s="211"/>
    </row>
    <row r="85" spans="1:18" ht="39.75" customHeight="1">
      <c r="A85" s="162"/>
      <c r="B85" s="164"/>
      <c r="C85" s="141"/>
      <c r="D85" s="141"/>
      <c r="E85" s="33">
        <v>2017</v>
      </c>
      <c r="F85" s="35">
        <f>G85+H85+I85+J85</f>
        <v>3.46</v>
      </c>
      <c r="G85" s="45">
        <v>0</v>
      </c>
      <c r="H85" s="45">
        <v>0</v>
      </c>
      <c r="I85" s="35">
        <v>3.46</v>
      </c>
      <c r="J85" s="45">
        <v>0</v>
      </c>
      <c r="K85" s="156"/>
      <c r="L85" s="156"/>
      <c r="M85" s="211"/>
      <c r="N85" s="211"/>
      <c r="O85" s="211"/>
      <c r="P85" s="211"/>
      <c r="Q85" s="211"/>
      <c r="R85" s="211"/>
    </row>
    <row r="86" spans="1:18" ht="12" customHeight="1">
      <c r="A86" s="158" t="s">
        <v>39</v>
      </c>
      <c r="B86" s="159"/>
      <c r="C86" s="159"/>
      <c r="D86" s="159"/>
      <c r="E86" s="159"/>
      <c r="F86" s="159"/>
      <c r="G86" s="159"/>
      <c r="H86" s="159"/>
      <c r="I86" s="159"/>
      <c r="J86" s="160"/>
      <c r="K86" s="43"/>
      <c r="L86" s="41"/>
      <c r="M86" s="42"/>
      <c r="N86" s="33"/>
      <c r="O86" s="33"/>
      <c r="P86" s="33"/>
      <c r="Q86" s="33"/>
      <c r="R86" s="33"/>
    </row>
    <row r="87" spans="1:18" ht="183.75" customHeight="1">
      <c r="A87" s="36">
        <v>3</v>
      </c>
      <c r="B87" s="37" t="s">
        <v>225</v>
      </c>
      <c r="C87" s="38" t="s">
        <v>261</v>
      </c>
      <c r="D87" s="47"/>
      <c r="E87" s="33" t="s">
        <v>48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3"/>
      <c r="L87" s="41"/>
      <c r="M87" s="42"/>
      <c r="N87" s="33"/>
      <c r="O87" s="33"/>
      <c r="P87" s="33"/>
      <c r="Q87" s="33"/>
      <c r="R87" s="33"/>
    </row>
    <row r="88" spans="1:18" ht="174.75" customHeight="1">
      <c r="A88" s="36">
        <v>4</v>
      </c>
      <c r="B88" s="37" t="s">
        <v>28</v>
      </c>
      <c r="C88" s="38" t="s">
        <v>52</v>
      </c>
      <c r="D88" s="47"/>
      <c r="E88" s="33" t="s">
        <v>48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3"/>
      <c r="L88" s="41"/>
      <c r="M88" s="42"/>
      <c r="N88" s="33"/>
      <c r="O88" s="33"/>
      <c r="P88" s="33"/>
      <c r="Q88" s="33"/>
      <c r="R88" s="33"/>
    </row>
    <row r="89" spans="1:18" ht="15">
      <c r="A89" s="133" t="s">
        <v>20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9"/>
      <c r="L89" s="129"/>
      <c r="M89" s="129"/>
      <c r="N89" s="129"/>
      <c r="O89" s="129"/>
      <c r="P89" s="129"/>
      <c r="Q89" s="129"/>
      <c r="R89" s="130"/>
    </row>
    <row r="90" spans="1:18" ht="12" customHeight="1">
      <c r="A90" s="158" t="s">
        <v>18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31"/>
      <c r="L90" s="131"/>
      <c r="M90" s="131"/>
      <c r="N90" s="131"/>
      <c r="O90" s="131"/>
      <c r="P90" s="131"/>
      <c r="Q90" s="131"/>
      <c r="R90" s="118"/>
    </row>
    <row r="91" spans="1:18" ht="48.75" customHeight="1">
      <c r="A91" s="155">
        <v>1</v>
      </c>
      <c r="B91" s="155" t="s">
        <v>226</v>
      </c>
      <c r="C91" s="148" t="s">
        <v>181</v>
      </c>
      <c r="D91" s="155"/>
      <c r="E91" s="46" t="s">
        <v>48</v>
      </c>
      <c r="F91" s="44">
        <v>23.621</v>
      </c>
      <c r="G91" s="45">
        <v>0</v>
      </c>
      <c r="H91" s="45">
        <v>0</v>
      </c>
      <c r="I91" s="44">
        <v>23.621</v>
      </c>
      <c r="J91" s="45">
        <v>0</v>
      </c>
      <c r="K91" s="48" t="s">
        <v>183</v>
      </c>
      <c r="L91" s="42" t="s">
        <v>42</v>
      </c>
      <c r="M91" s="51" t="s">
        <v>55</v>
      </c>
      <c r="N91" s="51">
        <v>7</v>
      </c>
      <c r="O91" s="51">
        <v>8</v>
      </c>
      <c r="P91" s="51">
        <v>10</v>
      </c>
      <c r="Q91" s="66" t="s">
        <v>19</v>
      </c>
      <c r="R91" s="66" t="s">
        <v>19</v>
      </c>
    </row>
    <row r="92" spans="1:18" ht="27" customHeight="1">
      <c r="A92" s="155"/>
      <c r="B92" s="155"/>
      <c r="C92" s="149"/>
      <c r="D92" s="155"/>
      <c r="E92" s="46">
        <v>2015</v>
      </c>
      <c r="F92" s="44">
        <v>8.407</v>
      </c>
      <c r="G92" s="45">
        <v>0</v>
      </c>
      <c r="H92" s="45">
        <v>0</v>
      </c>
      <c r="I92" s="44">
        <v>8.407</v>
      </c>
      <c r="J92" s="45">
        <v>0</v>
      </c>
      <c r="K92" s="145" t="s">
        <v>184</v>
      </c>
      <c r="L92" s="145" t="s">
        <v>42</v>
      </c>
      <c r="M92" s="148">
        <v>42</v>
      </c>
      <c r="N92" s="148">
        <v>43</v>
      </c>
      <c r="O92" s="148">
        <v>43</v>
      </c>
      <c r="P92" s="148">
        <v>45</v>
      </c>
      <c r="Q92" s="148">
        <v>46</v>
      </c>
      <c r="R92" s="148">
        <v>46</v>
      </c>
    </row>
    <row r="93" spans="1:18" ht="15" customHeight="1">
      <c r="A93" s="155"/>
      <c r="B93" s="155"/>
      <c r="C93" s="149"/>
      <c r="D93" s="155"/>
      <c r="E93" s="46">
        <v>2016</v>
      </c>
      <c r="F93" s="44">
        <v>7.607</v>
      </c>
      <c r="G93" s="45">
        <v>0</v>
      </c>
      <c r="H93" s="45">
        <v>0</v>
      </c>
      <c r="I93" s="44">
        <v>7.607</v>
      </c>
      <c r="J93" s="45">
        <v>0</v>
      </c>
      <c r="K93" s="134"/>
      <c r="L93" s="134"/>
      <c r="M93" s="151"/>
      <c r="N93" s="151"/>
      <c r="O93" s="151"/>
      <c r="P93" s="151"/>
      <c r="Q93" s="151"/>
      <c r="R93" s="151"/>
    </row>
    <row r="94" spans="1:18" ht="15.75" customHeight="1">
      <c r="A94" s="155"/>
      <c r="B94" s="155"/>
      <c r="C94" s="150"/>
      <c r="D94" s="155"/>
      <c r="E94" s="46">
        <v>2017</v>
      </c>
      <c r="F94" s="44">
        <v>7.607</v>
      </c>
      <c r="G94" s="45">
        <v>0</v>
      </c>
      <c r="H94" s="45">
        <v>0</v>
      </c>
      <c r="I94" s="44">
        <v>7.607</v>
      </c>
      <c r="J94" s="45">
        <v>0</v>
      </c>
      <c r="K94" s="132"/>
      <c r="L94" s="132"/>
      <c r="M94" s="152"/>
      <c r="N94" s="152"/>
      <c r="O94" s="152"/>
      <c r="P94" s="152"/>
      <c r="Q94" s="152"/>
      <c r="R94" s="152"/>
    </row>
    <row r="95" spans="1:18" ht="12.75" customHeight="1">
      <c r="A95" s="158" t="s">
        <v>17</v>
      </c>
      <c r="B95" s="159"/>
      <c r="C95" s="159"/>
      <c r="D95" s="159"/>
      <c r="E95" s="159"/>
      <c r="F95" s="159"/>
      <c r="G95" s="159"/>
      <c r="H95" s="159"/>
      <c r="I95" s="159"/>
      <c r="J95" s="160"/>
      <c r="K95" s="142" t="s">
        <v>16</v>
      </c>
      <c r="L95" s="143" t="s">
        <v>42</v>
      </c>
      <c r="M95" s="143">
        <v>40</v>
      </c>
      <c r="N95" s="143">
        <v>45.9</v>
      </c>
      <c r="O95" s="143"/>
      <c r="P95" s="143"/>
      <c r="Q95" s="143" t="s">
        <v>15</v>
      </c>
      <c r="R95" s="143"/>
    </row>
    <row r="96" spans="1:18" ht="10.5" customHeight="1">
      <c r="A96" s="158" t="s">
        <v>37</v>
      </c>
      <c r="B96" s="159"/>
      <c r="C96" s="159"/>
      <c r="D96" s="159"/>
      <c r="E96" s="159"/>
      <c r="F96" s="159"/>
      <c r="G96" s="159"/>
      <c r="H96" s="159"/>
      <c r="I96" s="159"/>
      <c r="J96" s="160"/>
      <c r="K96" s="142"/>
      <c r="L96" s="143"/>
      <c r="M96" s="143"/>
      <c r="N96" s="143"/>
      <c r="O96" s="143"/>
      <c r="P96" s="143"/>
      <c r="Q96" s="143"/>
      <c r="R96" s="143"/>
    </row>
    <row r="97" spans="1:18" ht="12.75" customHeight="1">
      <c r="A97" s="137">
        <v>1</v>
      </c>
      <c r="B97" s="155" t="s">
        <v>177</v>
      </c>
      <c r="C97" s="148" t="s">
        <v>53</v>
      </c>
      <c r="D97" s="148"/>
      <c r="E97" s="33" t="s">
        <v>48</v>
      </c>
      <c r="F97" s="35">
        <f>SUM(G97:J97)</f>
        <v>78.6</v>
      </c>
      <c r="G97" s="45">
        <v>0</v>
      </c>
      <c r="H97" s="45">
        <v>0</v>
      </c>
      <c r="I97" s="35">
        <f>SUM(I98:I100)</f>
        <v>78.6</v>
      </c>
      <c r="J97" s="45">
        <v>0</v>
      </c>
      <c r="K97" s="136"/>
      <c r="L97" s="144"/>
      <c r="M97" s="144"/>
      <c r="N97" s="144"/>
      <c r="O97" s="144"/>
      <c r="P97" s="144"/>
      <c r="Q97" s="144"/>
      <c r="R97" s="144"/>
    </row>
    <row r="98" spans="1:18" ht="12.75" customHeight="1">
      <c r="A98" s="138"/>
      <c r="B98" s="140"/>
      <c r="C98" s="141"/>
      <c r="D98" s="149"/>
      <c r="E98" s="33">
        <v>2015</v>
      </c>
      <c r="F98" s="35">
        <f>SUM(G98:J98)</f>
        <v>22.4</v>
      </c>
      <c r="G98" s="45">
        <v>0</v>
      </c>
      <c r="H98" s="45">
        <v>0</v>
      </c>
      <c r="I98" s="35">
        <v>22.4</v>
      </c>
      <c r="J98" s="45">
        <v>0</v>
      </c>
      <c r="K98" s="136"/>
      <c r="L98" s="144"/>
      <c r="M98" s="144"/>
      <c r="N98" s="144"/>
      <c r="O98" s="144"/>
      <c r="P98" s="144"/>
      <c r="Q98" s="144"/>
      <c r="R98" s="144"/>
    </row>
    <row r="99" spans="1:18" ht="12.75" customHeight="1">
      <c r="A99" s="138"/>
      <c r="B99" s="140"/>
      <c r="C99" s="141"/>
      <c r="D99" s="149"/>
      <c r="E99" s="33">
        <v>2016</v>
      </c>
      <c r="F99" s="35">
        <f>SUM(G99:J99)</f>
        <v>22.4</v>
      </c>
      <c r="G99" s="45">
        <v>0</v>
      </c>
      <c r="H99" s="45">
        <v>0</v>
      </c>
      <c r="I99" s="35">
        <v>22.4</v>
      </c>
      <c r="J99" s="45">
        <v>0</v>
      </c>
      <c r="K99" s="136"/>
      <c r="L99" s="144"/>
      <c r="M99" s="144"/>
      <c r="N99" s="144"/>
      <c r="O99" s="144"/>
      <c r="P99" s="144"/>
      <c r="Q99" s="144"/>
      <c r="R99" s="144"/>
    </row>
    <row r="100" spans="1:18" ht="12.75" customHeight="1">
      <c r="A100" s="139"/>
      <c r="B100" s="140"/>
      <c r="C100" s="135"/>
      <c r="D100" s="150"/>
      <c r="E100" s="33">
        <v>2017</v>
      </c>
      <c r="F100" s="35">
        <f>SUM(G100:J100)</f>
        <v>33.8</v>
      </c>
      <c r="G100" s="45">
        <v>0</v>
      </c>
      <c r="H100" s="45">
        <v>0</v>
      </c>
      <c r="I100" s="35">
        <v>33.8</v>
      </c>
      <c r="J100" s="45">
        <v>0</v>
      </c>
      <c r="K100" s="136"/>
      <c r="L100" s="144"/>
      <c r="M100" s="144"/>
      <c r="N100" s="144"/>
      <c r="O100" s="144"/>
      <c r="P100" s="144"/>
      <c r="Q100" s="144"/>
      <c r="R100" s="144"/>
    </row>
    <row r="101" spans="1:18" ht="104.25" customHeight="1">
      <c r="A101" s="36">
        <v>2</v>
      </c>
      <c r="B101" s="37" t="s">
        <v>227</v>
      </c>
      <c r="C101" s="38" t="s">
        <v>14</v>
      </c>
      <c r="D101" s="52"/>
      <c r="E101" s="33" t="s">
        <v>48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136"/>
      <c r="L101" s="144"/>
      <c r="M101" s="144"/>
      <c r="N101" s="144"/>
      <c r="O101" s="144"/>
      <c r="P101" s="144"/>
      <c r="Q101" s="144"/>
      <c r="R101" s="144"/>
    </row>
    <row r="102" spans="1:18" ht="12.75" customHeight="1">
      <c r="A102" s="127" t="s">
        <v>13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45" t="s">
        <v>182</v>
      </c>
      <c r="L102" s="148" t="s">
        <v>42</v>
      </c>
      <c r="M102" s="148">
        <v>14</v>
      </c>
      <c r="N102" s="148">
        <v>18</v>
      </c>
      <c r="O102" s="148">
        <v>23</v>
      </c>
      <c r="P102" s="148">
        <v>25</v>
      </c>
      <c r="Q102" s="148">
        <v>30</v>
      </c>
      <c r="R102" s="143">
        <v>35</v>
      </c>
    </row>
    <row r="103" spans="1:18" ht="12" customHeight="1">
      <c r="A103" s="155">
        <v>1</v>
      </c>
      <c r="B103" s="155" t="s">
        <v>265</v>
      </c>
      <c r="C103" s="148" t="s">
        <v>181</v>
      </c>
      <c r="D103" s="124"/>
      <c r="E103" s="46" t="s">
        <v>48</v>
      </c>
      <c r="F103" s="44">
        <v>53.3092</v>
      </c>
      <c r="G103" s="45">
        <v>0</v>
      </c>
      <c r="H103" s="45">
        <v>0</v>
      </c>
      <c r="I103" s="44">
        <v>53.3092</v>
      </c>
      <c r="J103" s="45">
        <v>0</v>
      </c>
      <c r="K103" s="146"/>
      <c r="L103" s="149"/>
      <c r="M103" s="149"/>
      <c r="N103" s="149"/>
      <c r="O103" s="149"/>
      <c r="P103" s="149"/>
      <c r="Q103" s="149"/>
      <c r="R103" s="143"/>
    </row>
    <row r="104" spans="1:18" ht="12.75" customHeight="1">
      <c r="A104" s="155"/>
      <c r="B104" s="155"/>
      <c r="C104" s="149"/>
      <c r="D104" s="125"/>
      <c r="E104" s="46">
        <v>2015</v>
      </c>
      <c r="F104" s="44">
        <v>17.2364</v>
      </c>
      <c r="G104" s="45">
        <v>0</v>
      </c>
      <c r="H104" s="45">
        <v>0</v>
      </c>
      <c r="I104" s="44">
        <v>17.2364</v>
      </c>
      <c r="J104" s="45">
        <v>0</v>
      </c>
      <c r="K104" s="146"/>
      <c r="L104" s="149"/>
      <c r="M104" s="149"/>
      <c r="N104" s="149"/>
      <c r="O104" s="149"/>
      <c r="P104" s="149"/>
      <c r="Q104" s="149"/>
      <c r="R104" s="143"/>
    </row>
    <row r="105" spans="1:18" ht="14.25" customHeight="1">
      <c r="A105" s="155"/>
      <c r="B105" s="155"/>
      <c r="C105" s="149"/>
      <c r="D105" s="125"/>
      <c r="E105" s="46">
        <v>2016</v>
      </c>
      <c r="F105" s="44">
        <v>18.0364</v>
      </c>
      <c r="G105" s="45">
        <v>0</v>
      </c>
      <c r="H105" s="45">
        <v>0</v>
      </c>
      <c r="I105" s="44">
        <v>18.0364</v>
      </c>
      <c r="J105" s="45">
        <v>0</v>
      </c>
      <c r="K105" s="146"/>
      <c r="L105" s="149"/>
      <c r="M105" s="149"/>
      <c r="N105" s="149"/>
      <c r="O105" s="149"/>
      <c r="P105" s="149"/>
      <c r="Q105" s="149"/>
      <c r="R105" s="143"/>
    </row>
    <row r="106" spans="1:18" ht="65.25" customHeight="1">
      <c r="A106" s="155"/>
      <c r="B106" s="155"/>
      <c r="C106" s="150"/>
      <c r="D106" s="126"/>
      <c r="E106" s="46">
        <v>2017</v>
      </c>
      <c r="F106" s="44">
        <v>18.0364</v>
      </c>
      <c r="G106" s="45">
        <v>0</v>
      </c>
      <c r="H106" s="45">
        <v>0</v>
      </c>
      <c r="I106" s="44">
        <v>18.0364</v>
      </c>
      <c r="J106" s="45">
        <v>0</v>
      </c>
      <c r="K106" s="147"/>
      <c r="L106" s="150"/>
      <c r="M106" s="150"/>
      <c r="N106" s="150"/>
      <c r="O106" s="150"/>
      <c r="P106" s="150"/>
      <c r="Q106" s="150"/>
      <c r="R106" s="143"/>
    </row>
    <row r="107" spans="1:18" ht="12.75" customHeight="1">
      <c r="A107" s="158" t="s">
        <v>12</v>
      </c>
      <c r="B107" s="159"/>
      <c r="C107" s="159"/>
      <c r="D107" s="159"/>
      <c r="E107" s="159"/>
      <c r="F107" s="159"/>
      <c r="G107" s="159"/>
      <c r="H107" s="159"/>
      <c r="I107" s="159"/>
      <c r="J107" s="160"/>
      <c r="K107" s="145" t="s">
        <v>11</v>
      </c>
      <c r="L107" s="148" t="s">
        <v>58</v>
      </c>
      <c r="M107" s="148">
        <v>4</v>
      </c>
      <c r="N107" s="148">
        <v>15</v>
      </c>
      <c r="O107" s="148">
        <v>20</v>
      </c>
      <c r="P107" s="148">
        <v>30</v>
      </c>
      <c r="Q107" s="148">
        <v>35</v>
      </c>
      <c r="R107" s="143">
        <v>40</v>
      </c>
    </row>
    <row r="108" spans="1:18" ht="10.5" customHeight="1">
      <c r="A108" s="158" t="s">
        <v>37</v>
      </c>
      <c r="B108" s="159"/>
      <c r="C108" s="159"/>
      <c r="D108" s="159"/>
      <c r="E108" s="159"/>
      <c r="F108" s="159"/>
      <c r="G108" s="159"/>
      <c r="H108" s="159"/>
      <c r="I108" s="159"/>
      <c r="J108" s="160"/>
      <c r="K108" s="156"/>
      <c r="L108" s="151"/>
      <c r="M108" s="151"/>
      <c r="N108" s="151"/>
      <c r="O108" s="151"/>
      <c r="P108" s="151"/>
      <c r="Q108" s="151"/>
      <c r="R108" s="144"/>
    </row>
    <row r="109" spans="1:18" ht="135">
      <c r="A109" s="33">
        <v>1</v>
      </c>
      <c r="B109" s="40" t="s">
        <v>178</v>
      </c>
      <c r="C109" s="46" t="s">
        <v>164</v>
      </c>
      <c r="D109" s="46" t="s">
        <v>263</v>
      </c>
      <c r="E109" s="33" t="s">
        <v>48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157"/>
      <c r="L109" s="152"/>
      <c r="M109" s="152"/>
      <c r="N109" s="152"/>
      <c r="O109" s="152"/>
      <c r="P109" s="152"/>
      <c r="Q109" s="152"/>
      <c r="R109" s="144"/>
    </row>
    <row r="110" spans="1:18" ht="15">
      <c r="A110" s="153" t="s">
        <v>262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</row>
  </sheetData>
  <sheetProtection/>
  <mergeCells count="236">
    <mergeCell ref="A1:R1"/>
    <mergeCell ref="P79:P85"/>
    <mergeCell ref="Q79:Q85"/>
    <mergeCell ref="R79:R85"/>
    <mergeCell ref="K62:K75"/>
    <mergeCell ref="L62:L75"/>
    <mergeCell ref="M62:M75"/>
    <mergeCell ref="N62:N75"/>
    <mergeCell ref="O62:O75"/>
    <mergeCell ref="P62:P75"/>
    <mergeCell ref="Q62:Q75"/>
    <mergeCell ref="R62:R75"/>
    <mergeCell ref="K79:K85"/>
    <mergeCell ref="L79:L85"/>
    <mergeCell ref="M79:M85"/>
    <mergeCell ref="N79:N85"/>
    <mergeCell ref="O79:O85"/>
    <mergeCell ref="K76:K78"/>
    <mergeCell ref="L76:L78"/>
    <mergeCell ref="M76:M78"/>
    <mergeCell ref="N76:N78"/>
    <mergeCell ref="O76:O78"/>
    <mergeCell ref="P76:P78"/>
    <mergeCell ref="Q76:Q78"/>
    <mergeCell ref="R76:R78"/>
    <mergeCell ref="R16:R19"/>
    <mergeCell ref="R24:R27"/>
    <mergeCell ref="P20:P23"/>
    <mergeCell ref="Q20:Q23"/>
    <mergeCell ref="R20:R23"/>
    <mergeCell ref="P36:P39"/>
    <mergeCell ref="Q36:Q39"/>
    <mergeCell ref="R36:R39"/>
    <mergeCell ref="Q47:Q49"/>
    <mergeCell ref="R47:R49"/>
    <mergeCell ref="P16:P19"/>
    <mergeCell ref="Q16:Q19"/>
    <mergeCell ref="O24:O27"/>
    <mergeCell ref="P24:P27"/>
    <mergeCell ref="Q24:Q27"/>
    <mergeCell ref="O20:O23"/>
    <mergeCell ref="K16:K19"/>
    <mergeCell ref="L16:L19"/>
    <mergeCell ref="M16:M19"/>
    <mergeCell ref="O16:O19"/>
    <mergeCell ref="K20:K23"/>
    <mergeCell ref="L20:L23"/>
    <mergeCell ref="M20:M23"/>
    <mergeCell ref="O50:O60"/>
    <mergeCell ref="P50:P60"/>
    <mergeCell ref="Q50:Q60"/>
    <mergeCell ref="R50:R60"/>
    <mergeCell ref="Q28:Q31"/>
    <mergeCell ref="R28:R31"/>
    <mergeCell ref="N36:N39"/>
    <mergeCell ref="O36:O39"/>
    <mergeCell ref="P28:P31"/>
    <mergeCell ref="O28:O31"/>
    <mergeCell ref="K50:K60"/>
    <mergeCell ref="L50:L60"/>
    <mergeCell ref="P47:P49"/>
    <mergeCell ref="K28:K31"/>
    <mergeCell ref="L28:L31"/>
    <mergeCell ref="M47:M49"/>
    <mergeCell ref="N47:N49"/>
    <mergeCell ref="O47:O49"/>
    <mergeCell ref="L47:L49"/>
    <mergeCell ref="M28:M31"/>
    <mergeCell ref="A2:R2"/>
    <mergeCell ref="A63:J63"/>
    <mergeCell ref="L4:L5"/>
    <mergeCell ref="M4:R4"/>
    <mergeCell ref="E4:E5"/>
    <mergeCell ref="F4:J4"/>
    <mergeCell ref="K4:K5"/>
    <mergeCell ref="D4:D5"/>
    <mergeCell ref="A7:J8"/>
    <mergeCell ref="A11:J11"/>
    <mergeCell ref="K47:K49"/>
    <mergeCell ref="A4:A5"/>
    <mergeCell ref="B4:B5"/>
    <mergeCell ref="C4:C5"/>
    <mergeCell ref="B49:B52"/>
    <mergeCell ref="C49:C52"/>
    <mergeCell ref="B24:B27"/>
    <mergeCell ref="A12:A15"/>
    <mergeCell ref="B12:B15"/>
    <mergeCell ref="K12:K15"/>
    <mergeCell ref="P12:P15"/>
    <mergeCell ref="Q12:Q15"/>
    <mergeCell ref="R12:R15"/>
    <mergeCell ref="A10:J10"/>
    <mergeCell ref="N10:N11"/>
    <mergeCell ref="O10:O11"/>
    <mergeCell ref="L12:L15"/>
    <mergeCell ref="M12:M15"/>
    <mergeCell ref="N12:N15"/>
    <mergeCell ref="O12:O15"/>
    <mergeCell ref="A9:R9"/>
    <mergeCell ref="K10:K11"/>
    <mergeCell ref="P10:P11"/>
    <mergeCell ref="Q10:Q11"/>
    <mergeCell ref="R10:R11"/>
    <mergeCell ref="L10:L11"/>
    <mergeCell ref="M10:M11"/>
    <mergeCell ref="D24:D27"/>
    <mergeCell ref="C12:C15"/>
    <mergeCell ref="D12:D15"/>
    <mergeCell ref="A40:J40"/>
    <mergeCell ref="B28:B31"/>
    <mergeCell ref="C28:C31"/>
    <mergeCell ref="D28:D31"/>
    <mergeCell ref="D20:D23"/>
    <mergeCell ref="A20:A23"/>
    <mergeCell ref="A36:A39"/>
    <mergeCell ref="B20:B23"/>
    <mergeCell ref="C20:C23"/>
    <mergeCell ref="A43:A46"/>
    <mergeCell ref="A24:A27"/>
    <mergeCell ref="B36:B39"/>
    <mergeCell ref="C36:C39"/>
    <mergeCell ref="C24:C27"/>
    <mergeCell ref="A42:J42"/>
    <mergeCell ref="A16:A19"/>
    <mergeCell ref="B16:B19"/>
    <mergeCell ref="C16:C19"/>
    <mergeCell ref="D16:D19"/>
    <mergeCell ref="N16:N19"/>
    <mergeCell ref="K36:K39"/>
    <mergeCell ref="L36:L39"/>
    <mergeCell ref="M36:M39"/>
    <mergeCell ref="N28:N31"/>
    <mergeCell ref="K24:K27"/>
    <mergeCell ref="L24:L27"/>
    <mergeCell ref="M24:M27"/>
    <mergeCell ref="N24:N27"/>
    <mergeCell ref="N20:N23"/>
    <mergeCell ref="A28:A31"/>
    <mergeCell ref="B32:B35"/>
    <mergeCell ref="C32:C35"/>
    <mergeCell ref="D32:D35"/>
    <mergeCell ref="D36:D39"/>
    <mergeCell ref="A32:A35"/>
    <mergeCell ref="C82:C85"/>
    <mergeCell ref="D82:D85"/>
    <mergeCell ref="A82:A85"/>
    <mergeCell ref="B78:B81"/>
    <mergeCell ref="C78:C81"/>
    <mergeCell ref="D78:D81"/>
    <mergeCell ref="B82:B85"/>
    <mergeCell ref="A76:J76"/>
    <mergeCell ref="A78:A81"/>
    <mergeCell ref="A47:J47"/>
    <mergeCell ref="A61:J61"/>
    <mergeCell ref="A53:A56"/>
    <mergeCell ref="B53:B56"/>
    <mergeCell ref="C53:C56"/>
    <mergeCell ref="D53:D56"/>
    <mergeCell ref="D57:D60"/>
    <mergeCell ref="B68:B71"/>
    <mergeCell ref="A77:J77"/>
    <mergeCell ref="M107:M109"/>
    <mergeCell ref="N107:N109"/>
    <mergeCell ref="B103:B106"/>
    <mergeCell ref="C103:C106"/>
    <mergeCell ref="A108:J108"/>
    <mergeCell ref="A107:J107"/>
    <mergeCell ref="A102:J102"/>
    <mergeCell ref="D103:D106"/>
    <mergeCell ref="C43:C46"/>
    <mergeCell ref="B64:B67"/>
    <mergeCell ref="C64:C67"/>
    <mergeCell ref="A64:A67"/>
    <mergeCell ref="A49:A52"/>
    <mergeCell ref="A48:J48"/>
    <mergeCell ref="B43:B46"/>
    <mergeCell ref="A57:A60"/>
    <mergeCell ref="B57:B60"/>
    <mergeCell ref="D64:D67"/>
    <mergeCell ref="D68:D71"/>
    <mergeCell ref="A62:J62"/>
    <mergeCell ref="D49:D52"/>
    <mergeCell ref="C68:C71"/>
    <mergeCell ref="A68:A71"/>
    <mergeCell ref="C57:C60"/>
    <mergeCell ref="M50:M60"/>
    <mergeCell ref="N50:N60"/>
    <mergeCell ref="N95:N101"/>
    <mergeCell ref="A72:A75"/>
    <mergeCell ref="A89:R89"/>
    <mergeCell ref="B72:B75"/>
    <mergeCell ref="C72:C75"/>
    <mergeCell ref="D72:D75"/>
    <mergeCell ref="A90:R90"/>
    <mergeCell ref="A86:J86"/>
    <mergeCell ref="R95:R101"/>
    <mergeCell ref="B91:B94"/>
    <mergeCell ref="A91:A94"/>
    <mergeCell ref="C91:C94"/>
    <mergeCell ref="R92:R94"/>
    <mergeCell ref="A96:J96"/>
    <mergeCell ref="D91:D94"/>
    <mergeCell ref="K92:K94"/>
    <mergeCell ref="L92:L94"/>
    <mergeCell ref="M92:M94"/>
    <mergeCell ref="N92:N94"/>
    <mergeCell ref="O92:O94"/>
    <mergeCell ref="A95:J95"/>
    <mergeCell ref="K95:K101"/>
    <mergeCell ref="A97:A100"/>
    <mergeCell ref="B97:B100"/>
    <mergeCell ref="C97:C100"/>
    <mergeCell ref="D97:D100"/>
    <mergeCell ref="L95:L101"/>
    <mergeCell ref="M95:M101"/>
    <mergeCell ref="A110:R110"/>
    <mergeCell ref="P92:P94"/>
    <mergeCell ref="Q92:Q94"/>
    <mergeCell ref="O102:O106"/>
    <mergeCell ref="P102:P106"/>
    <mergeCell ref="Q102:Q106"/>
    <mergeCell ref="R102:R106"/>
    <mergeCell ref="A103:A106"/>
    <mergeCell ref="K107:K109"/>
    <mergeCell ref="L107:L109"/>
    <mergeCell ref="O107:O109"/>
    <mergeCell ref="P107:P109"/>
    <mergeCell ref="Q107:Q109"/>
    <mergeCell ref="R107:R109"/>
    <mergeCell ref="O95:O101"/>
    <mergeCell ref="P95:P101"/>
    <mergeCell ref="Q95:Q101"/>
    <mergeCell ref="K102:K106"/>
    <mergeCell ref="L102:L106"/>
    <mergeCell ref="M102:M106"/>
    <mergeCell ref="N102:N106"/>
  </mergeCells>
  <printOptions/>
  <pageMargins left="0.3937007874015748" right="0.32" top="0.7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="85" zoomScaleNormal="85" zoomScalePageLayoutView="0" workbookViewId="0" topLeftCell="A1">
      <selection activeCell="B61" sqref="B61:B64"/>
    </sheetView>
  </sheetViews>
  <sheetFormatPr defaultColWidth="9.140625" defaultRowHeight="15"/>
  <cols>
    <col min="1" max="1" width="3.421875" style="9" customWidth="1"/>
    <col min="2" max="2" width="23.140625" style="8" customWidth="1"/>
    <col min="3" max="3" width="9.421875" style="8" customWidth="1"/>
    <col min="4" max="4" width="7.8515625" style="8" customWidth="1"/>
    <col min="5" max="5" width="7.7109375" style="56" customWidth="1"/>
    <col min="6" max="6" width="7.140625" style="55" customWidth="1"/>
    <col min="7" max="7" width="7.8515625" style="55" customWidth="1"/>
    <col min="8" max="8" width="7.28125" style="55" customWidth="1"/>
    <col min="9" max="9" width="7.00390625" style="55" customWidth="1"/>
    <col min="10" max="10" width="6.57421875" style="55" customWidth="1"/>
    <col min="11" max="11" width="16.8515625" style="20" customWidth="1"/>
    <col min="12" max="12" width="6.57421875" style="9" customWidth="1"/>
    <col min="13" max="18" width="5.140625" style="8" customWidth="1"/>
    <col min="19" max="16384" width="9.140625" style="7" customWidth="1"/>
  </cols>
  <sheetData>
    <row r="1" spans="1:18" ht="12.75" customHeight="1">
      <c r="A1" s="326" t="s">
        <v>1</v>
      </c>
      <c r="B1" s="283" t="s">
        <v>2</v>
      </c>
      <c r="C1" s="283" t="s">
        <v>8</v>
      </c>
      <c r="D1" s="283" t="s">
        <v>0</v>
      </c>
      <c r="E1" s="283" t="s">
        <v>6</v>
      </c>
      <c r="F1" s="278" t="s">
        <v>3</v>
      </c>
      <c r="G1" s="279"/>
      <c r="H1" s="279"/>
      <c r="I1" s="279"/>
      <c r="J1" s="280"/>
      <c r="K1" s="281" t="s">
        <v>35</v>
      </c>
      <c r="L1" s="320" t="s">
        <v>45</v>
      </c>
      <c r="M1" s="316" t="s">
        <v>47</v>
      </c>
      <c r="N1" s="317"/>
      <c r="O1" s="317"/>
      <c r="P1" s="317"/>
      <c r="Q1" s="317"/>
      <c r="R1" s="318"/>
    </row>
    <row r="2" spans="1:18" ht="34.5" customHeight="1">
      <c r="A2" s="326"/>
      <c r="B2" s="284"/>
      <c r="C2" s="284"/>
      <c r="D2" s="284"/>
      <c r="E2" s="284"/>
      <c r="F2" s="19" t="s">
        <v>4</v>
      </c>
      <c r="G2" s="19" t="s">
        <v>7</v>
      </c>
      <c r="H2" s="19" t="s">
        <v>106</v>
      </c>
      <c r="I2" s="19" t="s">
        <v>105</v>
      </c>
      <c r="J2" s="19" t="s">
        <v>104</v>
      </c>
      <c r="K2" s="282"/>
      <c r="L2" s="321"/>
      <c r="M2" s="14">
        <v>2012</v>
      </c>
      <c r="N2" s="14">
        <v>2013</v>
      </c>
      <c r="O2" s="14">
        <v>2014</v>
      </c>
      <c r="P2" s="14">
        <v>2015</v>
      </c>
      <c r="Q2" s="14">
        <v>2016</v>
      </c>
      <c r="R2" s="14">
        <v>2017</v>
      </c>
    </row>
    <row r="3" spans="1:18" s="10" customFormat="1" ht="12.75">
      <c r="A3" s="13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</row>
    <row r="4" spans="1:18" ht="15">
      <c r="A4" s="312" t="s">
        <v>103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  <c r="L4" s="314"/>
      <c r="M4" s="314"/>
      <c r="N4" s="314"/>
      <c r="O4" s="314"/>
      <c r="P4" s="314"/>
      <c r="Q4" s="314"/>
      <c r="R4" s="315"/>
    </row>
    <row r="5" spans="1:18" ht="15">
      <c r="A5" s="312" t="s">
        <v>102</v>
      </c>
      <c r="B5" s="313"/>
      <c r="C5" s="313"/>
      <c r="D5" s="313"/>
      <c r="E5" s="313"/>
      <c r="F5" s="313"/>
      <c r="G5" s="313"/>
      <c r="H5" s="313"/>
      <c r="I5" s="313"/>
      <c r="J5" s="313"/>
      <c r="K5" s="314"/>
      <c r="L5" s="314"/>
      <c r="M5" s="314"/>
      <c r="N5" s="314"/>
      <c r="O5" s="314"/>
      <c r="P5" s="314"/>
      <c r="Q5" s="314"/>
      <c r="R5" s="315"/>
    </row>
    <row r="6" spans="1:18" ht="12.75" customHeight="1">
      <c r="A6" s="322" t="s">
        <v>300</v>
      </c>
      <c r="B6" s="323"/>
      <c r="C6" s="323"/>
      <c r="D6" s="323"/>
      <c r="E6" s="323"/>
      <c r="F6" s="323"/>
      <c r="G6" s="323"/>
      <c r="H6" s="323"/>
      <c r="I6" s="323"/>
      <c r="J6" s="323"/>
      <c r="K6" s="324"/>
      <c r="L6" s="324"/>
      <c r="M6" s="324"/>
      <c r="N6" s="324"/>
      <c r="O6" s="324"/>
      <c r="P6" s="324"/>
      <c r="Q6" s="324"/>
      <c r="R6" s="325"/>
    </row>
    <row r="7" spans="1:18" ht="12.75" customHeight="1">
      <c r="A7" s="137">
        <v>1</v>
      </c>
      <c r="B7" s="124" t="s">
        <v>100</v>
      </c>
      <c r="C7" s="330" t="s">
        <v>66</v>
      </c>
      <c r="D7" s="330"/>
      <c r="E7" s="33" t="s">
        <v>187</v>
      </c>
      <c r="F7" s="57">
        <v>15</v>
      </c>
      <c r="G7" s="35">
        <v>0</v>
      </c>
      <c r="H7" s="35">
        <v>0</v>
      </c>
      <c r="I7" s="57">
        <v>15</v>
      </c>
      <c r="J7" s="35">
        <v>0</v>
      </c>
      <c r="K7" s="145" t="s">
        <v>101</v>
      </c>
      <c r="L7" s="148" t="s">
        <v>42</v>
      </c>
      <c r="M7" s="210">
        <v>30.4</v>
      </c>
      <c r="N7" s="210">
        <v>33.19</v>
      </c>
      <c r="O7" s="210">
        <v>33.86</v>
      </c>
      <c r="P7" s="210">
        <v>34.54</v>
      </c>
      <c r="Q7" s="210">
        <v>35.21</v>
      </c>
      <c r="R7" s="210">
        <v>35.76</v>
      </c>
    </row>
    <row r="8" spans="1:18" ht="12.75" customHeight="1">
      <c r="A8" s="138"/>
      <c r="B8" s="241"/>
      <c r="C8" s="331"/>
      <c r="D8" s="331"/>
      <c r="E8" s="33">
        <v>2015</v>
      </c>
      <c r="F8" s="57">
        <v>7.5</v>
      </c>
      <c r="G8" s="35">
        <v>0</v>
      </c>
      <c r="H8" s="35">
        <v>0</v>
      </c>
      <c r="I8" s="57">
        <v>7.5</v>
      </c>
      <c r="J8" s="35">
        <v>0</v>
      </c>
      <c r="K8" s="146"/>
      <c r="L8" s="149"/>
      <c r="M8" s="212"/>
      <c r="N8" s="212"/>
      <c r="O8" s="212"/>
      <c r="P8" s="212"/>
      <c r="Q8" s="212"/>
      <c r="R8" s="212"/>
    </row>
    <row r="9" spans="1:18" ht="11.25" customHeight="1">
      <c r="A9" s="138"/>
      <c r="B9" s="241"/>
      <c r="C9" s="331"/>
      <c r="D9" s="331"/>
      <c r="E9" s="33">
        <v>2016</v>
      </c>
      <c r="F9" s="57">
        <v>7.5</v>
      </c>
      <c r="G9" s="35">
        <v>0</v>
      </c>
      <c r="H9" s="35">
        <v>0</v>
      </c>
      <c r="I9" s="57">
        <v>7.5</v>
      </c>
      <c r="J9" s="35">
        <v>0</v>
      </c>
      <c r="K9" s="146"/>
      <c r="L9" s="149"/>
      <c r="M9" s="212"/>
      <c r="N9" s="212"/>
      <c r="O9" s="212"/>
      <c r="P9" s="212"/>
      <c r="Q9" s="212"/>
      <c r="R9" s="212"/>
    </row>
    <row r="10" spans="1:18" ht="14.25" customHeight="1">
      <c r="A10" s="137">
        <v>2</v>
      </c>
      <c r="B10" s="124" t="s">
        <v>238</v>
      </c>
      <c r="C10" s="330" t="s">
        <v>66</v>
      </c>
      <c r="D10" s="327"/>
      <c r="E10" s="33" t="s">
        <v>48</v>
      </c>
      <c r="F10" s="94">
        <v>343.0219</v>
      </c>
      <c r="G10" s="94">
        <v>0</v>
      </c>
      <c r="H10" s="94">
        <v>0</v>
      </c>
      <c r="I10" s="94">
        <v>343.0219</v>
      </c>
      <c r="J10" s="35">
        <v>0</v>
      </c>
      <c r="K10" s="134"/>
      <c r="L10" s="151"/>
      <c r="M10" s="211"/>
      <c r="N10" s="211"/>
      <c r="O10" s="211"/>
      <c r="P10" s="211"/>
      <c r="Q10" s="211"/>
      <c r="R10" s="211"/>
    </row>
    <row r="11" spans="1:18" ht="15.75" customHeight="1">
      <c r="A11" s="138"/>
      <c r="B11" s="241"/>
      <c r="C11" s="331"/>
      <c r="D11" s="328"/>
      <c r="E11" s="33">
        <v>2015</v>
      </c>
      <c r="F11" s="94">
        <v>116.7163</v>
      </c>
      <c r="G11" s="94">
        <v>0</v>
      </c>
      <c r="H11" s="94">
        <v>0</v>
      </c>
      <c r="I11" s="94">
        <v>116.7163</v>
      </c>
      <c r="J11" s="35">
        <v>0</v>
      </c>
      <c r="K11" s="134"/>
      <c r="L11" s="151"/>
      <c r="M11" s="211"/>
      <c r="N11" s="211"/>
      <c r="O11" s="211"/>
      <c r="P11" s="211"/>
      <c r="Q11" s="211"/>
      <c r="R11" s="211"/>
    </row>
    <row r="12" spans="1:18" ht="18.75" customHeight="1">
      <c r="A12" s="138"/>
      <c r="B12" s="241"/>
      <c r="C12" s="331"/>
      <c r="D12" s="328"/>
      <c r="E12" s="33">
        <v>2016</v>
      </c>
      <c r="F12" s="94">
        <v>116.8453</v>
      </c>
      <c r="G12" s="94">
        <v>0</v>
      </c>
      <c r="H12" s="94">
        <v>0</v>
      </c>
      <c r="I12" s="94">
        <v>116.8453</v>
      </c>
      <c r="J12" s="35">
        <v>0</v>
      </c>
      <c r="K12" s="134"/>
      <c r="L12" s="151"/>
      <c r="M12" s="211"/>
      <c r="N12" s="211"/>
      <c r="O12" s="211"/>
      <c r="P12" s="211"/>
      <c r="Q12" s="211"/>
      <c r="R12" s="211"/>
    </row>
    <row r="13" spans="1:18" ht="9.75" customHeight="1">
      <c r="A13" s="139"/>
      <c r="B13" s="242"/>
      <c r="C13" s="332"/>
      <c r="D13" s="329"/>
      <c r="E13" s="33">
        <v>2017</v>
      </c>
      <c r="F13" s="94">
        <v>109.4603</v>
      </c>
      <c r="G13" s="94">
        <v>0</v>
      </c>
      <c r="H13" s="94">
        <v>0</v>
      </c>
      <c r="I13" s="94">
        <v>109.4603</v>
      </c>
      <c r="J13" s="35">
        <v>0</v>
      </c>
      <c r="K13" s="132"/>
      <c r="L13" s="152"/>
      <c r="M13" s="311"/>
      <c r="N13" s="311"/>
      <c r="O13" s="311"/>
      <c r="P13" s="311"/>
      <c r="Q13" s="311"/>
      <c r="R13" s="311"/>
    </row>
    <row r="14" spans="1:18" ht="12" customHeight="1">
      <c r="A14" s="158" t="s">
        <v>99</v>
      </c>
      <c r="B14" s="243"/>
      <c r="C14" s="243"/>
      <c r="D14" s="243"/>
      <c r="E14" s="243"/>
      <c r="F14" s="243"/>
      <c r="G14" s="243"/>
      <c r="H14" s="243"/>
      <c r="I14" s="243"/>
      <c r="J14" s="244"/>
      <c r="K14" s="145" t="s">
        <v>186</v>
      </c>
      <c r="L14" s="148" t="s">
        <v>98</v>
      </c>
      <c r="M14" s="148">
        <v>30</v>
      </c>
      <c r="N14" s="148">
        <v>30</v>
      </c>
      <c r="O14" s="148">
        <v>31</v>
      </c>
      <c r="P14" s="148">
        <v>31</v>
      </c>
      <c r="Q14" s="148">
        <v>32</v>
      </c>
      <c r="R14" s="148">
        <v>32</v>
      </c>
    </row>
    <row r="15" spans="1:18" ht="36.75" customHeight="1">
      <c r="A15" s="226">
        <v>1</v>
      </c>
      <c r="B15" s="226" t="s">
        <v>188</v>
      </c>
      <c r="C15" s="226" t="s">
        <v>66</v>
      </c>
      <c r="D15" s="226" t="s">
        <v>294</v>
      </c>
      <c r="E15" s="226" t="s">
        <v>48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146"/>
      <c r="L15" s="149"/>
      <c r="M15" s="149"/>
      <c r="N15" s="149"/>
      <c r="O15" s="149"/>
      <c r="P15" s="149"/>
      <c r="Q15" s="149"/>
      <c r="R15" s="149"/>
    </row>
    <row r="16" spans="1:18" ht="67.5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83" t="s">
        <v>273</v>
      </c>
      <c r="L16" s="84" t="s">
        <v>42</v>
      </c>
      <c r="M16" s="84">
        <v>14</v>
      </c>
      <c r="N16" s="84">
        <v>17</v>
      </c>
      <c r="O16" s="84">
        <v>19.25</v>
      </c>
      <c r="P16" s="84">
        <v>20.7</v>
      </c>
      <c r="Q16" s="84">
        <v>29.25</v>
      </c>
      <c r="R16" s="84">
        <v>30.3</v>
      </c>
    </row>
    <row r="17" spans="1:18" ht="12.75" customHeight="1">
      <c r="A17" s="267" t="s">
        <v>97</v>
      </c>
      <c r="B17" s="268"/>
      <c r="C17" s="268"/>
      <c r="D17" s="268"/>
      <c r="E17" s="268"/>
      <c r="F17" s="268"/>
      <c r="G17" s="268"/>
      <c r="H17" s="268"/>
      <c r="I17" s="268"/>
      <c r="J17" s="269"/>
      <c r="K17" s="303" t="s">
        <v>165</v>
      </c>
      <c r="L17" s="293" t="s">
        <v>42</v>
      </c>
      <c r="M17" s="293">
        <v>14</v>
      </c>
      <c r="N17" s="293">
        <v>14</v>
      </c>
      <c r="O17" s="293">
        <v>14</v>
      </c>
      <c r="P17" s="293">
        <v>16.55</v>
      </c>
      <c r="Q17" s="169">
        <v>19.26</v>
      </c>
      <c r="R17" s="293">
        <v>20.83</v>
      </c>
    </row>
    <row r="18" spans="1:18" ht="20.25" customHeight="1">
      <c r="A18" s="274">
        <v>1</v>
      </c>
      <c r="B18" s="255" t="s">
        <v>189</v>
      </c>
      <c r="C18" s="169" t="s">
        <v>66</v>
      </c>
      <c r="D18" s="308"/>
      <c r="E18" s="92" t="s">
        <v>48</v>
      </c>
      <c r="F18" s="93">
        <f>F19+F20+F21</f>
        <v>363.73900000000003</v>
      </c>
      <c r="G18" s="93">
        <f>G19+G20+G21</f>
        <v>0</v>
      </c>
      <c r="H18" s="93">
        <f>H19+H20+H21</f>
        <v>0</v>
      </c>
      <c r="I18" s="93">
        <f>I19+I20+I21</f>
        <v>360.25</v>
      </c>
      <c r="J18" s="93">
        <f>J19+J20+J21</f>
        <v>3.489</v>
      </c>
      <c r="K18" s="304"/>
      <c r="L18" s="165"/>
      <c r="M18" s="165"/>
      <c r="N18" s="165"/>
      <c r="O18" s="165"/>
      <c r="P18" s="165"/>
      <c r="Q18" s="301"/>
      <c r="R18" s="165"/>
    </row>
    <row r="19" spans="1:18" ht="20.25" customHeight="1">
      <c r="A19" s="275"/>
      <c r="B19" s="301"/>
      <c r="C19" s="275"/>
      <c r="D19" s="256"/>
      <c r="E19" s="92">
        <v>2015</v>
      </c>
      <c r="F19" s="93">
        <v>88.599</v>
      </c>
      <c r="G19" s="94">
        <v>0</v>
      </c>
      <c r="H19" s="94">
        <v>0</v>
      </c>
      <c r="I19" s="93">
        <v>87.75</v>
      </c>
      <c r="J19" s="93">
        <v>0.849</v>
      </c>
      <c r="K19" s="304"/>
      <c r="L19" s="165"/>
      <c r="M19" s="165"/>
      <c r="N19" s="165"/>
      <c r="O19" s="165"/>
      <c r="P19" s="165"/>
      <c r="Q19" s="301"/>
      <c r="R19" s="165"/>
    </row>
    <row r="20" spans="1:18" ht="20.25" customHeight="1">
      <c r="A20" s="275"/>
      <c r="B20" s="301"/>
      <c r="C20" s="275"/>
      <c r="D20" s="256"/>
      <c r="E20" s="92">
        <v>2016</v>
      </c>
      <c r="F20" s="93">
        <v>127.47</v>
      </c>
      <c r="G20" s="94">
        <v>0</v>
      </c>
      <c r="H20" s="94">
        <v>0</v>
      </c>
      <c r="I20" s="93">
        <v>126.25</v>
      </c>
      <c r="J20" s="93">
        <v>1.22</v>
      </c>
      <c r="K20" s="304"/>
      <c r="L20" s="165"/>
      <c r="M20" s="165"/>
      <c r="N20" s="165"/>
      <c r="O20" s="165"/>
      <c r="P20" s="165"/>
      <c r="Q20" s="301"/>
      <c r="R20" s="165"/>
    </row>
    <row r="21" spans="1:18" ht="20.25" customHeight="1">
      <c r="A21" s="276"/>
      <c r="B21" s="302"/>
      <c r="C21" s="276"/>
      <c r="D21" s="257"/>
      <c r="E21" s="92">
        <v>2017</v>
      </c>
      <c r="F21" s="93">
        <v>147.67</v>
      </c>
      <c r="G21" s="94">
        <v>0</v>
      </c>
      <c r="H21" s="94">
        <v>0</v>
      </c>
      <c r="I21" s="93">
        <v>146.25</v>
      </c>
      <c r="J21" s="93">
        <v>1.42</v>
      </c>
      <c r="K21" s="305"/>
      <c r="L21" s="165"/>
      <c r="M21" s="165"/>
      <c r="N21" s="165"/>
      <c r="O21" s="165"/>
      <c r="P21" s="165"/>
      <c r="Q21" s="302"/>
      <c r="R21" s="165"/>
    </row>
    <row r="22" spans="1:18" ht="14.25" customHeight="1">
      <c r="A22" s="249" t="s">
        <v>96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18"/>
    </row>
    <row r="23" spans="1:18" ht="12.75" customHeight="1">
      <c r="A23" s="108" t="s">
        <v>95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86" t="s">
        <v>231</v>
      </c>
      <c r="L23" s="225" t="s">
        <v>42</v>
      </c>
      <c r="M23" s="333" t="s">
        <v>233</v>
      </c>
      <c r="N23" s="333" t="s">
        <v>232</v>
      </c>
      <c r="O23" s="333" t="s">
        <v>234</v>
      </c>
      <c r="P23" s="333" t="s">
        <v>235</v>
      </c>
      <c r="Q23" s="333" t="s">
        <v>236</v>
      </c>
      <c r="R23" s="333" t="s">
        <v>237</v>
      </c>
    </row>
    <row r="24" spans="1:18" ht="32.25" customHeight="1">
      <c r="A24" s="155">
        <v>1</v>
      </c>
      <c r="B24" s="155" t="s">
        <v>194</v>
      </c>
      <c r="C24" s="162" t="s">
        <v>67</v>
      </c>
      <c r="D24" s="162" t="s">
        <v>34</v>
      </c>
      <c r="E24" s="46" t="s">
        <v>48</v>
      </c>
      <c r="F24" s="35">
        <f>F25+F26+F27</f>
        <v>4748.49</v>
      </c>
      <c r="G24" s="35">
        <v>0</v>
      </c>
      <c r="H24" s="35">
        <f>H25+H26+H27</f>
        <v>494.86</v>
      </c>
      <c r="I24" s="35">
        <f>I25+I26+I27</f>
        <v>3475.33</v>
      </c>
      <c r="J24" s="35">
        <f>J25+J26+J27</f>
        <v>778.29</v>
      </c>
      <c r="K24" s="309"/>
      <c r="L24" s="291"/>
      <c r="M24" s="334"/>
      <c r="N24" s="334"/>
      <c r="O24" s="334"/>
      <c r="P24" s="334"/>
      <c r="Q24" s="334"/>
      <c r="R24" s="334"/>
    </row>
    <row r="25" spans="1:18" ht="32.25" customHeight="1">
      <c r="A25" s="155"/>
      <c r="B25" s="164"/>
      <c r="C25" s="162"/>
      <c r="D25" s="162"/>
      <c r="E25" s="33">
        <v>2015</v>
      </c>
      <c r="F25" s="35">
        <v>1583.18</v>
      </c>
      <c r="G25" s="35">
        <v>0</v>
      </c>
      <c r="H25" s="35">
        <v>487.59</v>
      </c>
      <c r="I25" s="35">
        <v>988.95</v>
      </c>
      <c r="J25" s="35">
        <v>106.63</v>
      </c>
      <c r="K25" s="309"/>
      <c r="L25" s="291"/>
      <c r="M25" s="334"/>
      <c r="N25" s="334"/>
      <c r="O25" s="334"/>
      <c r="P25" s="334"/>
      <c r="Q25" s="334"/>
      <c r="R25" s="334"/>
    </row>
    <row r="26" spans="1:18" ht="32.25" customHeight="1">
      <c r="A26" s="155"/>
      <c r="B26" s="164"/>
      <c r="C26" s="162"/>
      <c r="D26" s="162"/>
      <c r="E26" s="33">
        <v>2016</v>
      </c>
      <c r="F26" s="35">
        <v>1644.3</v>
      </c>
      <c r="G26" s="35">
        <v>0</v>
      </c>
      <c r="H26" s="35">
        <v>3.54</v>
      </c>
      <c r="I26" s="35">
        <v>1256.81</v>
      </c>
      <c r="J26" s="35">
        <v>383.95</v>
      </c>
      <c r="K26" s="309"/>
      <c r="L26" s="291"/>
      <c r="M26" s="334"/>
      <c r="N26" s="334"/>
      <c r="O26" s="334"/>
      <c r="P26" s="334"/>
      <c r="Q26" s="334"/>
      <c r="R26" s="334"/>
    </row>
    <row r="27" spans="1:18" ht="17.25" customHeight="1">
      <c r="A27" s="155"/>
      <c r="B27" s="164"/>
      <c r="C27" s="162"/>
      <c r="D27" s="162"/>
      <c r="E27" s="33">
        <v>2017</v>
      </c>
      <c r="F27" s="35">
        <v>1521.01</v>
      </c>
      <c r="G27" s="35">
        <v>0</v>
      </c>
      <c r="H27" s="35">
        <v>3.73</v>
      </c>
      <c r="I27" s="35">
        <v>1229.57</v>
      </c>
      <c r="J27" s="35">
        <v>287.71</v>
      </c>
      <c r="K27" s="310"/>
      <c r="L27" s="292"/>
      <c r="M27" s="335"/>
      <c r="N27" s="335"/>
      <c r="O27" s="335"/>
      <c r="P27" s="335"/>
      <c r="Q27" s="335"/>
      <c r="R27" s="335"/>
    </row>
    <row r="28" spans="1:18" ht="64.5" customHeight="1">
      <c r="A28" s="271">
        <v>2</v>
      </c>
      <c r="B28" s="250" t="s">
        <v>291</v>
      </c>
      <c r="C28" s="277" t="s">
        <v>94</v>
      </c>
      <c r="D28" s="277"/>
      <c r="E28" s="78" t="s">
        <v>48</v>
      </c>
      <c r="F28" s="80">
        <f>F29+F30+F31</f>
        <v>2410.8999999999996</v>
      </c>
      <c r="G28" s="80">
        <v>0</v>
      </c>
      <c r="H28" s="80">
        <v>0</v>
      </c>
      <c r="I28" s="80">
        <f>I29+I30+I31</f>
        <v>170.3</v>
      </c>
      <c r="J28" s="80">
        <f>J29+J30+J31</f>
        <v>2240.6000000000004</v>
      </c>
      <c r="K28" s="112" t="s">
        <v>239</v>
      </c>
      <c r="L28" s="103" t="s">
        <v>161</v>
      </c>
      <c r="M28" s="103">
        <v>50.8</v>
      </c>
      <c r="N28" s="103">
        <v>54.91</v>
      </c>
      <c r="O28" s="103">
        <v>39.06</v>
      </c>
      <c r="P28" s="103">
        <v>38.38</v>
      </c>
      <c r="Q28" s="103">
        <v>37.74</v>
      </c>
      <c r="R28" s="103">
        <v>37.12</v>
      </c>
    </row>
    <row r="29" spans="1:18" ht="77.25" customHeight="1">
      <c r="A29" s="271"/>
      <c r="B29" s="251"/>
      <c r="C29" s="277"/>
      <c r="D29" s="277"/>
      <c r="E29" s="78">
        <v>2015</v>
      </c>
      <c r="F29" s="80">
        <f>I29+J29</f>
        <v>1393.3999999999999</v>
      </c>
      <c r="G29" s="80">
        <v>0</v>
      </c>
      <c r="H29" s="80">
        <v>0</v>
      </c>
      <c r="I29" s="80">
        <f>5.9+5.4</f>
        <v>11.3</v>
      </c>
      <c r="J29" s="80">
        <v>1382.1</v>
      </c>
      <c r="K29" s="113" t="s">
        <v>240</v>
      </c>
      <c r="L29" s="79" t="s">
        <v>162</v>
      </c>
      <c r="M29" s="104">
        <v>0.25</v>
      </c>
      <c r="N29" s="104">
        <v>0.24</v>
      </c>
      <c r="O29" s="104">
        <v>0.22</v>
      </c>
      <c r="P29" s="114">
        <v>0.22</v>
      </c>
      <c r="Q29" s="114">
        <v>0.22</v>
      </c>
      <c r="R29" s="104">
        <v>0.22</v>
      </c>
    </row>
    <row r="30" spans="1:18" ht="28.5" customHeight="1">
      <c r="A30" s="271"/>
      <c r="B30" s="251"/>
      <c r="C30" s="277"/>
      <c r="D30" s="277"/>
      <c r="E30" s="78">
        <v>2016</v>
      </c>
      <c r="F30" s="80">
        <f>I30+J30</f>
        <v>742.3000000000001</v>
      </c>
      <c r="G30" s="80">
        <v>0</v>
      </c>
      <c r="H30" s="80">
        <v>0</v>
      </c>
      <c r="I30" s="80">
        <v>63.6</v>
      </c>
      <c r="J30" s="80">
        <v>678.7</v>
      </c>
      <c r="K30" s="272" t="s">
        <v>241</v>
      </c>
      <c r="L30" s="336" t="s">
        <v>163</v>
      </c>
      <c r="M30" s="336">
        <v>1.763</v>
      </c>
      <c r="N30" s="336">
        <v>1.71</v>
      </c>
      <c r="O30" s="336">
        <v>1.191</v>
      </c>
      <c r="P30" s="336">
        <v>1.172</v>
      </c>
      <c r="Q30" s="336">
        <v>1.152</v>
      </c>
      <c r="R30" s="336">
        <v>1.134</v>
      </c>
    </row>
    <row r="31" spans="1:18" ht="25.5" customHeight="1">
      <c r="A31" s="271"/>
      <c r="B31" s="251"/>
      <c r="C31" s="277"/>
      <c r="D31" s="277"/>
      <c r="E31" s="78">
        <v>2017</v>
      </c>
      <c r="F31" s="80">
        <f>I31+J31</f>
        <v>275.20000000000005</v>
      </c>
      <c r="G31" s="80">
        <v>0</v>
      </c>
      <c r="H31" s="80">
        <v>0</v>
      </c>
      <c r="I31" s="80">
        <v>95.4</v>
      </c>
      <c r="J31" s="80">
        <v>179.8</v>
      </c>
      <c r="K31" s="273"/>
      <c r="L31" s="178"/>
      <c r="M31" s="178"/>
      <c r="N31" s="178"/>
      <c r="O31" s="178"/>
      <c r="P31" s="178"/>
      <c r="Q31" s="178"/>
      <c r="R31" s="178"/>
    </row>
    <row r="32" spans="1:18" ht="12.75" customHeight="1">
      <c r="A32" s="158" t="s">
        <v>93</v>
      </c>
      <c r="B32" s="243"/>
      <c r="C32" s="243"/>
      <c r="D32" s="243"/>
      <c r="E32" s="243"/>
      <c r="F32" s="243"/>
      <c r="G32" s="243"/>
      <c r="H32" s="243"/>
      <c r="I32" s="243"/>
      <c r="J32" s="244"/>
      <c r="K32" s="286" t="s">
        <v>92</v>
      </c>
      <c r="L32" s="225" t="s">
        <v>42</v>
      </c>
      <c r="M32" s="225">
        <v>38.27</v>
      </c>
      <c r="N32" s="225">
        <v>38.85</v>
      </c>
      <c r="O32" s="225">
        <v>39.42</v>
      </c>
      <c r="P32" s="225">
        <v>39.6</v>
      </c>
      <c r="Q32" s="225" t="s">
        <v>229</v>
      </c>
      <c r="R32" s="225">
        <v>40.1</v>
      </c>
    </row>
    <row r="33" spans="1:18" ht="54.75" customHeight="1">
      <c r="A33" s="264">
        <v>1</v>
      </c>
      <c r="B33" s="124" t="s">
        <v>195</v>
      </c>
      <c r="C33" s="137" t="s">
        <v>62</v>
      </c>
      <c r="D33" s="137" t="s">
        <v>34</v>
      </c>
      <c r="E33" s="33" t="s">
        <v>48</v>
      </c>
      <c r="F33" s="94">
        <f>F34+F35+F36</f>
        <v>646.4</v>
      </c>
      <c r="G33" s="94">
        <f>G34+G35+G36</f>
        <v>0</v>
      </c>
      <c r="H33" s="94">
        <f>H34+H35+H36</f>
        <v>0</v>
      </c>
      <c r="I33" s="94">
        <f>I34+I35+I36</f>
        <v>646.4</v>
      </c>
      <c r="J33" s="94">
        <f>J34+J35+J36</f>
        <v>0</v>
      </c>
      <c r="K33" s="245"/>
      <c r="L33" s="220"/>
      <c r="M33" s="220"/>
      <c r="N33" s="220"/>
      <c r="O33" s="220"/>
      <c r="P33" s="220"/>
      <c r="Q33" s="220"/>
      <c r="R33" s="220"/>
    </row>
    <row r="34" spans="1:18" ht="34.5" customHeight="1">
      <c r="A34" s="265"/>
      <c r="B34" s="241"/>
      <c r="C34" s="306"/>
      <c r="D34" s="306"/>
      <c r="E34" s="33">
        <v>2015</v>
      </c>
      <c r="F34" s="93">
        <f>G34+H34+I34+J34</f>
        <v>220.2</v>
      </c>
      <c r="G34" s="94">
        <v>0</v>
      </c>
      <c r="H34" s="94"/>
      <c r="I34" s="94">
        <v>220.2</v>
      </c>
      <c r="J34" s="94">
        <v>0</v>
      </c>
      <c r="K34" s="73" t="s">
        <v>91</v>
      </c>
      <c r="L34" s="38" t="s">
        <v>42</v>
      </c>
      <c r="M34" s="74">
        <v>64.87</v>
      </c>
      <c r="N34" s="74">
        <v>65.3</v>
      </c>
      <c r="O34" s="74">
        <v>65.6</v>
      </c>
      <c r="P34" s="74">
        <v>66</v>
      </c>
      <c r="Q34" s="74">
        <v>66.3</v>
      </c>
      <c r="R34" s="74">
        <v>66.9</v>
      </c>
    </row>
    <row r="35" spans="1:18" ht="21" customHeight="1">
      <c r="A35" s="265"/>
      <c r="B35" s="241"/>
      <c r="C35" s="306"/>
      <c r="D35" s="306"/>
      <c r="E35" s="33">
        <v>2016</v>
      </c>
      <c r="F35" s="93">
        <f>G35+H35+I35+J35</f>
        <v>213.1</v>
      </c>
      <c r="G35" s="94">
        <v>0</v>
      </c>
      <c r="H35" s="94"/>
      <c r="I35" s="94">
        <v>213.1</v>
      </c>
      <c r="J35" s="94">
        <v>0</v>
      </c>
      <c r="K35" s="285" t="s">
        <v>90</v>
      </c>
      <c r="L35" s="148" t="s">
        <v>89</v>
      </c>
      <c r="M35" s="210">
        <v>0.9</v>
      </c>
      <c r="N35" s="210">
        <v>0.89</v>
      </c>
      <c r="O35" s="210">
        <v>0.89</v>
      </c>
      <c r="P35" s="210">
        <v>0.88</v>
      </c>
      <c r="Q35" s="210">
        <v>0.88</v>
      </c>
      <c r="R35" s="210">
        <v>0.87</v>
      </c>
    </row>
    <row r="36" spans="1:18" ht="8.25" customHeight="1">
      <c r="A36" s="266"/>
      <c r="B36" s="242"/>
      <c r="C36" s="307"/>
      <c r="D36" s="307"/>
      <c r="E36" s="33">
        <v>2017</v>
      </c>
      <c r="F36" s="93">
        <f>G36+H36+I36+J36</f>
        <v>213.1</v>
      </c>
      <c r="G36" s="94">
        <v>0</v>
      </c>
      <c r="H36" s="94"/>
      <c r="I36" s="94">
        <v>213.1</v>
      </c>
      <c r="J36" s="94">
        <v>0</v>
      </c>
      <c r="K36" s="285"/>
      <c r="L36" s="150"/>
      <c r="M36" s="222"/>
      <c r="N36" s="222"/>
      <c r="O36" s="222"/>
      <c r="P36" s="222"/>
      <c r="Q36" s="222"/>
      <c r="R36" s="222"/>
    </row>
    <row r="37" spans="1:18" ht="15" customHeight="1">
      <c r="A37" s="158" t="s">
        <v>88</v>
      </c>
      <c r="B37" s="243"/>
      <c r="C37" s="243"/>
      <c r="D37" s="243"/>
      <c r="E37" s="243"/>
      <c r="F37" s="243"/>
      <c r="G37" s="243"/>
      <c r="H37" s="243"/>
      <c r="I37" s="243"/>
      <c r="J37" s="244"/>
      <c r="K37" s="285" t="s">
        <v>87</v>
      </c>
      <c r="L37" s="143" t="s">
        <v>83</v>
      </c>
      <c r="M37" s="177" t="s">
        <v>86</v>
      </c>
      <c r="N37" s="177">
        <v>90</v>
      </c>
      <c r="O37" s="177">
        <v>90</v>
      </c>
      <c r="P37" s="177">
        <v>85</v>
      </c>
      <c r="Q37" s="177">
        <v>78</v>
      </c>
      <c r="R37" s="177">
        <v>70</v>
      </c>
    </row>
    <row r="38" spans="1:18" ht="21" customHeight="1">
      <c r="A38" s="264">
        <v>1</v>
      </c>
      <c r="B38" s="124" t="s">
        <v>301</v>
      </c>
      <c r="C38" s="137" t="s">
        <v>62</v>
      </c>
      <c r="D38" s="148" t="s">
        <v>85</v>
      </c>
      <c r="E38" s="33" t="s">
        <v>48</v>
      </c>
      <c r="F38" s="94">
        <f>F39+F40+F41</f>
        <v>783.4</v>
      </c>
      <c r="G38" s="94">
        <f>G39+G40+G41</f>
        <v>0</v>
      </c>
      <c r="H38" s="94">
        <f>H39+H40+H41</f>
        <v>0</v>
      </c>
      <c r="I38" s="94">
        <f>I39+I40+I41</f>
        <v>323.4</v>
      </c>
      <c r="J38" s="94">
        <f>J39+J40+J41</f>
        <v>460</v>
      </c>
      <c r="K38" s="338"/>
      <c r="L38" s="290"/>
      <c r="M38" s="337"/>
      <c r="N38" s="337"/>
      <c r="O38" s="337"/>
      <c r="P38" s="337"/>
      <c r="Q38" s="337"/>
      <c r="R38" s="337"/>
    </row>
    <row r="39" spans="1:18" ht="41.25" customHeight="1">
      <c r="A39" s="265"/>
      <c r="B39" s="241"/>
      <c r="C39" s="306"/>
      <c r="D39" s="138"/>
      <c r="E39" s="33">
        <v>2015</v>
      </c>
      <c r="F39" s="93">
        <f>G39+H39+I39+J39</f>
        <v>124.8</v>
      </c>
      <c r="G39" s="94">
        <v>0</v>
      </c>
      <c r="H39" s="94">
        <v>0</v>
      </c>
      <c r="I39" s="94">
        <v>111.8</v>
      </c>
      <c r="J39" s="94">
        <v>13</v>
      </c>
      <c r="K39" s="338"/>
      <c r="L39" s="290"/>
      <c r="M39" s="337"/>
      <c r="N39" s="337"/>
      <c r="O39" s="337"/>
      <c r="P39" s="337"/>
      <c r="Q39" s="337"/>
      <c r="R39" s="337"/>
    </row>
    <row r="40" spans="1:18" ht="31.5" customHeight="1">
      <c r="A40" s="265"/>
      <c r="B40" s="241"/>
      <c r="C40" s="306"/>
      <c r="D40" s="138"/>
      <c r="E40" s="36">
        <v>2016</v>
      </c>
      <c r="F40" s="93">
        <f>G40+H40+I40+J40</f>
        <v>523</v>
      </c>
      <c r="G40" s="94">
        <v>0</v>
      </c>
      <c r="H40" s="94">
        <v>0</v>
      </c>
      <c r="I40" s="94">
        <v>105.8</v>
      </c>
      <c r="J40" s="94">
        <v>417.2</v>
      </c>
      <c r="K40" s="48" t="s">
        <v>220</v>
      </c>
      <c r="L40" s="66" t="s">
        <v>221</v>
      </c>
      <c r="M40" s="80">
        <v>100</v>
      </c>
      <c r="N40" s="80">
        <v>100.5</v>
      </c>
      <c r="O40" s="80">
        <v>101.7</v>
      </c>
      <c r="P40" s="80">
        <v>108.6</v>
      </c>
      <c r="Q40" s="80">
        <v>110.1</v>
      </c>
      <c r="R40" s="80">
        <v>111.6</v>
      </c>
    </row>
    <row r="41" spans="1:18" ht="35.25" customHeight="1">
      <c r="A41" s="265"/>
      <c r="B41" s="241"/>
      <c r="C41" s="306"/>
      <c r="D41" s="138"/>
      <c r="E41" s="36">
        <v>2017</v>
      </c>
      <c r="F41" s="93">
        <f>G41+H41+I41+J41</f>
        <v>135.6</v>
      </c>
      <c r="G41" s="94">
        <v>0</v>
      </c>
      <c r="H41" s="94">
        <v>0</v>
      </c>
      <c r="I41" s="94">
        <v>105.8</v>
      </c>
      <c r="J41" s="94">
        <v>29.8</v>
      </c>
      <c r="K41" s="71" t="s">
        <v>84</v>
      </c>
      <c r="L41" s="36" t="s">
        <v>83</v>
      </c>
      <c r="M41" s="36">
        <v>15</v>
      </c>
      <c r="N41" s="36">
        <v>15</v>
      </c>
      <c r="O41" s="36">
        <v>13</v>
      </c>
      <c r="P41" s="70">
        <v>13</v>
      </c>
      <c r="Q41" s="70" t="s">
        <v>196</v>
      </c>
      <c r="R41" s="70" t="s">
        <v>196</v>
      </c>
    </row>
    <row r="42" spans="1:18" ht="15">
      <c r="A42" s="249" t="s">
        <v>82</v>
      </c>
      <c r="B42" s="339"/>
      <c r="C42" s="339"/>
      <c r="D42" s="339"/>
      <c r="E42" s="339"/>
      <c r="F42" s="339"/>
      <c r="G42" s="339"/>
      <c r="H42" s="339"/>
      <c r="I42" s="339"/>
      <c r="J42" s="340"/>
      <c r="K42" s="286" t="s">
        <v>81</v>
      </c>
      <c r="L42" s="333" t="s">
        <v>78</v>
      </c>
      <c r="M42" s="341">
        <v>21.8</v>
      </c>
      <c r="N42" s="341">
        <v>21.9</v>
      </c>
      <c r="O42" s="341">
        <v>22.3</v>
      </c>
      <c r="P42" s="341">
        <v>22.7</v>
      </c>
      <c r="Q42" s="341">
        <v>23.1</v>
      </c>
      <c r="R42" s="341">
        <v>23.4</v>
      </c>
    </row>
    <row r="43" spans="1:18" ht="15" customHeight="1">
      <c r="A43" s="238">
        <v>1</v>
      </c>
      <c r="B43" s="124" t="s">
        <v>216</v>
      </c>
      <c r="C43" s="148" t="s">
        <v>53</v>
      </c>
      <c r="D43" s="148"/>
      <c r="E43" s="33" t="s">
        <v>48</v>
      </c>
      <c r="F43" s="44">
        <f>G43+H43+I43</f>
        <v>458.412</v>
      </c>
      <c r="G43" s="44">
        <f>G44+G45+G46</f>
        <v>49.349999999999994</v>
      </c>
      <c r="H43" s="44">
        <f>H44+H45+H46</f>
        <v>100.662</v>
      </c>
      <c r="I43" s="44">
        <f>I44+I45+I46</f>
        <v>308.4</v>
      </c>
      <c r="J43" s="35">
        <v>0</v>
      </c>
      <c r="K43" s="134"/>
      <c r="L43" s="207"/>
      <c r="M43" s="211"/>
      <c r="N43" s="211"/>
      <c r="O43" s="211"/>
      <c r="P43" s="211"/>
      <c r="Q43" s="211"/>
      <c r="R43" s="211"/>
    </row>
    <row r="44" spans="1:18" ht="15" customHeight="1">
      <c r="A44" s="239"/>
      <c r="B44" s="241"/>
      <c r="C44" s="138"/>
      <c r="D44" s="236"/>
      <c r="E44" s="33">
        <v>2015</v>
      </c>
      <c r="F44" s="44">
        <f>G44+H44+I44</f>
        <v>152.804</v>
      </c>
      <c r="G44" s="44">
        <v>16.45</v>
      </c>
      <c r="H44" s="44">
        <v>33.554</v>
      </c>
      <c r="I44" s="44">
        <v>102.8</v>
      </c>
      <c r="J44" s="35">
        <v>0</v>
      </c>
      <c r="K44" s="134"/>
      <c r="L44" s="207"/>
      <c r="M44" s="211"/>
      <c r="N44" s="211"/>
      <c r="O44" s="211"/>
      <c r="P44" s="211"/>
      <c r="Q44" s="211"/>
      <c r="R44" s="211"/>
    </row>
    <row r="45" spans="1:18" ht="15" customHeight="1">
      <c r="A45" s="239"/>
      <c r="B45" s="241"/>
      <c r="C45" s="138"/>
      <c r="D45" s="236"/>
      <c r="E45" s="33">
        <v>2016</v>
      </c>
      <c r="F45" s="44">
        <f>G45+H45+I45</f>
        <v>152.804</v>
      </c>
      <c r="G45" s="44">
        <v>16.45</v>
      </c>
      <c r="H45" s="44">
        <v>33.554</v>
      </c>
      <c r="I45" s="44">
        <v>102.8</v>
      </c>
      <c r="J45" s="35">
        <v>0</v>
      </c>
      <c r="K45" s="134"/>
      <c r="L45" s="207"/>
      <c r="M45" s="211"/>
      <c r="N45" s="211"/>
      <c r="O45" s="211"/>
      <c r="P45" s="211"/>
      <c r="Q45" s="211"/>
      <c r="R45" s="211"/>
    </row>
    <row r="46" spans="1:18" ht="15" customHeight="1">
      <c r="A46" s="240"/>
      <c r="B46" s="242"/>
      <c r="C46" s="139"/>
      <c r="D46" s="237"/>
      <c r="E46" s="33">
        <v>2017</v>
      </c>
      <c r="F46" s="44">
        <f>G46+H46+I46</f>
        <v>152.804</v>
      </c>
      <c r="G46" s="44">
        <v>16.45</v>
      </c>
      <c r="H46" s="44">
        <v>33.554</v>
      </c>
      <c r="I46" s="44">
        <v>102.8</v>
      </c>
      <c r="J46" s="35">
        <v>0</v>
      </c>
      <c r="K46" s="134"/>
      <c r="L46" s="207"/>
      <c r="M46" s="211"/>
      <c r="N46" s="211"/>
      <c r="O46" s="211"/>
      <c r="P46" s="211"/>
      <c r="Q46" s="211"/>
      <c r="R46" s="211"/>
    </row>
    <row r="47" spans="1:18" ht="13.5" customHeight="1">
      <c r="A47" s="238">
        <v>2</v>
      </c>
      <c r="B47" s="124" t="s">
        <v>228</v>
      </c>
      <c r="C47" s="148" t="s">
        <v>75</v>
      </c>
      <c r="D47" s="148"/>
      <c r="E47" s="33" t="s">
        <v>48</v>
      </c>
      <c r="F47" s="44">
        <f>G47+H47+I47</f>
        <v>306.201894</v>
      </c>
      <c r="G47" s="44">
        <f>G48+G49+G50</f>
        <v>0</v>
      </c>
      <c r="H47" s="44">
        <f>H48+H49+H50</f>
        <v>0</v>
      </c>
      <c r="I47" s="44">
        <f>I48+I49+I50</f>
        <v>306.201894</v>
      </c>
      <c r="J47" s="35">
        <v>0</v>
      </c>
      <c r="K47" s="134"/>
      <c r="L47" s="207"/>
      <c r="M47" s="211"/>
      <c r="N47" s="211"/>
      <c r="O47" s="211"/>
      <c r="P47" s="211"/>
      <c r="Q47" s="211"/>
      <c r="R47" s="211"/>
    </row>
    <row r="48" spans="1:18" ht="12" customHeight="1">
      <c r="A48" s="239"/>
      <c r="B48" s="241"/>
      <c r="C48" s="138"/>
      <c r="D48" s="236"/>
      <c r="E48" s="33">
        <v>2015</v>
      </c>
      <c r="F48" s="44">
        <v>165.647</v>
      </c>
      <c r="G48" s="35">
        <v>0</v>
      </c>
      <c r="H48" s="35">
        <v>0</v>
      </c>
      <c r="I48" s="44">
        <v>165.647</v>
      </c>
      <c r="J48" s="35">
        <v>0</v>
      </c>
      <c r="K48" s="134"/>
      <c r="L48" s="207"/>
      <c r="M48" s="211"/>
      <c r="N48" s="211"/>
      <c r="O48" s="211"/>
      <c r="P48" s="211"/>
      <c r="Q48" s="211"/>
      <c r="R48" s="211"/>
    </row>
    <row r="49" spans="1:18" ht="11.25" customHeight="1">
      <c r="A49" s="239"/>
      <c r="B49" s="241"/>
      <c r="C49" s="138"/>
      <c r="D49" s="236"/>
      <c r="E49" s="33">
        <v>2016</v>
      </c>
      <c r="F49" s="44">
        <v>73.273894</v>
      </c>
      <c r="G49" s="35">
        <v>0</v>
      </c>
      <c r="H49" s="35">
        <v>0</v>
      </c>
      <c r="I49" s="44">
        <v>73.273894</v>
      </c>
      <c r="J49" s="35">
        <v>0</v>
      </c>
      <c r="K49" s="134"/>
      <c r="L49" s="207"/>
      <c r="M49" s="211"/>
      <c r="N49" s="211"/>
      <c r="O49" s="211"/>
      <c r="P49" s="211"/>
      <c r="Q49" s="211"/>
      <c r="R49" s="211"/>
    </row>
    <row r="50" spans="1:18" ht="45" customHeight="1">
      <c r="A50" s="240"/>
      <c r="B50" s="242"/>
      <c r="C50" s="139"/>
      <c r="D50" s="237"/>
      <c r="E50" s="33">
        <v>2017</v>
      </c>
      <c r="F50" s="44">
        <v>67.281</v>
      </c>
      <c r="G50" s="35">
        <v>0</v>
      </c>
      <c r="H50" s="35">
        <v>0</v>
      </c>
      <c r="I50" s="44">
        <v>67.281</v>
      </c>
      <c r="J50" s="35">
        <v>0</v>
      </c>
      <c r="K50" s="132"/>
      <c r="L50" s="208"/>
      <c r="M50" s="311"/>
      <c r="N50" s="311"/>
      <c r="O50" s="311"/>
      <c r="P50" s="311"/>
      <c r="Q50" s="311"/>
      <c r="R50" s="311"/>
    </row>
    <row r="51" spans="1:18" ht="11.25" customHeight="1">
      <c r="A51" s="158" t="s">
        <v>80</v>
      </c>
      <c r="B51" s="243"/>
      <c r="C51" s="243"/>
      <c r="D51" s="243"/>
      <c r="E51" s="243"/>
      <c r="F51" s="243"/>
      <c r="G51" s="243"/>
      <c r="H51" s="243"/>
      <c r="I51" s="243"/>
      <c r="J51" s="244"/>
      <c r="K51" s="349" t="s">
        <v>79</v>
      </c>
      <c r="L51" s="143" t="s">
        <v>78</v>
      </c>
      <c r="M51" s="143">
        <v>0.68</v>
      </c>
      <c r="N51" s="177">
        <v>0.65</v>
      </c>
      <c r="O51" s="177">
        <v>0.65</v>
      </c>
      <c r="P51" s="177">
        <v>0.67</v>
      </c>
      <c r="Q51" s="177">
        <v>0.69</v>
      </c>
      <c r="R51" s="177">
        <v>0.71</v>
      </c>
    </row>
    <row r="52" spans="1:18" ht="81" customHeight="1">
      <c r="A52" s="36">
        <v>1</v>
      </c>
      <c r="B52" s="40" t="s">
        <v>197</v>
      </c>
      <c r="C52" s="148" t="s">
        <v>66</v>
      </c>
      <c r="D52" s="148"/>
      <c r="E52" s="33" t="s">
        <v>48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0"/>
      <c r="L52" s="143"/>
      <c r="M52" s="143"/>
      <c r="N52" s="177"/>
      <c r="O52" s="177"/>
      <c r="P52" s="177"/>
      <c r="Q52" s="177"/>
      <c r="R52" s="177"/>
    </row>
    <row r="53" spans="1:18" ht="80.25" customHeight="1">
      <c r="A53" s="36">
        <v>2</v>
      </c>
      <c r="B53" s="37" t="s">
        <v>198</v>
      </c>
      <c r="C53" s="149"/>
      <c r="D53" s="149"/>
      <c r="E53" s="33" t="s">
        <v>48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0"/>
      <c r="L53" s="143"/>
      <c r="M53" s="143"/>
      <c r="N53" s="177"/>
      <c r="O53" s="177"/>
      <c r="P53" s="177"/>
      <c r="Q53" s="177"/>
      <c r="R53" s="177"/>
    </row>
    <row r="54" spans="1:18" ht="57.75" customHeight="1">
      <c r="A54" s="36">
        <v>3</v>
      </c>
      <c r="B54" s="50" t="s">
        <v>199</v>
      </c>
      <c r="C54" s="150"/>
      <c r="D54" s="150" t="s">
        <v>66</v>
      </c>
      <c r="E54" s="33" t="s">
        <v>48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0"/>
      <c r="L54" s="143"/>
      <c r="M54" s="143"/>
      <c r="N54" s="177"/>
      <c r="O54" s="177"/>
      <c r="P54" s="177"/>
      <c r="Q54" s="177"/>
      <c r="R54" s="177"/>
    </row>
    <row r="55" spans="1:18" ht="13.5" customHeight="1">
      <c r="A55" s="158" t="s">
        <v>77</v>
      </c>
      <c r="B55" s="243"/>
      <c r="C55" s="243"/>
      <c r="D55" s="244"/>
      <c r="E55" s="58"/>
      <c r="F55" s="34"/>
      <c r="G55" s="34"/>
      <c r="H55" s="34"/>
      <c r="I55" s="34"/>
      <c r="J55" s="34"/>
      <c r="K55" s="145" t="s">
        <v>76</v>
      </c>
      <c r="L55" s="148" t="s">
        <v>42</v>
      </c>
      <c r="M55" s="148">
        <v>2</v>
      </c>
      <c r="N55" s="148">
        <v>1.95</v>
      </c>
      <c r="O55" s="148">
        <v>1.9</v>
      </c>
      <c r="P55" s="148">
        <v>1.85</v>
      </c>
      <c r="Q55" s="148">
        <v>1.8</v>
      </c>
      <c r="R55" s="148">
        <v>1.75</v>
      </c>
    </row>
    <row r="56" spans="1:18" ht="20.25" customHeight="1">
      <c r="A56" s="264">
        <v>1</v>
      </c>
      <c r="B56" s="124" t="s">
        <v>242</v>
      </c>
      <c r="C56" s="148" t="s">
        <v>75</v>
      </c>
      <c r="D56" s="148" t="s">
        <v>274</v>
      </c>
      <c r="E56" s="33" t="s">
        <v>48</v>
      </c>
      <c r="F56" s="35">
        <v>471.6</v>
      </c>
      <c r="G56" s="35"/>
      <c r="H56" s="35"/>
      <c r="I56" s="35">
        <v>471.6</v>
      </c>
      <c r="J56" s="35"/>
      <c r="K56" s="245"/>
      <c r="L56" s="220" t="s">
        <v>42</v>
      </c>
      <c r="M56" s="220">
        <f>77700*100/11791400</f>
        <v>0.6589548314873552</v>
      </c>
      <c r="N56" s="220">
        <f>99400*100/12391200</f>
        <v>0.8021821938149655</v>
      </c>
      <c r="O56" s="220">
        <f>102300*100/12695600</f>
        <v>0.8057909827026687</v>
      </c>
      <c r="P56" s="220">
        <v>0.7</v>
      </c>
      <c r="Q56" s="220">
        <v>0.6</v>
      </c>
      <c r="R56" s="220">
        <v>0.5</v>
      </c>
    </row>
    <row r="57" spans="1:18" ht="27" customHeight="1">
      <c r="A57" s="265"/>
      <c r="B57" s="241"/>
      <c r="C57" s="138"/>
      <c r="D57" s="236"/>
      <c r="E57" s="33">
        <v>2015</v>
      </c>
      <c r="F57" s="35">
        <v>353.3</v>
      </c>
      <c r="G57" s="35"/>
      <c r="H57" s="35"/>
      <c r="I57" s="35">
        <v>353.3</v>
      </c>
      <c r="J57" s="35"/>
      <c r="K57" s="145" t="s">
        <v>166</v>
      </c>
      <c r="L57" s="148" t="s">
        <v>42</v>
      </c>
      <c r="M57" s="148">
        <f>77700*100/11791400</f>
        <v>0.6589548314873552</v>
      </c>
      <c r="N57" s="148">
        <f>99400*100/12391200</f>
        <v>0.8021821938149655</v>
      </c>
      <c r="O57" s="148">
        <f>102300*100/12695600</f>
        <v>0.8057909827026687</v>
      </c>
      <c r="P57" s="148">
        <v>0.7</v>
      </c>
      <c r="Q57" s="148">
        <v>0.6</v>
      </c>
      <c r="R57" s="148">
        <v>0.5</v>
      </c>
    </row>
    <row r="58" spans="1:18" ht="12.75" customHeight="1">
      <c r="A58" s="265"/>
      <c r="B58" s="241"/>
      <c r="C58" s="138"/>
      <c r="D58" s="236"/>
      <c r="E58" s="33">
        <v>2016</v>
      </c>
      <c r="F58" s="35">
        <v>118.3</v>
      </c>
      <c r="G58" s="35"/>
      <c r="H58" s="35"/>
      <c r="I58" s="35">
        <v>118.3</v>
      </c>
      <c r="J58" s="35"/>
      <c r="K58" s="147"/>
      <c r="L58" s="150"/>
      <c r="M58" s="150"/>
      <c r="N58" s="150"/>
      <c r="O58" s="150"/>
      <c r="P58" s="150"/>
      <c r="Q58" s="150"/>
      <c r="R58" s="150"/>
    </row>
    <row r="59" spans="1:18" ht="43.5" customHeight="1">
      <c r="A59" s="266"/>
      <c r="B59" s="242"/>
      <c r="C59" s="139"/>
      <c r="D59" s="237"/>
      <c r="E59" s="33">
        <v>2017</v>
      </c>
      <c r="F59" s="35"/>
      <c r="G59" s="35"/>
      <c r="H59" s="35"/>
      <c r="I59" s="35"/>
      <c r="J59" s="35"/>
      <c r="K59" s="72"/>
      <c r="L59" s="66"/>
      <c r="M59" s="66"/>
      <c r="N59" s="81"/>
      <c r="O59" s="81"/>
      <c r="P59" s="81"/>
      <c r="Q59" s="81"/>
      <c r="R59" s="81"/>
    </row>
    <row r="60" spans="1:18" ht="11.25" customHeight="1">
      <c r="A60" s="158" t="s">
        <v>74</v>
      </c>
      <c r="B60" s="243"/>
      <c r="C60" s="243"/>
      <c r="D60" s="243"/>
      <c r="E60" s="243"/>
      <c r="F60" s="243"/>
      <c r="G60" s="243"/>
      <c r="H60" s="243"/>
      <c r="I60" s="243"/>
      <c r="J60" s="244"/>
      <c r="K60" s="298" t="s">
        <v>73</v>
      </c>
      <c r="L60" s="143" t="s">
        <v>58</v>
      </c>
      <c r="M60" s="261">
        <v>1734</v>
      </c>
      <c r="N60" s="261">
        <v>1601</v>
      </c>
      <c r="O60" s="261" t="s">
        <v>108</v>
      </c>
      <c r="P60" s="263"/>
      <c r="Q60" s="263"/>
      <c r="R60" s="263"/>
    </row>
    <row r="61" spans="1:18" ht="18" customHeight="1">
      <c r="A61" s="264">
        <v>1</v>
      </c>
      <c r="B61" s="124" t="s">
        <v>72</v>
      </c>
      <c r="C61" s="148" t="s">
        <v>67</v>
      </c>
      <c r="D61" s="148" t="s">
        <v>217</v>
      </c>
      <c r="E61" s="33" t="s">
        <v>48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299"/>
      <c r="L61" s="162"/>
      <c r="M61" s="262"/>
      <c r="N61" s="262"/>
      <c r="O61" s="262"/>
      <c r="P61" s="263"/>
      <c r="Q61" s="263"/>
      <c r="R61" s="263"/>
    </row>
    <row r="62" spans="1:18" ht="18" customHeight="1">
      <c r="A62" s="265"/>
      <c r="B62" s="259"/>
      <c r="C62" s="138"/>
      <c r="D62" s="236" t="s">
        <v>71</v>
      </c>
      <c r="E62" s="33">
        <v>2015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299"/>
      <c r="L62" s="162"/>
      <c r="M62" s="262"/>
      <c r="N62" s="262"/>
      <c r="O62" s="262"/>
      <c r="P62" s="263"/>
      <c r="Q62" s="263"/>
      <c r="R62" s="263"/>
    </row>
    <row r="63" spans="1:18" ht="18" customHeight="1">
      <c r="A63" s="265"/>
      <c r="B63" s="259"/>
      <c r="C63" s="138"/>
      <c r="D63" s="236"/>
      <c r="E63" s="33">
        <v>2016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299"/>
      <c r="L63" s="162"/>
      <c r="M63" s="262"/>
      <c r="N63" s="262"/>
      <c r="O63" s="262"/>
      <c r="P63" s="263"/>
      <c r="Q63" s="263"/>
      <c r="R63" s="263"/>
    </row>
    <row r="64" spans="1:18" ht="18" customHeight="1">
      <c r="A64" s="266"/>
      <c r="B64" s="260"/>
      <c r="C64" s="139"/>
      <c r="D64" s="237" t="s">
        <v>70</v>
      </c>
      <c r="E64" s="33">
        <v>2017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00"/>
      <c r="L64" s="162"/>
      <c r="M64" s="262"/>
      <c r="N64" s="262"/>
      <c r="O64" s="262"/>
      <c r="P64" s="263"/>
      <c r="Q64" s="263"/>
      <c r="R64" s="263"/>
    </row>
    <row r="65" spans="1:18" ht="15" customHeight="1">
      <c r="A65" s="249" t="s">
        <v>69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18"/>
    </row>
    <row r="66" spans="1:18" ht="12.75" customHeight="1">
      <c r="A66" s="158" t="s">
        <v>68</v>
      </c>
      <c r="B66" s="258"/>
      <c r="C66" s="258"/>
      <c r="D66" s="258"/>
      <c r="E66" s="131"/>
      <c r="F66" s="131"/>
      <c r="G66" s="131"/>
      <c r="H66" s="131"/>
      <c r="I66" s="131"/>
      <c r="J66" s="118"/>
      <c r="K66" s="145" t="s">
        <v>200</v>
      </c>
      <c r="L66" s="148" t="s">
        <v>42</v>
      </c>
      <c r="M66" s="148">
        <v>6.6</v>
      </c>
      <c r="N66" s="148">
        <v>7</v>
      </c>
      <c r="O66" s="148">
        <v>8</v>
      </c>
      <c r="P66" s="148">
        <v>9</v>
      </c>
      <c r="Q66" s="148">
        <v>10</v>
      </c>
      <c r="R66" s="148">
        <v>10.5</v>
      </c>
    </row>
    <row r="67" spans="1:18" ht="15" customHeight="1">
      <c r="A67" s="124">
        <v>1</v>
      </c>
      <c r="B67" s="124" t="s">
        <v>190</v>
      </c>
      <c r="C67" s="148" t="s">
        <v>62</v>
      </c>
      <c r="D67" s="148"/>
      <c r="E67" s="33" t="s">
        <v>48</v>
      </c>
      <c r="F67" s="59">
        <f>F68+F69+F70</f>
        <v>303.4</v>
      </c>
      <c r="G67" s="35">
        <v>0</v>
      </c>
      <c r="H67" s="35">
        <v>0</v>
      </c>
      <c r="I67" s="59">
        <f>I68+I69+I70</f>
        <v>303.4</v>
      </c>
      <c r="J67" s="35">
        <v>0</v>
      </c>
      <c r="K67" s="287"/>
      <c r="L67" s="219"/>
      <c r="M67" s="219"/>
      <c r="N67" s="219"/>
      <c r="O67" s="219"/>
      <c r="P67" s="219"/>
      <c r="Q67" s="219"/>
      <c r="R67" s="219"/>
    </row>
    <row r="68" spans="1:18" ht="15" customHeight="1">
      <c r="A68" s="259"/>
      <c r="B68" s="259"/>
      <c r="C68" s="236"/>
      <c r="D68" s="236"/>
      <c r="E68" s="33">
        <v>2015</v>
      </c>
      <c r="F68" s="59">
        <v>76.5</v>
      </c>
      <c r="G68" s="35">
        <v>0</v>
      </c>
      <c r="H68" s="35">
        <v>0</v>
      </c>
      <c r="I68" s="59">
        <v>76.5</v>
      </c>
      <c r="J68" s="35">
        <v>0</v>
      </c>
      <c r="K68" s="287"/>
      <c r="L68" s="219" t="s">
        <v>42</v>
      </c>
      <c r="M68" s="219">
        <v>25</v>
      </c>
      <c r="N68" s="219">
        <v>26</v>
      </c>
      <c r="O68" s="219">
        <v>27</v>
      </c>
      <c r="P68" s="219">
        <v>28</v>
      </c>
      <c r="Q68" s="219">
        <v>30</v>
      </c>
      <c r="R68" s="219">
        <v>30.5</v>
      </c>
    </row>
    <row r="69" spans="1:18" ht="15" customHeight="1">
      <c r="A69" s="259"/>
      <c r="B69" s="259"/>
      <c r="C69" s="236"/>
      <c r="D69" s="236"/>
      <c r="E69" s="33">
        <v>2016</v>
      </c>
      <c r="F69" s="59">
        <v>120.6</v>
      </c>
      <c r="G69" s="35">
        <v>0</v>
      </c>
      <c r="H69" s="35">
        <v>0</v>
      </c>
      <c r="I69" s="59">
        <v>120.6</v>
      </c>
      <c r="J69" s="35">
        <v>0</v>
      </c>
      <c r="K69" s="245"/>
      <c r="L69" s="220"/>
      <c r="M69" s="220"/>
      <c r="N69" s="220"/>
      <c r="O69" s="220"/>
      <c r="P69" s="220"/>
      <c r="Q69" s="220"/>
      <c r="R69" s="220"/>
    </row>
    <row r="70" spans="1:18" ht="59.25" customHeight="1">
      <c r="A70" s="260"/>
      <c r="B70" s="260"/>
      <c r="C70" s="237"/>
      <c r="D70" s="237"/>
      <c r="E70" s="33">
        <v>2017</v>
      </c>
      <c r="F70" s="59">
        <v>106.3</v>
      </c>
      <c r="G70" s="35">
        <v>0</v>
      </c>
      <c r="H70" s="35">
        <v>0</v>
      </c>
      <c r="I70" s="59">
        <v>106.3</v>
      </c>
      <c r="J70" s="35">
        <v>0</v>
      </c>
      <c r="K70" s="71" t="s">
        <v>201</v>
      </c>
      <c r="L70" s="70" t="s">
        <v>42</v>
      </c>
      <c r="M70" s="70">
        <v>25</v>
      </c>
      <c r="N70" s="70">
        <v>26</v>
      </c>
      <c r="O70" s="70">
        <v>27</v>
      </c>
      <c r="P70" s="70">
        <v>28</v>
      </c>
      <c r="Q70" s="70">
        <v>30</v>
      </c>
      <c r="R70" s="70">
        <v>30.5</v>
      </c>
    </row>
    <row r="71" spans="1:18" ht="15" customHeight="1">
      <c r="A71" s="252">
        <v>2</v>
      </c>
      <c r="B71" s="255" t="s">
        <v>275</v>
      </c>
      <c r="C71" s="169" t="s">
        <v>62</v>
      </c>
      <c r="D71" s="169"/>
      <c r="E71" s="92" t="s">
        <v>48</v>
      </c>
      <c r="F71" s="93">
        <f>F72+F73+F74</f>
        <v>362.4</v>
      </c>
      <c r="G71" s="94">
        <v>0</v>
      </c>
      <c r="H71" s="94">
        <v>0</v>
      </c>
      <c r="I71" s="93">
        <f>I72+I73+I74</f>
        <v>362.4</v>
      </c>
      <c r="J71" s="94">
        <v>0</v>
      </c>
      <c r="K71" s="111"/>
      <c r="L71" s="169"/>
      <c r="M71" s="169"/>
      <c r="N71" s="169"/>
      <c r="O71" s="169"/>
      <c r="P71" s="169"/>
      <c r="Q71" s="169"/>
      <c r="R71" s="169"/>
    </row>
    <row r="72" spans="1:18" ht="13.5" customHeight="1">
      <c r="A72" s="253"/>
      <c r="B72" s="256"/>
      <c r="C72" s="246"/>
      <c r="D72" s="246"/>
      <c r="E72" s="92">
        <v>2015</v>
      </c>
      <c r="F72" s="93">
        <f>G72+H72+I72+J72</f>
        <v>120.8</v>
      </c>
      <c r="G72" s="94">
        <v>0</v>
      </c>
      <c r="H72" s="94">
        <v>0</v>
      </c>
      <c r="I72" s="93">
        <v>120.8</v>
      </c>
      <c r="J72" s="94">
        <v>0</v>
      </c>
      <c r="K72" s="342"/>
      <c r="L72" s="211"/>
      <c r="M72" s="211"/>
      <c r="N72" s="211"/>
      <c r="O72" s="211"/>
      <c r="P72" s="211"/>
      <c r="Q72" s="211"/>
      <c r="R72" s="211"/>
    </row>
    <row r="73" spans="1:18" ht="10.5" customHeight="1">
      <c r="A73" s="253"/>
      <c r="B73" s="256"/>
      <c r="C73" s="246"/>
      <c r="D73" s="246"/>
      <c r="E73" s="92">
        <v>2016</v>
      </c>
      <c r="F73" s="93">
        <f>G73+H73+I73+J73</f>
        <v>120.8</v>
      </c>
      <c r="G73" s="94">
        <v>0</v>
      </c>
      <c r="H73" s="94">
        <v>0</v>
      </c>
      <c r="I73" s="93">
        <v>120.8</v>
      </c>
      <c r="J73" s="94">
        <v>0</v>
      </c>
      <c r="K73" s="342"/>
      <c r="L73" s="211"/>
      <c r="M73" s="211"/>
      <c r="N73" s="211"/>
      <c r="O73" s="211"/>
      <c r="P73" s="211"/>
      <c r="Q73" s="211"/>
      <c r="R73" s="211"/>
    </row>
    <row r="74" spans="1:18" ht="18" customHeight="1">
      <c r="A74" s="254"/>
      <c r="B74" s="257"/>
      <c r="C74" s="247"/>
      <c r="D74" s="247"/>
      <c r="E74" s="92">
        <v>2017</v>
      </c>
      <c r="F74" s="93">
        <f>G74+H74+I74+J74</f>
        <v>120.8</v>
      </c>
      <c r="G74" s="94">
        <v>0</v>
      </c>
      <c r="H74" s="94">
        <v>0</v>
      </c>
      <c r="I74" s="93">
        <v>120.8</v>
      </c>
      <c r="J74" s="94">
        <v>0</v>
      </c>
      <c r="K74" s="343"/>
      <c r="L74" s="311"/>
      <c r="M74" s="311"/>
      <c r="N74" s="311"/>
      <c r="O74" s="311"/>
      <c r="P74" s="311"/>
      <c r="Q74" s="311"/>
      <c r="R74" s="311"/>
    </row>
    <row r="75" spans="1:18" ht="12.75" customHeight="1">
      <c r="A75" s="264">
        <v>3</v>
      </c>
      <c r="B75" s="124" t="s">
        <v>191</v>
      </c>
      <c r="C75" s="148" t="s">
        <v>62</v>
      </c>
      <c r="D75" s="148"/>
      <c r="E75" s="33" t="s">
        <v>48</v>
      </c>
      <c r="F75" s="93">
        <f>F76+F77+F78</f>
        <v>170.39999999999998</v>
      </c>
      <c r="G75" s="94">
        <v>0</v>
      </c>
      <c r="H75" s="94">
        <v>0</v>
      </c>
      <c r="I75" s="93">
        <f>I76+I77+I78</f>
        <v>170.39999999999998</v>
      </c>
      <c r="J75" s="94">
        <v>0</v>
      </c>
      <c r="K75" s="286" t="s">
        <v>65</v>
      </c>
      <c r="L75" s="225" t="s">
        <v>64</v>
      </c>
      <c r="M75" s="225">
        <v>156.4</v>
      </c>
      <c r="N75" s="225">
        <v>170</v>
      </c>
      <c r="O75" s="225">
        <v>170</v>
      </c>
      <c r="P75" s="225">
        <v>170</v>
      </c>
      <c r="Q75" s="225">
        <v>170</v>
      </c>
      <c r="R75" s="225">
        <v>170</v>
      </c>
    </row>
    <row r="76" spans="1:18" ht="14.25" customHeight="1">
      <c r="A76" s="265"/>
      <c r="B76" s="259"/>
      <c r="C76" s="236"/>
      <c r="D76" s="236"/>
      <c r="E76" s="33">
        <v>2015</v>
      </c>
      <c r="F76" s="93">
        <f>G76+H76+I76+J76</f>
        <v>56.8</v>
      </c>
      <c r="G76" s="94">
        <v>0</v>
      </c>
      <c r="H76" s="94">
        <v>0</v>
      </c>
      <c r="I76" s="93">
        <v>56.8</v>
      </c>
      <c r="J76" s="94">
        <v>0</v>
      </c>
      <c r="K76" s="287"/>
      <c r="L76" s="219"/>
      <c r="M76" s="346"/>
      <c r="N76" s="346"/>
      <c r="O76" s="346"/>
      <c r="P76" s="346"/>
      <c r="Q76" s="346"/>
      <c r="R76" s="346"/>
    </row>
    <row r="77" spans="1:18" ht="12" customHeight="1">
      <c r="A77" s="265"/>
      <c r="B77" s="259"/>
      <c r="C77" s="236"/>
      <c r="D77" s="236"/>
      <c r="E77" s="33">
        <v>2016</v>
      </c>
      <c r="F77" s="93">
        <f>G77+H77+I77+J77</f>
        <v>56.8</v>
      </c>
      <c r="G77" s="94">
        <v>0</v>
      </c>
      <c r="H77" s="94">
        <v>0</v>
      </c>
      <c r="I77" s="93">
        <v>56.8</v>
      </c>
      <c r="J77" s="94">
        <v>0</v>
      </c>
      <c r="K77" s="287"/>
      <c r="L77" s="219"/>
      <c r="M77" s="346"/>
      <c r="N77" s="346"/>
      <c r="O77" s="346"/>
      <c r="P77" s="346"/>
      <c r="Q77" s="346"/>
      <c r="R77" s="346"/>
    </row>
    <row r="78" spans="1:18" ht="12" customHeight="1">
      <c r="A78" s="266"/>
      <c r="B78" s="260"/>
      <c r="C78" s="237"/>
      <c r="D78" s="237"/>
      <c r="E78" s="33">
        <v>2017</v>
      </c>
      <c r="F78" s="93">
        <f>G78+H78+I78+J78</f>
        <v>56.8</v>
      </c>
      <c r="G78" s="94">
        <v>0</v>
      </c>
      <c r="H78" s="94">
        <v>0</v>
      </c>
      <c r="I78" s="93">
        <v>56.8</v>
      </c>
      <c r="J78" s="94">
        <v>0</v>
      </c>
      <c r="K78" s="245"/>
      <c r="L78" s="220"/>
      <c r="M78" s="347"/>
      <c r="N78" s="347"/>
      <c r="O78" s="347"/>
      <c r="P78" s="347"/>
      <c r="Q78" s="347"/>
      <c r="R78" s="347"/>
    </row>
    <row r="79" spans="1:18" ht="12" customHeight="1">
      <c r="A79" s="127" t="s">
        <v>63</v>
      </c>
      <c r="B79" s="288"/>
      <c r="C79" s="288"/>
      <c r="D79" s="288"/>
      <c r="E79" s="288"/>
      <c r="F79" s="288"/>
      <c r="G79" s="288"/>
      <c r="H79" s="288"/>
      <c r="I79" s="288"/>
      <c r="J79" s="289"/>
      <c r="K79" s="37" t="s">
        <v>203</v>
      </c>
      <c r="L79" s="38" t="s">
        <v>58</v>
      </c>
      <c r="M79" s="38">
        <v>424</v>
      </c>
      <c r="N79" s="38">
        <v>422</v>
      </c>
      <c r="O79" s="38">
        <v>420</v>
      </c>
      <c r="P79" s="38">
        <v>412</v>
      </c>
      <c r="Q79" s="38">
        <v>410</v>
      </c>
      <c r="R79" s="38">
        <v>408</v>
      </c>
    </row>
    <row r="80" spans="1:18" ht="12" customHeight="1">
      <c r="A80" s="264">
        <v>1</v>
      </c>
      <c r="B80" s="155" t="s">
        <v>192</v>
      </c>
      <c r="C80" s="143" t="s">
        <v>62</v>
      </c>
      <c r="D80" s="143"/>
      <c r="E80" s="33" t="s">
        <v>48</v>
      </c>
      <c r="F80" s="93">
        <f>F81+F82+F83</f>
        <v>154.20000000000002</v>
      </c>
      <c r="G80" s="94">
        <v>0</v>
      </c>
      <c r="H80" s="93">
        <f>H81+H82+H83</f>
        <v>28.200000000000003</v>
      </c>
      <c r="I80" s="93">
        <f>I81+I82+I83</f>
        <v>126.00000000000001</v>
      </c>
      <c r="J80" s="94">
        <v>0</v>
      </c>
      <c r="K80" s="124" t="s">
        <v>276</v>
      </c>
      <c r="L80" s="225" t="s">
        <v>277</v>
      </c>
      <c r="M80" s="210">
        <v>0.06</v>
      </c>
      <c r="N80" s="210">
        <v>1.06</v>
      </c>
      <c r="O80" s="210">
        <v>2.06</v>
      </c>
      <c r="P80" s="210">
        <v>3.06</v>
      </c>
      <c r="Q80" s="177">
        <v>4.06</v>
      </c>
      <c r="R80" s="177">
        <v>5.06</v>
      </c>
    </row>
    <row r="81" spans="1:18" ht="12.75" customHeight="1">
      <c r="A81" s="265"/>
      <c r="B81" s="248"/>
      <c r="C81" s="290"/>
      <c r="D81" s="290"/>
      <c r="E81" s="33">
        <v>2015</v>
      </c>
      <c r="F81" s="93">
        <f>G81+H81+I81+J81</f>
        <v>53.8</v>
      </c>
      <c r="G81" s="94">
        <v>0</v>
      </c>
      <c r="H81" s="93">
        <v>10.2</v>
      </c>
      <c r="I81" s="93">
        <v>43.6</v>
      </c>
      <c r="J81" s="94">
        <v>0</v>
      </c>
      <c r="K81" s="223"/>
      <c r="L81" s="219"/>
      <c r="M81" s="212"/>
      <c r="N81" s="212"/>
      <c r="O81" s="212"/>
      <c r="P81" s="212"/>
      <c r="Q81" s="177"/>
      <c r="R81" s="177"/>
    </row>
    <row r="82" spans="1:18" ht="17.25" customHeight="1">
      <c r="A82" s="265"/>
      <c r="B82" s="248"/>
      <c r="C82" s="290"/>
      <c r="D82" s="290"/>
      <c r="E82" s="33">
        <v>2016</v>
      </c>
      <c r="F82" s="93">
        <f>G82+H82+I82+J82</f>
        <v>50.6</v>
      </c>
      <c r="G82" s="94">
        <v>0</v>
      </c>
      <c r="H82" s="93">
        <v>9.4</v>
      </c>
      <c r="I82" s="93">
        <v>41.2</v>
      </c>
      <c r="J82" s="94">
        <v>0</v>
      </c>
      <c r="K82" s="223"/>
      <c r="L82" s="219"/>
      <c r="M82" s="212"/>
      <c r="N82" s="212"/>
      <c r="O82" s="212"/>
      <c r="P82" s="212"/>
      <c r="Q82" s="177"/>
      <c r="R82" s="177"/>
    </row>
    <row r="83" spans="1:18" ht="26.25" customHeight="1">
      <c r="A83" s="266"/>
      <c r="B83" s="248"/>
      <c r="C83" s="290"/>
      <c r="D83" s="290"/>
      <c r="E83" s="33">
        <v>2017</v>
      </c>
      <c r="F83" s="93">
        <f>G83+H83+I83+J83</f>
        <v>49.800000000000004</v>
      </c>
      <c r="G83" s="94">
        <v>0</v>
      </c>
      <c r="H83" s="93">
        <v>8.6</v>
      </c>
      <c r="I83" s="93">
        <v>41.2</v>
      </c>
      <c r="J83" s="94">
        <v>0</v>
      </c>
      <c r="K83" s="224"/>
      <c r="L83" s="220"/>
      <c r="M83" s="222"/>
      <c r="N83" s="222"/>
      <c r="O83" s="222"/>
      <c r="P83" s="222"/>
      <c r="Q83" s="177"/>
      <c r="R83" s="177"/>
    </row>
    <row r="84" spans="1:18" ht="13.5" customHeight="1">
      <c r="A84" s="271">
        <v>2</v>
      </c>
      <c r="B84" s="155" t="s">
        <v>193</v>
      </c>
      <c r="C84" s="143" t="s">
        <v>62</v>
      </c>
      <c r="D84" s="143"/>
      <c r="E84" s="33" t="s">
        <v>48</v>
      </c>
      <c r="F84" s="93">
        <v>1003.5</v>
      </c>
      <c r="G84" s="93">
        <v>0</v>
      </c>
      <c r="H84" s="93">
        <v>0</v>
      </c>
      <c r="I84" s="93">
        <v>1003.5</v>
      </c>
      <c r="J84" s="93">
        <v>0</v>
      </c>
      <c r="K84" s="37" t="s">
        <v>202</v>
      </c>
      <c r="L84" s="38" t="s">
        <v>58</v>
      </c>
      <c r="M84" s="38">
        <v>442</v>
      </c>
      <c r="N84" s="38">
        <v>425</v>
      </c>
      <c r="O84" s="38">
        <v>420</v>
      </c>
      <c r="P84" s="38">
        <v>416</v>
      </c>
      <c r="Q84" s="46">
        <v>412</v>
      </c>
      <c r="R84" s="46">
        <v>408</v>
      </c>
    </row>
    <row r="85" spans="1:18" ht="13.5" customHeight="1">
      <c r="A85" s="271"/>
      <c r="B85" s="248"/>
      <c r="C85" s="290"/>
      <c r="D85" s="290"/>
      <c r="E85" s="33">
        <v>2015</v>
      </c>
      <c r="F85" s="93">
        <v>334.5</v>
      </c>
      <c r="G85" s="93">
        <v>0</v>
      </c>
      <c r="H85" s="93">
        <v>0</v>
      </c>
      <c r="I85" s="93">
        <v>334.5</v>
      </c>
      <c r="J85" s="93">
        <v>0</v>
      </c>
      <c r="K85" s="230" t="s">
        <v>204</v>
      </c>
      <c r="L85" s="233" t="s">
        <v>219</v>
      </c>
      <c r="M85" s="226">
        <v>556</v>
      </c>
      <c r="N85" s="226">
        <v>549</v>
      </c>
      <c r="O85" s="226">
        <v>540</v>
      </c>
      <c r="P85" s="226">
        <v>532</v>
      </c>
      <c r="Q85" s="143">
        <v>524</v>
      </c>
      <c r="R85" s="143">
        <v>516</v>
      </c>
    </row>
    <row r="86" spans="1:18" ht="12.75" customHeight="1">
      <c r="A86" s="271"/>
      <c r="B86" s="248"/>
      <c r="C86" s="290"/>
      <c r="D86" s="290"/>
      <c r="E86" s="33">
        <v>2016</v>
      </c>
      <c r="F86" s="93">
        <v>334.5</v>
      </c>
      <c r="G86" s="93">
        <v>0</v>
      </c>
      <c r="H86" s="93">
        <v>0</v>
      </c>
      <c r="I86" s="93">
        <v>334.5</v>
      </c>
      <c r="J86" s="93">
        <v>0</v>
      </c>
      <c r="K86" s="231"/>
      <c r="L86" s="234"/>
      <c r="M86" s="227"/>
      <c r="N86" s="227"/>
      <c r="O86" s="227"/>
      <c r="P86" s="227"/>
      <c r="Q86" s="229"/>
      <c r="R86" s="229"/>
    </row>
    <row r="87" spans="1:18" ht="11.25" customHeight="1">
      <c r="A87" s="271"/>
      <c r="B87" s="248"/>
      <c r="C87" s="290"/>
      <c r="D87" s="290"/>
      <c r="E87" s="33">
        <v>2017</v>
      </c>
      <c r="F87" s="93">
        <v>334.5</v>
      </c>
      <c r="G87" s="93">
        <v>0</v>
      </c>
      <c r="H87" s="93">
        <v>0</v>
      </c>
      <c r="I87" s="93">
        <v>334.5</v>
      </c>
      <c r="J87" s="93">
        <v>0</v>
      </c>
      <c r="K87" s="232"/>
      <c r="L87" s="235"/>
      <c r="M87" s="228"/>
      <c r="N87" s="228"/>
      <c r="O87" s="228"/>
      <c r="P87" s="228"/>
      <c r="Q87" s="229"/>
      <c r="R87" s="229"/>
    </row>
    <row r="88" spans="1:18" ht="11.25" customHeight="1">
      <c r="A88" s="158" t="s">
        <v>61</v>
      </c>
      <c r="B88" s="243"/>
      <c r="C88" s="243"/>
      <c r="D88" s="243"/>
      <c r="E88" s="243"/>
      <c r="F88" s="243"/>
      <c r="G88" s="243"/>
      <c r="H88" s="243"/>
      <c r="I88" s="243"/>
      <c r="J88" s="244"/>
      <c r="K88" s="286" t="s">
        <v>205</v>
      </c>
      <c r="L88" s="225" t="s">
        <v>58</v>
      </c>
      <c r="M88" s="225">
        <v>23</v>
      </c>
      <c r="N88" s="341">
        <v>18.5</v>
      </c>
      <c r="O88" s="341">
        <v>17.8</v>
      </c>
      <c r="P88" s="341">
        <v>17.2</v>
      </c>
      <c r="Q88" s="336">
        <v>16.2</v>
      </c>
      <c r="R88" s="336">
        <v>15.9</v>
      </c>
    </row>
    <row r="89" spans="1:18" ht="15" customHeight="1">
      <c r="A89" s="155">
        <v>1</v>
      </c>
      <c r="B89" s="155" t="s">
        <v>185</v>
      </c>
      <c r="C89" s="148" t="s">
        <v>60</v>
      </c>
      <c r="D89" s="155"/>
      <c r="E89" s="33" t="s">
        <v>48</v>
      </c>
      <c r="F89" s="95">
        <v>15.75</v>
      </c>
      <c r="G89" s="95">
        <v>0</v>
      </c>
      <c r="H89" s="95">
        <v>0</v>
      </c>
      <c r="I89" s="95">
        <v>15.75</v>
      </c>
      <c r="J89" s="95">
        <v>0</v>
      </c>
      <c r="K89" s="294"/>
      <c r="L89" s="296"/>
      <c r="M89" s="296"/>
      <c r="N89" s="344"/>
      <c r="O89" s="344"/>
      <c r="P89" s="344"/>
      <c r="Q89" s="336"/>
      <c r="R89" s="336"/>
    </row>
    <row r="90" spans="1:18" ht="22.5" customHeight="1">
      <c r="A90" s="155"/>
      <c r="B90" s="155"/>
      <c r="C90" s="149"/>
      <c r="D90" s="155"/>
      <c r="E90" s="33">
        <v>2015</v>
      </c>
      <c r="F90" s="95">
        <v>5.35</v>
      </c>
      <c r="G90" s="95">
        <v>0</v>
      </c>
      <c r="H90" s="95">
        <v>0</v>
      </c>
      <c r="I90" s="95">
        <v>5.35</v>
      </c>
      <c r="J90" s="95">
        <v>0</v>
      </c>
      <c r="K90" s="295"/>
      <c r="L90" s="297"/>
      <c r="M90" s="297"/>
      <c r="N90" s="345"/>
      <c r="O90" s="345"/>
      <c r="P90" s="345"/>
      <c r="Q90" s="336"/>
      <c r="R90" s="336"/>
    </row>
    <row r="91" spans="1:18" ht="25.5" customHeight="1">
      <c r="A91" s="155"/>
      <c r="B91" s="155"/>
      <c r="C91" s="149"/>
      <c r="D91" s="155"/>
      <c r="E91" s="33">
        <v>2016</v>
      </c>
      <c r="F91" s="95">
        <v>5.05</v>
      </c>
      <c r="G91" s="95">
        <v>0</v>
      </c>
      <c r="H91" s="95">
        <v>0</v>
      </c>
      <c r="I91" s="95">
        <v>5.05</v>
      </c>
      <c r="J91" s="95">
        <v>0</v>
      </c>
      <c r="K91" s="285" t="s">
        <v>218</v>
      </c>
      <c r="L91" s="225" t="s">
        <v>42</v>
      </c>
      <c r="M91" s="348">
        <v>47.2</v>
      </c>
      <c r="N91" s="336">
        <v>47.6</v>
      </c>
      <c r="O91" s="336">
        <v>48</v>
      </c>
      <c r="P91" s="336">
        <v>52.8</v>
      </c>
      <c r="Q91" s="336">
        <v>55</v>
      </c>
      <c r="R91" s="336">
        <v>56</v>
      </c>
    </row>
    <row r="92" spans="1:18" ht="12.75" customHeight="1">
      <c r="A92" s="164"/>
      <c r="B92" s="183"/>
      <c r="C92" s="152"/>
      <c r="D92" s="183"/>
      <c r="E92" s="33">
        <v>2017</v>
      </c>
      <c r="F92" s="95">
        <v>5.35</v>
      </c>
      <c r="G92" s="95">
        <v>0</v>
      </c>
      <c r="H92" s="95">
        <v>0</v>
      </c>
      <c r="I92" s="95">
        <v>5.35</v>
      </c>
      <c r="J92" s="95">
        <v>0</v>
      </c>
      <c r="K92" s="286"/>
      <c r="L92" s="296"/>
      <c r="M92" s="225"/>
      <c r="N92" s="341"/>
      <c r="O92" s="341"/>
      <c r="P92" s="341"/>
      <c r="Q92" s="341"/>
      <c r="R92" s="341"/>
    </row>
    <row r="93" spans="1:19" ht="57.75" customHeight="1">
      <c r="A93" s="155">
        <v>2</v>
      </c>
      <c r="B93" s="155" t="s">
        <v>278</v>
      </c>
      <c r="C93" s="148" t="s">
        <v>60</v>
      </c>
      <c r="D93" s="155"/>
      <c r="E93" s="33" t="s">
        <v>48</v>
      </c>
      <c r="F93" s="33">
        <v>148.5</v>
      </c>
      <c r="G93" s="33">
        <v>0</v>
      </c>
      <c r="H93" s="33">
        <v>0</v>
      </c>
      <c r="I93" s="33">
        <v>148.5</v>
      </c>
      <c r="J93" s="100">
        <v>0</v>
      </c>
      <c r="K93" s="101" t="s">
        <v>279</v>
      </c>
      <c r="L93" s="102" t="s">
        <v>58</v>
      </c>
      <c r="M93" s="102">
        <v>203</v>
      </c>
      <c r="N93" s="102">
        <v>205</v>
      </c>
      <c r="O93" s="102">
        <v>200</v>
      </c>
      <c r="P93" s="102">
        <v>197</v>
      </c>
      <c r="Q93" s="102">
        <v>193</v>
      </c>
      <c r="R93" s="102">
        <v>187</v>
      </c>
      <c r="S93" s="98"/>
    </row>
    <row r="94" spans="1:19" ht="38.25" customHeight="1">
      <c r="A94" s="155"/>
      <c r="B94" s="155"/>
      <c r="C94" s="149"/>
      <c r="D94" s="155"/>
      <c r="E94" s="33">
        <v>2015</v>
      </c>
      <c r="F94" s="33">
        <v>49.4</v>
      </c>
      <c r="G94" s="33">
        <v>0</v>
      </c>
      <c r="H94" s="33">
        <v>0</v>
      </c>
      <c r="I94" s="33">
        <v>49.4</v>
      </c>
      <c r="J94" s="100">
        <v>0</v>
      </c>
      <c r="K94" s="221" t="s">
        <v>280</v>
      </c>
      <c r="L94" s="217" t="s">
        <v>58</v>
      </c>
      <c r="M94" s="217">
        <v>173</v>
      </c>
      <c r="N94" s="217">
        <v>203</v>
      </c>
      <c r="O94" s="217">
        <v>170</v>
      </c>
      <c r="P94" s="217">
        <v>173</v>
      </c>
      <c r="Q94" s="217">
        <v>174</v>
      </c>
      <c r="R94" s="217">
        <v>174</v>
      </c>
      <c r="S94" s="99"/>
    </row>
    <row r="95" spans="1:19" ht="12.75">
      <c r="A95" s="218"/>
      <c r="B95" s="218"/>
      <c r="C95" s="219"/>
      <c r="D95" s="218"/>
      <c r="E95" s="33">
        <v>2016</v>
      </c>
      <c r="F95" s="33">
        <v>49.7</v>
      </c>
      <c r="G95" s="33">
        <v>0</v>
      </c>
      <c r="H95" s="33">
        <v>0</v>
      </c>
      <c r="I95" s="33">
        <v>49.7</v>
      </c>
      <c r="J95" s="100">
        <v>0</v>
      </c>
      <c r="K95" s="221"/>
      <c r="L95" s="217"/>
      <c r="M95" s="217"/>
      <c r="N95" s="217"/>
      <c r="O95" s="217"/>
      <c r="P95" s="217"/>
      <c r="Q95" s="217"/>
      <c r="R95" s="217"/>
      <c r="S95" s="99"/>
    </row>
    <row r="96" spans="1:19" ht="12.75">
      <c r="A96" s="218"/>
      <c r="B96" s="218"/>
      <c r="C96" s="220"/>
      <c r="D96" s="218"/>
      <c r="E96" s="33">
        <v>2017</v>
      </c>
      <c r="F96" s="33">
        <v>49.4</v>
      </c>
      <c r="G96" s="33">
        <v>0</v>
      </c>
      <c r="H96" s="33">
        <v>0</v>
      </c>
      <c r="I96" s="33">
        <v>49.4</v>
      </c>
      <c r="J96" s="100">
        <v>0</v>
      </c>
      <c r="K96" s="221"/>
      <c r="L96" s="217"/>
      <c r="M96" s="217"/>
      <c r="N96" s="217"/>
      <c r="O96" s="217"/>
      <c r="P96" s="217"/>
      <c r="Q96" s="217"/>
      <c r="R96" s="217"/>
      <c r="S96" s="99"/>
    </row>
  </sheetData>
  <sheetProtection/>
  <mergeCells count="275">
    <mergeCell ref="G15:G16"/>
    <mergeCell ref="H15:H16"/>
    <mergeCell ref="I15:I16"/>
    <mergeCell ref="B15:B16"/>
    <mergeCell ref="C15:C16"/>
    <mergeCell ref="D15:D16"/>
    <mergeCell ref="E15:E16"/>
    <mergeCell ref="L32:L33"/>
    <mergeCell ref="L35:L36"/>
    <mergeCell ref="L51:L54"/>
    <mergeCell ref="L30:L31"/>
    <mergeCell ref="M75:M78"/>
    <mergeCell ref="N75:N78"/>
    <mergeCell ref="O75:O78"/>
    <mergeCell ref="L37:L39"/>
    <mergeCell ref="P75:P78"/>
    <mergeCell ref="Q75:Q78"/>
    <mergeCell ref="R75:R78"/>
    <mergeCell ref="L91:L92"/>
    <mergeCell ref="M91:M92"/>
    <mergeCell ref="N91:N92"/>
    <mergeCell ref="O91:O92"/>
    <mergeCell ref="P91:P92"/>
    <mergeCell ref="Q91:Q92"/>
    <mergeCell ref="R91:R92"/>
    <mergeCell ref="N88:N90"/>
    <mergeCell ref="M88:M90"/>
    <mergeCell ref="P88:P90"/>
    <mergeCell ref="Q88:Q90"/>
    <mergeCell ref="R88:R90"/>
    <mergeCell ref="O88:O90"/>
    <mergeCell ref="M42:M50"/>
    <mergeCell ref="N42:N50"/>
    <mergeCell ref="O42:O50"/>
    <mergeCell ref="P42:P50"/>
    <mergeCell ref="Q42:Q50"/>
    <mergeCell ref="R71:R74"/>
    <mergeCell ref="R55:R56"/>
    <mergeCell ref="O55:O56"/>
    <mergeCell ref="R42:R50"/>
    <mergeCell ref="R37:R39"/>
    <mergeCell ref="K71:K74"/>
    <mergeCell ref="L71:L74"/>
    <mergeCell ref="M71:M74"/>
    <mergeCell ref="N71:N74"/>
    <mergeCell ref="O71:O74"/>
    <mergeCell ref="P71:P74"/>
    <mergeCell ref="Q71:Q74"/>
    <mergeCell ref="K51:K54"/>
    <mergeCell ref="P55:P56"/>
    <mergeCell ref="K66:K69"/>
    <mergeCell ref="L66:L69"/>
    <mergeCell ref="M66:M69"/>
    <mergeCell ref="N66:N69"/>
    <mergeCell ref="O66:O69"/>
    <mergeCell ref="N55:N56"/>
    <mergeCell ref="P66:P69"/>
    <mergeCell ref="N60:N64"/>
    <mergeCell ref="R30:R31"/>
    <mergeCell ref="N51:N54"/>
    <mergeCell ref="R51:R54"/>
    <mergeCell ref="M51:M54"/>
    <mergeCell ref="M30:M31"/>
    <mergeCell ref="N30:N31"/>
    <mergeCell ref="P30:P31"/>
    <mergeCell ref="Q30:Q31"/>
    <mergeCell ref="N37:N39"/>
    <mergeCell ref="Q32:Q33"/>
    <mergeCell ref="D38:D41"/>
    <mergeCell ref="D33:D36"/>
    <mergeCell ref="K37:K39"/>
    <mergeCell ref="A42:J42"/>
    <mergeCell ref="C38:C41"/>
    <mergeCell ref="B38:B41"/>
    <mergeCell ref="A38:A41"/>
    <mergeCell ref="K42:K50"/>
    <mergeCell ref="B47:B50"/>
    <mergeCell ref="C47:C50"/>
    <mergeCell ref="L42:L50"/>
    <mergeCell ref="P51:P54"/>
    <mergeCell ref="M37:M39"/>
    <mergeCell ref="O14:O15"/>
    <mergeCell ref="M23:M27"/>
    <mergeCell ref="N23:N27"/>
    <mergeCell ref="O23:O27"/>
    <mergeCell ref="P37:P39"/>
    <mergeCell ref="L14:L15"/>
    <mergeCell ref="N35:N36"/>
    <mergeCell ref="M32:M33"/>
    <mergeCell ref="N32:N33"/>
    <mergeCell ref="O32:O33"/>
    <mergeCell ref="Q14:Q15"/>
    <mergeCell ref="N17:N21"/>
    <mergeCell ref="O17:O21"/>
    <mergeCell ref="Q17:Q21"/>
    <mergeCell ref="P14:P15"/>
    <mergeCell ref="P17:P21"/>
    <mergeCell ref="O30:O31"/>
    <mergeCell ref="Q35:Q36"/>
    <mergeCell ref="O37:O39"/>
    <mergeCell ref="O35:O36"/>
    <mergeCell ref="P35:P36"/>
    <mergeCell ref="P32:P33"/>
    <mergeCell ref="Q37:Q39"/>
    <mergeCell ref="A10:A13"/>
    <mergeCell ref="B10:B13"/>
    <mergeCell ref="C10:C13"/>
    <mergeCell ref="R23:R27"/>
    <mergeCell ref="Q23:Q27"/>
    <mergeCell ref="P23:P27"/>
    <mergeCell ref="R14:R15"/>
    <mergeCell ref="R17:R21"/>
    <mergeCell ref="J15:J16"/>
    <mergeCell ref="F15:F16"/>
    <mergeCell ref="D10:D13"/>
    <mergeCell ref="B7:B9"/>
    <mergeCell ref="D7:D9"/>
    <mergeCell ref="C7:C9"/>
    <mergeCell ref="K14:K15"/>
    <mergeCell ref="A4:R4"/>
    <mergeCell ref="A6:R6"/>
    <mergeCell ref="K7:K13"/>
    <mergeCell ref="L7:L13"/>
    <mergeCell ref="M7:M13"/>
    <mergeCell ref="N7:N13"/>
    <mergeCell ref="O7:O13"/>
    <mergeCell ref="P7:P13"/>
    <mergeCell ref="Q7:Q13"/>
    <mergeCell ref="R7:R13"/>
    <mergeCell ref="A5:R5"/>
    <mergeCell ref="M1:R1"/>
    <mergeCell ref="M14:M15"/>
    <mergeCell ref="C1:C2"/>
    <mergeCell ref="N14:N15"/>
    <mergeCell ref="A15:A16"/>
    <mergeCell ref="E1:E2"/>
    <mergeCell ref="L1:L2"/>
    <mergeCell ref="A14:J14"/>
    <mergeCell ref="M35:M36"/>
    <mergeCell ref="B18:B21"/>
    <mergeCell ref="K17:K21"/>
    <mergeCell ref="C33:C36"/>
    <mergeCell ref="C28:C31"/>
    <mergeCell ref="K32:K33"/>
    <mergeCell ref="K35:K36"/>
    <mergeCell ref="D18:D21"/>
    <mergeCell ref="K23:K27"/>
    <mergeCell ref="L17:L21"/>
    <mergeCell ref="L23:L27"/>
    <mergeCell ref="M17:M21"/>
    <mergeCell ref="C18:C21"/>
    <mergeCell ref="K88:K90"/>
    <mergeCell ref="L88:L90"/>
    <mergeCell ref="C80:C83"/>
    <mergeCell ref="D80:D83"/>
    <mergeCell ref="A88:J88"/>
    <mergeCell ref="A89:A92"/>
    <mergeCell ref="K60:K64"/>
    <mergeCell ref="B61:B64"/>
    <mergeCell ref="C61:C64"/>
    <mergeCell ref="A60:J60"/>
    <mergeCell ref="A61:A64"/>
    <mergeCell ref="A80:A83"/>
    <mergeCell ref="K91:K92"/>
    <mergeCell ref="K75:K78"/>
    <mergeCell ref="L75:L78"/>
    <mergeCell ref="A79:J79"/>
    <mergeCell ref="A84:A87"/>
    <mergeCell ref="B84:B87"/>
    <mergeCell ref="C84:C87"/>
    <mergeCell ref="D84:D87"/>
    <mergeCell ref="B89:B92"/>
    <mergeCell ref="C89:C92"/>
    <mergeCell ref="D89:D92"/>
    <mergeCell ref="D75:D78"/>
    <mergeCell ref="D43:D46"/>
    <mergeCell ref="A51:J51"/>
    <mergeCell ref="A47:A50"/>
    <mergeCell ref="C52:C54"/>
    <mergeCell ref="D52:D54"/>
    <mergeCell ref="A75:A78"/>
    <mergeCell ref="B75:B78"/>
    <mergeCell ref="F1:J1"/>
    <mergeCell ref="K1:K2"/>
    <mergeCell ref="D1:D2"/>
    <mergeCell ref="A7:A9"/>
    <mergeCell ref="A1:A2"/>
    <mergeCell ref="B1:B2"/>
    <mergeCell ref="A32:J32"/>
    <mergeCell ref="A18:A21"/>
    <mergeCell ref="D28:D31"/>
    <mergeCell ref="B33:B36"/>
    <mergeCell ref="A33:A36"/>
    <mergeCell ref="A17:J17"/>
    <mergeCell ref="A23:J23"/>
    <mergeCell ref="A28:A31"/>
    <mergeCell ref="K30:K31"/>
    <mergeCell ref="A24:A27"/>
    <mergeCell ref="B24:B27"/>
    <mergeCell ref="C24:C27"/>
    <mergeCell ref="D24:D27"/>
    <mergeCell ref="A66:J66"/>
    <mergeCell ref="D61:D64"/>
    <mergeCell ref="D67:D70"/>
    <mergeCell ref="A67:A70"/>
    <mergeCell ref="A65:R65"/>
    <mergeCell ref="B67:B70"/>
    <mergeCell ref="C67:C70"/>
    <mergeCell ref="M60:M64"/>
    <mergeCell ref="O60:R64"/>
    <mergeCell ref="L60:L64"/>
    <mergeCell ref="C75:C78"/>
    <mergeCell ref="A71:A74"/>
    <mergeCell ref="B71:B74"/>
    <mergeCell ref="C71:C74"/>
    <mergeCell ref="D71:D74"/>
    <mergeCell ref="B80:B83"/>
    <mergeCell ref="Q55:Q56"/>
    <mergeCell ref="A22:R22"/>
    <mergeCell ref="R35:R36"/>
    <mergeCell ref="O51:O54"/>
    <mergeCell ref="Q51:Q54"/>
    <mergeCell ref="R32:R33"/>
    <mergeCell ref="A37:J37"/>
    <mergeCell ref="B28:B31"/>
    <mergeCell ref="A55:D55"/>
    <mergeCell ref="K55:K56"/>
    <mergeCell ref="L55:L56"/>
    <mergeCell ref="M55:M56"/>
    <mergeCell ref="D56:D59"/>
    <mergeCell ref="C56:C59"/>
    <mergeCell ref="B56:B59"/>
    <mergeCell ref="A56:A59"/>
    <mergeCell ref="D47:D50"/>
    <mergeCell ref="A43:A46"/>
    <mergeCell ref="B43:B46"/>
    <mergeCell ref="C43:C46"/>
    <mergeCell ref="Q66:Q69"/>
    <mergeCell ref="R66:R69"/>
    <mergeCell ref="K57:K58"/>
    <mergeCell ref="L57:L58"/>
    <mergeCell ref="M57:M58"/>
    <mergeCell ref="N57:N58"/>
    <mergeCell ref="O57:O58"/>
    <mergeCell ref="P57:P58"/>
    <mergeCell ref="Q57:Q58"/>
    <mergeCell ref="R57:R58"/>
    <mergeCell ref="K85:K87"/>
    <mergeCell ref="L85:L87"/>
    <mergeCell ref="M85:M87"/>
    <mergeCell ref="N85:N87"/>
    <mergeCell ref="O85:O87"/>
    <mergeCell ref="P85:P87"/>
    <mergeCell ref="Q85:Q87"/>
    <mergeCell ref="R85:R87"/>
    <mergeCell ref="K80:K83"/>
    <mergeCell ref="L80:L83"/>
    <mergeCell ref="M80:M83"/>
    <mergeCell ref="N80:N83"/>
    <mergeCell ref="O80:O83"/>
    <mergeCell ref="P80:P83"/>
    <mergeCell ref="Q80:Q83"/>
    <mergeCell ref="R80:R83"/>
    <mergeCell ref="K94:K96"/>
    <mergeCell ref="L94:L96"/>
    <mergeCell ref="M94:M96"/>
    <mergeCell ref="N94:N96"/>
    <mergeCell ref="A93:A96"/>
    <mergeCell ref="B93:B96"/>
    <mergeCell ref="C93:C96"/>
    <mergeCell ref="D93:D96"/>
    <mergeCell ref="O94:O96"/>
    <mergeCell ref="P94:P96"/>
    <mergeCell ref="Q94:Q96"/>
    <mergeCell ref="R94:R96"/>
  </mergeCells>
  <printOptions/>
  <pageMargins left="0.37" right="0.2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2"/>
  <sheetViews>
    <sheetView zoomScale="85" zoomScaleNormal="85" zoomScalePageLayoutView="0" workbookViewId="0" topLeftCell="A1">
      <selection activeCell="H56" sqref="H56"/>
    </sheetView>
  </sheetViews>
  <sheetFormatPr defaultColWidth="9.140625" defaultRowHeight="15"/>
  <cols>
    <col min="1" max="1" width="2.7109375" style="15" customWidth="1"/>
    <col min="2" max="2" width="23.8515625" style="17" customWidth="1"/>
    <col min="3" max="3" width="8.28125" style="2" customWidth="1"/>
    <col min="4" max="4" width="8.57421875" style="2" customWidth="1"/>
    <col min="5" max="5" width="7.7109375" style="16" customWidth="1"/>
    <col min="6" max="6" width="6.8515625" style="21" customWidth="1"/>
    <col min="7" max="7" width="7.8515625" style="21" customWidth="1"/>
    <col min="8" max="8" width="7.140625" style="21" customWidth="1"/>
    <col min="9" max="9" width="8.00390625" style="21" customWidth="1"/>
    <col min="10" max="10" width="7.57421875" style="21" customWidth="1"/>
    <col min="11" max="11" width="12.57421875" style="15" customWidth="1"/>
    <col min="12" max="12" width="6.7109375" style="2" customWidth="1"/>
    <col min="13" max="13" width="5.8515625" style="1" customWidth="1"/>
    <col min="14" max="14" width="5.140625" style="1" customWidth="1"/>
    <col min="15" max="15" width="5.28125" style="1" customWidth="1"/>
    <col min="16" max="17" width="5.140625" style="1" customWidth="1"/>
    <col min="18" max="18" width="5.57421875" style="1" customWidth="1"/>
    <col min="19" max="16384" width="9.140625" style="1" customWidth="1"/>
  </cols>
  <sheetData>
    <row r="1" spans="1:18" ht="12.75" customHeight="1">
      <c r="A1" s="373" t="s">
        <v>1</v>
      </c>
      <c r="B1" s="373" t="s">
        <v>2</v>
      </c>
      <c r="C1" s="367" t="s">
        <v>8</v>
      </c>
      <c r="D1" s="367" t="s">
        <v>0</v>
      </c>
      <c r="E1" s="367" t="s">
        <v>6</v>
      </c>
      <c r="F1" s="363" t="s">
        <v>3</v>
      </c>
      <c r="G1" s="364"/>
      <c r="H1" s="364"/>
      <c r="I1" s="364"/>
      <c r="J1" s="364"/>
      <c r="K1" s="376" t="s">
        <v>35</v>
      </c>
      <c r="L1" s="375" t="s">
        <v>45</v>
      </c>
      <c r="M1" s="376" t="s">
        <v>47</v>
      </c>
      <c r="N1" s="376"/>
      <c r="O1" s="376"/>
      <c r="P1" s="376"/>
      <c r="Q1" s="376"/>
      <c r="R1" s="376"/>
    </row>
    <row r="2" spans="1:18" ht="45">
      <c r="A2" s="373"/>
      <c r="B2" s="373"/>
      <c r="C2" s="367"/>
      <c r="D2" s="367"/>
      <c r="E2" s="367"/>
      <c r="F2" s="19" t="s">
        <v>4</v>
      </c>
      <c r="G2" s="19" t="s">
        <v>7</v>
      </c>
      <c r="H2" s="19" t="s">
        <v>36</v>
      </c>
      <c r="I2" s="19" t="s">
        <v>5</v>
      </c>
      <c r="J2" s="19" t="s">
        <v>159</v>
      </c>
      <c r="K2" s="376"/>
      <c r="L2" s="375"/>
      <c r="M2" s="3">
        <v>2012</v>
      </c>
      <c r="N2" s="3">
        <v>2013</v>
      </c>
      <c r="O2" s="3">
        <v>2014</v>
      </c>
      <c r="P2" s="3">
        <v>2015</v>
      </c>
      <c r="Q2" s="3">
        <v>2016</v>
      </c>
      <c r="R2" s="3">
        <v>2017</v>
      </c>
    </row>
    <row r="3" spans="1:1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68">
        <v>6</v>
      </c>
      <c r="G3" s="68">
        <v>7</v>
      </c>
      <c r="H3" s="68">
        <v>8</v>
      </c>
      <c r="I3" s="68">
        <v>9</v>
      </c>
      <c r="J3" s="68">
        <v>10</v>
      </c>
      <c r="K3" s="18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</row>
    <row r="4" spans="1:18" ht="33.75" customHeight="1">
      <c r="A4" s="369" t="s">
        <v>158</v>
      </c>
      <c r="B4" s="370"/>
      <c r="C4" s="370"/>
      <c r="D4" s="370"/>
      <c r="E4" s="370"/>
      <c r="F4" s="370"/>
      <c r="G4" s="370"/>
      <c r="H4" s="370"/>
      <c r="I4" s="370"/>
      <c r="J4" s="370"/>
      <c r="K4" s="31" t="s">
        <v>214</v>
      </c>
      <c r="L4" s="31" t="s">
        <v>157</v>
      </c>
      <c r="M4" s="33">
        <v>14500</v>
      </c>
      <c r="N4" s="33">
        <v>15805</v>
      </c>
      <c r="O4" s="33">
        <v>17227</v>
      </c>
      <c r="P4" s="33">
        <v>18778</v>
      </c>
      <c r="Q4" s="33">
        <v>19800</v>
      </c>
      <c r="R4" s="33">
        <v>21780</v>
      </c>
    </row>
    <row r="5" spans="1:19" ht="47.25" customHeight="1">
      <c r="A5" s="371" t="s">
        <v>156</v>
      </c>
      <c r="B5" s="372" t="s">
        <v>155</v>
      </c>
      <c r="C5" s="372"/>
      <c r="D5" s="372"/>
      <c r="E5" s="372"/>
      <c r="F5" s="372"/>
      <c r="G5" s="372"/>
      <c r="H5" s="372"/>
      <c r="I5" s="372"/>
      <c r="J5" s="372"/>
      <c r="K5" s="31" t="s">
        <v>206</v>
      </c>
      <c r="L5" s="33" t="s">
        <v>42</v>
      </c>
      <c r="M5" s="33" t="s">
        <v>154</v>
      </c>
      <c r="N5" s="35">
        <v>11</v>
      </c>
      <c r="O5" s="35">
        <v>18.3</v>
      </c>
      <c r="P5" s="35">
        <v>31.2</v>
      </c>
      <c r="Q5" s="35">
        <v>45.5</v>
      </c>
      <c r="R5" s="35">
        <v>59.2</v>
      </c>
      <c r="S5" s="7"/>
    </row>
    <row r="6" spans="1:19" ht="12.75">
      <c r="A6" s="108" t="s">
        <v>153</v>
      </c>
      <c r="B6" s="368"/>
      <c r="C6" s="368"/>
      <c r="D6" s="368"/>
      <c r="E6" s="368"/>
      <c r="F6" s="368"/>
      <c r="G6" s="368"/>
      <c r="H6" s="368"/>
      <c r="I6" s="368"/>
      <c r="J6" s="368"/>
      <c r="K6" s="175" t="s">
        <v>152</v>
      </c>
      <c r="L6" s="143" t="s">
        <v>151</v>
      </c>
      <c r="M6" s="177">
        <v>60.8</v>
      </c>
      <c r="N6" s="177">
        <v>62.5</v>
      </c>
      <c r="O6" s="177">
        <v>64.7</v>
      </c>
      <c r="P6" s="177">
        <v>67.5</v>
      </c>
      <c r="Q6" s="177">
        <v>70.8</v>
      </c>
      <c r="R6" s="177">
        <v>74.5</v>
      </c>
      <c r="S6" s="7"/>
    </row>
    <row r="7" spans="1:19" ht="45" customHeight="1">
      <c r="A7" s="43">
        <v>1</v>
      </c>
      <c r="B7" s="40" t="s">
        <v>150</v>
      </c>
      <c r="C7" s="46" t="s">
        <v>132</v>
      </c>
      <c r="D7" s="46" t="s">
        <v>149</v>
      </c>
      <c r="E7" s="33">
        <v>2015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64"/>
      <c r="L7" s="179"/>
      <c r="M7" s="374"/>
      <c r="N7" s="374"/>
      <c r="O7" s="374"/>
      <c r="P7" s="374"/>
      <c r="Q7" s="374"/>
      <c r="R7" s="374"/>
      <c r="S7" s="7"/>
    </row>
    <row r="8" spans="1:19" ht="12.75">
      <c r="A8" s="365" t="s">
        <v>148</v>
      </c>
      <c r="B8" s="366"/>
      <c r="C8" s="366"/>
      <c r="D8" s="366"/>
      <c r="E8" s="366"/>
      <c r="F8" s="366"/>
      <c r="G8" s="366"/>
      <c r="H8" s="366"/>
      <c r="I8" s="366"/>
      <c r="J8" s="366"/>
      <c r="K8" s="175" t="s">
        <v>147</v>
      </c>
      <c r="L8" s="143" t="s">
        <v>146</v>
      </c>
      <c r="M8" s="177">
        <v>144.9</v>
      </c>
      <c r="N8" s="177">
        <v>147.2</v>
      </c>
      <c r="O8" s="177">
        <v>158.2</v>
      </c>
      <c r="P8" s="177">
        <v>164.1</v>
      </c>
      <c r="Q8" s="177">
        <v>170</v>
      </c>
      <c r="R8" s="177">
        <v>176.6</v>
      </c>
      <c r="S8" s="7"/>
    </row>
    <row r="9" spans="1:19" ht="60.75" customHeight="1">
      <c r="A9" s="40">
        <v>1</v>
      </c>
      <c r="B9" s="40" t="s">
        <v>281</v>
      </c>
      <c r="C9" s="46" t="s">
        <v>132</v>
      </c>
      <c r="D9" s="46" t="s">
        <v>145</v>
      </c>
      <c r="E9" s="33">
        <v>2015</v>
      </c>
      <c r="F9" s="35">
        <v>390.6649</v>
      </c>
      <c r="G9" s="35">
        <v>292.9987</v>
      </c>
      <c r="H9" s="35">
        <v>73.2496</v>
      </c>
      <c r="I9" s="35">
        <v>24.4166</v>
      </c>
      <c r="J9" s="35">
        <v>0</v>
      </c>
      <c r="K9" s="164"/>
      <c r="L9" s="179"/>
      <c r="M9" s="374"/>
      <c r="N9" s="374"/>
      <c r="O9" s="374"/>
      <c r="P9" s="374"/>
      <c r="Q9" s="374"/>
      <c r="R9" s="374"/>
      <c r="S9" s="7"/>
    </row>
    <row r="10" spans="1:18" ht="12.75">
      <c r="A10" s="365" t="s">
        <v>144</v>
      </c>
      <c r="B10" s="366"/>
      <c r="C10" s="366"/>
      <c r="D10" s="366"/>
      <c r="E10" s="366"/>
      <c r="F10" s="366"/>
      <c r="G10" s="366"/>
      <c r="H10" s="366"/>
      <c r="I10" s="366"/>
      <c r="J10" s="366"/>
      <c r="K10" s="175" t="s">
        <v>243</v>
      </c>
      <c r="L10" s="143" t="s">
        <v>143</v>
      </c>
      <c r="M10" s="177">
        <v>532</v>
      </c>
      <c r="N10" s="177">
        <v>538.7</v>
      </c>
      <c r="O10" s="177">
        <v>541.1</v>
      </c>
      <c r="P10" s="177">
        <v>543.5</v>
      </c>
      <c r="Q10" s="177">
        <v>545.8</v>
      </c>
      <c r="R10" s="177">
        <v>547</v>
      </c>
    </row>
    <row r="11" spans="1:18" ht="12.75">
      <c r="A11" s="155">
        <v>1</v>
      </c>
      <c r="B11" s="155" t="s">
        <v>282</v>
      </c>
      <c r="C11" s="148" t="s">
        <v>132</v>
      </c>
      <c r="D11" s="155"/>
      <c r="E11" s="33" t="s">
        <v>48</v>
      </c>
      <c r="F11" s="35">
        <f>F12+F13+F14</f>
        <v>4.05</v>
      </c>
      <c r="G11" s="35">
        <v>0</v>
      </c>
      <c r="H11" s="35">
        <v>0</v>
      </c>
      <c r="I11" s="35">
        <f>I12+I13+I14</f>
        <v>4.05</v>
      </c>
      <c r="J11" s="35">
        <v>0</v>
      </c>
      <c r="K11" s="175"/>
      <c r="L11" s="143"/>
      <c r="M11" s="177"/>
      <c r="N11" s="177"/>
      <c r="O11" s="177"/>
      <c r="P11" s="177"/>
      <c r="Q11" s="177"/>
      <c r="R11" s="177"/>
    </row>
    <row r="12" spans="1:18" ht="12.75">
      <c r="A12" s="183"/>
      <c r="B12" s="183"/>
      <c r="C12" s="151"/>
      <c r="D12" s="183"/>
      <c r="E12" s="33">
        <v>2015</v>
      </c>
      <c r="F12" s="35">
        <v>1.3</v>
      </c>
      <c r="G12" s="35">
        <v>0</v>
      </c>
      <c r="H12" s="35">
        <v>0</v>
      </c>
      <c r="I12" s="35">
        <v>1.3</v>
      </c>
      <c r="J12" s="35">
        <v>0</v>
      </c>
      <c r="K12" s="175"/>
      <c r="L12" s="143"/>
      <c r="M12" s="177"/>
      <c r="N12" s="177"/>
      <c r="O12" s="177"/>
      <c r="P12" s="177"/>
      <c r="Q12" s="177"/>
      <c r="R12" s="177"/>
    </row>
    <row r="13" spans="1:18" ht="12.75">
      <c r="A13" s="183"/>
      <c r="B13" s="183"/>
      <c r="C13" s="151"/>
      <c r="D13" s="183"/>
      <c r="E13" s="33">
        <v>2016</v>
      </c>
      <c r="F13" s="35">
        <v>1.3</v>
      </c>
      <c r="G13" s="35">
        <v>0</v>
      </c>
      <c r="H13" s="35">
        <v>0</v>
      </c>
      <c r="I13" s="35">
        <v>1.3</v>
      </c>
      <c r="J13" s="35">
        <v>0</v>
      </c>
      <c r="K13" s="175"/>
      <c r="L13" s="143"/>
      <c r="M13" s="177"/>
      <c r="N13" s="177"/>
      <c r="O13" s="177"/>
      <c r="P13" s="177"/>
      <c r="Q13" s="177"/>
      <c r="R13" s="177"/>
    </row>
    <row r="14" spans="1:18" ht="12.75">
      <c r="A14" s="183"/>
      <c r="B14" s="183"/>
      <c r="C14" s="152"/>
      <c r="D14" s="183"/>
      <c r="E14" s="33">
        <v>2017</v>
      </c>
      <c r="F14" s="35">
        <v>1.45</v>
      </c>
      <c r="G14" s="35">
        <v>0</v>
      </c>
      <c r="H14" s="35">
        <v>0</v>
      </c>
      <c r="I14" s="35">
        <v>1.45</v>
      </c>
      <c r="J14" s="35">
        <v>0</v>
      </c>
      <c r="K14" s="175"/>
      <c r="L14" s="143"/>
      <c r="M14" s="177"/>
      <c r="N14" s="177"/>
      <c r="O14" s="177"/>
      <c r="P14" s="177"/>
      <c r="Q14" s="177"/>
      <c r="R14" s="177"/>
    </row>
    <row r="15" spans="1:18" ht="12.75">
      <c r="A15" s="155">
        <v>2</v>
      </c>
      <c r="B15" s="155" t="s">
        <v>283</v>
      </c>
      <c r="C15" s="148" t="s">
        <v>132</v>
      </c>
      <c r="D15" s="155"/>
      <c r="E15" s="33" t="s">
        <v>48</v>
      </c>
      <c r="F15" s="35">
        <f>G15+H15+I15+J15</f>
        <v>51</v>
      </c>
      <c r="G15" s="35">
        <v>0</v>
      </c>
      <c r="H15" s="35">
        <f>H16+H17+H18</f>
        <v>39</v>
      </c>
      <c r="I15" s="35">
        <f>I16+I17+I18</f>
        <v>12</v>
      </c>
      <c r="J15" s="35">
        <v>0</v>
      </c>
      <c r="K15" s="175"/>
      <c r="L15" s="143"/>
      <c r="M15" s="177"/>
      <c r="N15" s="177"/>
      <c r="O15" s="177"/>
      <c r="P15" s="177"/>
      <c r="Q15" s="177"/>
      <c r="R15" s="177"/>
    </row>
    <row r="16" spans="1:18" ht="12.75">
      <c r="A16" s="183">
        <v>3</v>
      </c>
      <c r="B16" s="183"/>
      <c r="C16" s="151"/>
      <c r="D16" s="183"/>
      <c r="E16" s="33">
        <v>2015</v>
      </c>
      <c r="F16" s="35">
        <f>G16+H16+I16+J16</f>
        <v>16.5</v>
      </c>
      <c r="G16" s="35">
        <v>0</v>
      </c>
      <c r="H16" s="35">
        <v>13</v>
      </c>
      <c r="I16" s="35">
        <v>3.5</v>
      </c>
      <c r="J16" s="35">
        <v>0</v>
      </c>
      <c r="K16" s="175"/>
      <c r="L16" s="143"/>
      <c r="M16" s="177"/>
      <c r="N16" s="177"/>
      <c r="O16" s="177"/>
      <c r="P16" s="177"/>
      <c r="Q16" s="177"/>
      <c r="R16" s="177"/>
    </row>
    <row r="17" spans="1:18" ht="12.75">
      <c r="A17" s="183"/>
      <c r="B17" s="183"/>
      <c r="C17" s="151"/>
      <c r="D17" s="183"/>
      <c r="E17" s="33">
        <v>2016</v>
      </c>
      <c r="F17" s="35">
        <f>G17+H17+I17+J17</f>
        <v>17</v>
      </c>
      <c r="G17" s="35">
        <v>0</v>
      </c>
      <c r="H17" s="35">
        <v>13</v>
      </c>
      <c r="I17" s="35">
        <v>4</v>
      </c>
      <c r="J17" s="35">
        <v>0</v>
      </c>
      <c r="K17" s="175"/>
      <c r="L17" s="143"/>
      <c r="M17" s="177"/>
      <c r="N17" s="177"/>
      <c r="O17" s="177"/>
      <c r="P17" s="177"/>
      <c r="Q17" s="177"/>
      <c r="R17" s="177"/>
    </row>
    <row r="18" spans="1:18" ht="12.75">
      <c r="A18" s="183"/>
      <c r="B18" s="183"/>
      <c r="C18" s="152"/>
      <c r="D18" s="183"/>
      <c r="E18" s="33">
        <v>2017</v>
      </c>
      <c r="F18" s="35">
        <f>G18+H18+I18+J18</f>
        <v>17.5</v>
      </c>
      <c r="G18" s="35">
        <v>0</v>
      </c>
      <c r="H18" s="35">
        <v>13</v>
      </c>
      <c r="I18" s="35">
        <v>4.5</v>
      </c>
      <c r="J18" s="35">
        <v>0</v>
      </c>
      <c r="K18" s="175"/>
      <c r="L18" s="143"/>
      <c r="M18" s="177"/>
      <c r="N18" s="177"/>
      <c r="O18" s="177"/>
      <c r="P18" s="177"/>
      <c r="Q18" s="177"/>
      <c r="R18" s="177"/>
    </row>
    <row r="19" spans="1:18" ht="12.75">
      <c r="A19" s="155">
        <v>3</v>
      </c>
      <c r="B19" s="155" t="s">
        <v>284</v>
      </c>
      <c r="C19" s="143" t="s">
        <v>132</v>
      </c>
      <c r="D19" s="143"/>
      <c r="E19" s="33" t="s">
        <v>48</v>
      </c>
      <c r="F19" s="35">
        <f>F20+F21+F22</f>
        <v>3.9</v>
      </c>
      <c r="G19" s="35">
        <v>0</v>
      </c>
      <c r="H19" s="35">
        <v>0</v>
      </c>
      <c r="I19" s="35">
        <f>I20+I21+I22</f>
        <v>3.9</v>
      </c>
      <c r="J19" s="35">
        <v>0</v>
      </c>
      <c r="K19" s="164"/>
      <c r="L19" s="179"/>
      <c r="M19" s="374"/>
      <c r="N19" s="374"/>
      <c r="O19" s="374"/>
      <c r="P19" s="374"/>
      <c r="Q19" s="374"/>
      <c r="R19" s="374"/>
    </row>
    <row r="20" spans="1:18" ht="12.75" customHeight="1">
      <c r="A20" s="164"/>
      <c r="B20" s="183"/>
      <c r="C20" s="361"/>
      <c r="D20" s="361"/>
      <c r="E20" s="33">
        <v>2015</v>
      </c>
      <c r="F20" s="35">
        <v>1.2</v>
      </c>
      <c r="G20" s="35">
        <v>0</v>
      </c>
      <c r="H20" s="35">
        <v>0</v>
      </c>
      <c r="I20" s="35">
        <v>1.2</v>
      </c>
      <c r="J20" s="35">
        <v>0</v>
      </c>
      <c r="K20" s="164"/>
      <c r="L20" s="179"/>
      <c r="M20" s="374"/>
      <c r="N20" s="374"/>
      <c r="O20" s="374"/>
      <c r="P20" s="374"/>
      <c r="Q20" s="374"/>
      <c r="R20" s="374"/>
    </row>
    <row r="21" spans="1:18" ht="12.75">
      <c r="A21" s="164"/>
      <c r="B21" s="183"/>
      <c r="C21" s="361"/>
      <c r="D21" s="361"/>
      <c r="E21" s="33">
        <v>2016</v>
      </c>
      <c r="F21" s="35">
        <v>1.3</v>
      </c>
      <c r="G21" s="35">
        <v>0</v>
      </c>
      <c r="H21" s="35">
        <v>0</v>
      </c>
      <c r="I21" s="35">
        <v>1.3</v>
      </c>
      <c r="J21" s="35">
        <v>0</v>
      </c>
      <c r="K21" s="164"/>
      <c r="L21" s="179"/>
      <c r="M21" s="374"/>
      <c r="N21" s="374"/>
      <c r="O21" s="374"/>
      <c r="P21" s="374"/>
      <c r="Q21" s="374"/>
      <c r="R21" s="374"/>
    </row>
    <row r="22" spans="1:18" ht="14.25" customHeight="1">
      <c r="A22" s="164"/>
      <c r="B22" s="183"/>
      <c r="C22" s="361"/>
      <c r="D22" s="361"/>
      <c r="E22" s="33">
        <v>2017</v>
      </c>
      <c r="F22" s="35">
        <v>1.4</v>
      </c>
      <c r="G22" s="35">
        <v>0</v>
      </c>
      <c r="H22" s="35">
        <v>0</v>
      </c>
      <c r="I22" s="35">
        <v>1.4</v>
      </c>
      <c r="J22" s="35">
        <v>0</v>
      </c>
      <c r="K22" s="164"/>
      <c r="L22" s="179"/>
      <c r="M22" s="374"/>
      <c r="N22" s="374"/>
      <c r="O22" s="374"/>
      <c r="P22" s="374"/>
      <c r="Q22" s="374"/>
      <c r="R22" s="374"/>
    </row>
    <row r="23" spans="1:18" ht="82.5" customHeight="1">
      <c r="A23" s="359" t="s">
        <v>142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1" t="s">
        <v>141</v>
      </c>
      <c r="L23" s="33" t="s">
        <v>42</v>
      </c>
      <c r="M23" s="33">
        <v>31.8</v>
      </c>
      <c r="N23" s="33">
        <v>32.2</v>
      </c>
      <c r="O23" s="33">
        <v>32.4</v>
      </c>
      <c r="P23" s="33">
        <v>32.7</v>
      </c>
      <c r="Q23" s="33">
        <v>33</v>
      </c>
      <c r="R23" s="33">
        <v>33.5</v>
      </c>
    </row>
    <row r="24" spans="1:18" ht="12.75" customHeight="1">
      <c r="A24" s="108" t="s">
        <v>140</v>
      </c>
      <c r="B24" s="358"/>
      <c r="C24" s="358"/>
      <c r="D24" s="358"/>
      <c r="E24" s="358"/>
      <c r="F24" s="358"/>
      <c r="G24" s="358"/>
      <c r="H24" s="358"/>
      <c r="I24" s="358"/>
      <c r="J24" s="358"/>
      <c r="K24" s="175" t="s">
        <v>139</v>
      </c>
      <c r="L24" s="143" t="s">
        <v>58</v>
      </c>
      <c r="M24" s="143">
        <v>3</v>
      </c>
      <c r="N24" s="143">
        <v>3</v>
      </c>
      <c r="O24" s="143">
        <v>3</v>
      </c>
      <c r="P24" s="143">
        <v>3</v>
      </c>
      <c r="Q24" s="143">
        <v>4</v>
      </c>
      <c r="R24" s="143">
        <v>4</v>
      </c>
    </row>
    <row r="25" spans="1:18" ht="12.75" customHeight="1">
      <c r="A25" s="155">
        <v>1</v>
      </c>
      <c r="B25" s="163" t="s">
        <v>138</v>
      </c>
      <c r="C25" s="122" t="s">
        <v>132</v>
      </c>
      <c r="D25" s="122" t="s">
        <v>295</v>
      </c>
      <c r="E25" s="33" t="s">
        <v>48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164"/>
      <c r="L25" s="179"/>
      <c r="M25" s="179"/>
      <c r="N25" s="179"/>
      <c r="O25" s="179"/>
      <c r="P25" s="179"/>
      <c r="Q25" s="179"/>
      <c r="R25" s="179"/>
    </row>
    <row r="26" spans="1:18" ht="12.75">
      <c r="A26" s="164"/>
      <c r="B26" s="163"/>
      <c r="C26" s="122"/>
      <c r="D26" s="122"/>
      <c r="E26" s="33">
        <v>2015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164"/>
      <c r="L26" s="179"/>
      <c r="M26" s="179"/>
      <c r="N26" s="179"/>
      <c r="O26" s="179"/>
      <c r="P26" s="179"/>
      <c r="Q26" s="179"/>
      <c r="R26" s="179"/>
    </row>
    <row r="27" spans="1:18" ht="12.75">
      <c r="A27" s="164"/>
      <c r="B27" s="163"/>
      <c r="C27" s="122"/>
      <c r="D27" s="122"/>
      <c r="E27" s="33">
        <v>2016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164"/>
      <c r="L27" s="179"/>
      <c r="M27" s="179"/>
      <c r="N27" s="179"/>
      <c r="O27" s="179"/>
      <c r="P27" s="179"/>
      <c r="Q27" s="179"/>
      <c r="R27" s="179"/>
    </row>
    <row r="28" spans="1:18" ht="56.25" customHeight="1">
      <c r="A28" s="164"/>
      <c r="B28" s="163"/>
      <c r="C28" s="122"/>
      <c r="D28" s="122"/>
      <c r="E28" s="33">
        <v>2017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164"/>
      <c r="L28" s="179"/>
      <c r="M28" s="179"/>
      <c r="N28" s="179"/>
      <c r="O28" s="179"/>
      <c r="P28" s="179"/>
      <c r="Q28" s="179"/>
      <c r="R28" s="179"/>
    </row>
    <row r="29" spans="1:18" ht="16.5" customHeight="1">
      <c r="A29" s="108" t="s">
        <v>137</v>
      </c>
      <c r="B29" s="358"/>
      <c r="C29" s="358"/>
      <c r="D29" s="358"/>
      <c r="E29" s="358"/>
      <c r="F29" s="358"/>
      <c r="G29" s="358"/>
      <c r="H29" s="358"/>
      <c r="I29" s="358"/>
      <c r="J29" s="358"/>
      <c r="K29" s="155" t="s">
        <v>207</v>
      </c>
      <c r="L29" s="143" t="s">
        <v>58</v>
      </c>
      <c r="M29" s="143">
        <v>586</v>
      </c>
      <c r="N29" s="143">
        <v>605</v>
      </c>
      <c r="O29" s="143">
        <v>620</v>
      </c>
      <c r="P29" s="143">
        <v>635</v>
      </c>
      <c r="Q29" s="143">
        <v>650</v>
      </c>
      <c r="R29" s="155">
        <v>690</v>
      </c>
    </row>
    <row r="30" spans="1:18" ht="21.75" customHeight="1">
      <c r="A30" s="155">
        <v>1</v>
      </c>
      <c r="B30" s="155" t="s">
        <v>209</v>
      </c>
      <c r="C30" s="143" t="s">
        <v>132</v>
      </c>
      <c r="D30" s="143"/>
      <c r="E30" s="33" t="s">
        <v>48</v>
      </c>
      <c r="F30" s="35">
        <v>40.7</v>
      </c>
      <c r="G30" s="44">
        <v>0</v>
      </c>
      <c r="H30" s="35">
        <v>18.7</v>
      </c>
      <c r="I30" s="35">
        <v>22</v>
      </c>
      <c r="J30" s="44">
        <v>0</v>
      </c>
      <c r="K30" s="155"/>
      <c r="L30" s="143"/>
      <c r="M30" s="143"/>
      <c r="N30" s="143"/>
      <c r="O30" s="143"/>
      <c r="P30" s="143"/>
      <c r="Q30" s="143"/>
      <c r="R30" s="155"/>
    </row>
    <row r="31" spans="1:18" ht="14.25" customHeight="1">
      <c r="A31" s="164"/>
      <c r="B31" s="183"/>
      <c r="C31" s="362"/>
      <c r="D31" s="361"/>
      <c r="E31" s="33">
        <v>2015</v>
      </c>
      <c r="F31" s="35">
        <v>12.9</v>
      </c>
      <c r="G31" s="44">
        <v>0</v>
      </c>
      <c r="H31" s="35">
        <v>5.9</v>
      </c>
      <c r="I31" s="35">
        <v>7</v>
      </c>
      <c r="J31" s="44">
        <v>0</v>
      </c>
      <c r="K31" s="155" t="s">
        <v>215</v>
      </c>
      <c r="L31" s="143" t="s">
        <v>136</v>
      </c>
      <c r="M31" s="143">
        <v>7368</v>
      </c>
      <c r="N31" s="143">
        <v>8035</v>
      </c>
      <c r="O31" s="143">
        <v>8700</v>
      </c>
      <c r="P31" s="143">
        <v>9400</v>
      </c>
      <c r="Q31" s="143">
        <v>10000</v>
      </c>
      <c r="R31" s="143">
        <v>10800</v>
      </c>
    </row>
    <row r="32" spans="1:18" ht="19.5" customHeight="1">
      <c r="A32" s="164"/>
      <c r="B32" s="183"/>
      <c r="C32" s="362"/>
      <c r="D32" s="361"/>
      <c r="E32" s="33">
        <v>2016</v>
      </c>
      <c r="F32" s="35">
        <v>12.9</v>
      </c>
      <c r="G32" s="44">
        <v>0</v>
      </c>
      <c r="H32" s="35">
        <v>5.9</v>
      </c>
      <c r="I32" s="35">
        <v>7</v>
      </c>
      <c r="J32" s="44">
        <v>0</v>
      </c>
      <c r="K32" s="155"/>
      <c r="L32" s="143"/>
      <c r="M32" s="143"/>
      <c r="N32" s="143"/>
      <c r="O32" s="143"/>
      <c r="P32" s="143"/>
      <c r="Q32" s="143"/>
      <c r="R32" s="143"/>
    </row>
    <row r="33" spans="1:18" ht="22.5" customHeight="1">
      <c r="A33" s="164"/>
      <c r="B33" s="183"/>
      <c r="C33" s="362"/>
      <c r="D33" s="361"/>
      <c r="E33" s="33">
        <v>2017</v>
      </c>
      <c r="F33" s="35">
        <v>14.9</v>
      </c>
      <c r="G33" s="44">
        <v>0</v>
      </c>
      <c r="H33" s="35">
        <v>6.9</v>
      </c>
      <c r="I33" s="35">
        <v>8</v>
      </c>
      <c r="J33" s="44">
        <v>0</v>
      </c>
      <c r="K33" s="155"/>
      <c r="L33" s="143"/>
      <c r="M33" s="143"/>
      <c r="N33" s="143"/>
      <c r="O33" s="143"/>
      <c r="P33" s="143"/>
      <c r="Q33" s="143"/>
      <c r="R33" s="143"/>
    </row>
    <row r="34" spans="1:18" ht="48" customHeight="1">
      <c r="A34" s="108" t="s">
        <v>135</v>
      </c>
      <c r="B34" s="358"/>
      <c r="C34" s="358"/>
      <c r="D34" s="358"/>
      <c r="E34" s="358"/>
      <c r="F34" s="358"/>
      <c r="G34" s="358"/>
      <c r="H34" s="358"/>
      <c r="I34" s="358"/>
      <c r="J34" s="358"/>
      <c r="K34" s="60" t="s">
        <v>134</v>
      </c>
      <c r="L34" s="46" t="s">
        <v>42</v>
      </c>
      <c r="M34" s="46">
        <v>18</v>
      </c>
      <c r="N34" s="46">
        <v>18.5</v>
      </c>
      <c r="O34" s="46">
        <v>19</v>
      </c>
      <c r="P34" s="46">
        <v>19.5</v>
      </c>
      <c r="Q34" s="46">
        <v>20</v>
      </c>
      <c r="R34" s="46">
        <v>20.5</v>
      </c>
    </row>
    <row r="35" spans="1:18" ht="70.5" customHeight="1">
      <c r="A35" s="43">
        <v>1</v>
      </c>
      <c r="B35" s="31" t="s">
        <v>133</v>
      </c>
      <c r="C35" s="33" t="s">
        <v>132</v>
      </c>
      <c r="D35" s="61"/>
      <c r="E35" s="33" t="s">
        <v>48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60" t="s">
        <v>131</v>
      </c>
      <c r="L35" s="46" t="s">
        <v>58</v>
      </c>
      <c r="M35" s="46">
        <v>293</v>
      </c>
      <c r="N35" s="46">
        <v>294</v>
      </c>
      <c r="O35" s="46">
        <v>297</v>
      </c>
      <c r="P35" s="46">
        <v>299</v>
      </c>
      <c r="Q35" s="46" t="s">
        <v>130</v>
      </c>
      <c r="R35" s="46" t="s">
        <v>130</v>
      </c>
    </row>
    <row r="36" spans="1:18" ht="127.5" customHeight="1">
      <c r="A36" s="359" t="s">
        <v>210</v>
      </c>
      <c r="B36" s="360"/>
      <c r="C36" s="360"/>
      <c r="D36" s="360"/>
      <c r="E36" s="360"/>
      <c r="F36" s="360"/>
      <c r="G36" s="360"/>
      <c r="H36" s="360"/>
      <c r="I36" s="360"/>
      <c r="J36" s="360"/>
      <c r="K36" s="60" t="s">
        <v>129</v>
      </c>
      <c r="L36" s="46" t="s">
        <v>128</v>
      </c>
      <c r="M36" s="79">
        <v>4.6</v>
      </c>
      <c r="N36" s="79">
        <v>4.72</v>
      </c>
      <c r="O36" s="79">
        <v>4.62</v>
      </c>
      <c r="P36" s="79">
        <v>4.95</v>
      </c>
      <c r="Q36" s="79">
        <v>5.3</v>
      </c>
      <c r="R36" s="79">
        <v>5.6</v>
      </c>
    </row>
    <row r="37" spans="1:18" ht="12" customHeight="1">
      <c r="A37" s="108" t="s">
        <v>127</v>
      </c>
      <c r="B37" s="358"/>
      <c r="C37" s="358"/>
      <c r="D37" s="358"/>
      <c r="E37" s="358"/>
      <c r="F37" s="358"/>
      <c r="G37" s="358"/>
      <c r="H37" s="358"/>
      <c r="I37" s="358"/>
      <c r="J37" s="358"/>
      <c r="K37" s="175" t="s">
        <v>126</v>
      </c>
      <c r="L37" s="143" t="s">
        <v>42</v>
      </c>
      <c r="M37" s="177">
        <v>70.8</v>
      </c>
      <c r="N37" s="177">
        <v>70.7</v>
      </c>
      <c r="O37" s="177">
        <v>70.6</v>
      </c>
      <c r="P37" s="177">
        <v>70.6</v>
      </c>
      <c r="Q37" s="177">
        <v>70.5</v>
      </c>
      <c r="R37" s="351">
        <v>70.5</v>
      </c>
    </row>
    <row r="38" spans="1:18" ht="114" customHeight="1">
      <c r="A38" s="43">
        <v>1</v>
      </c>
      <c r="B38" s="40" t="s">
        <v>213</v>
      </c>
      <c r="C38" s="33" t="s">
        <v>132</v>
      </c>
      <c r="D38" s="61"/>
      <c r="E38" s="33" t="s">
        <v>48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183"/>
      <c r="L38" s="144"/>
      <c r="M38" s="178"/>
      <c r="N38" s="178"/>
      <c r="O38" s="178"/>
      <c r="P38" s="178"/>
      <c r="Q38" s="178"/>
      <c r="R38" s="355"/>
    </row>
    <row r="39" spans="1:19" ht="10.5" customHeight="1">
      <c r="A39" s="108" t="s">
        <v>125</v>
      </c>
      <c r="B39" s="358"/>
      <c r="C39" s="358"/>
      <c r="D39" s="358"/>
      <c r="E39" s="358"/>
      <c r="F39" s="358"/>
      <c r="G39" s="358"/>
      <c r="H39" s="358"/>
      <c r="I39" s="358"/>
      <c r="J39" s="358"/>
      <c r="K39" s="175" t="s">
        <v>124</v>
      </c>
      <c r="L39" s="124" t="s">
        <v>42</v>
      </c>
      <c r="M39" s="210">
        <v>100</v>
      </c>
      <c r="N39" s="210">
        <v>106.9</v>
      </c>
      <c r="O39" s="210">
        <v>111.3</v>
      </c>
      <c r="P39" s="210">
        <v>117.2</v>
      </c>
      <c r="Q39" s="210">
        <v>124.6</v>
      </c>
      <c r="R39" s="210">
        <v>133.2</v>
      </c>
      <c r="S39" s="7"/>
    </row>
    <row r="40" spans="1:23" ht="70.5" customHeight="1">
      <c r="A40" s="62">
        <v>1</v>
      </c>
      <c r="B40" s="40" t="s">
        <v>121</v>
      </c>
      <c r="C40" s="33" t="s">
        <v>132</v>
      </c>
      <c r="D40" s="33" t="s">
        <v>110</v>
      </c>
      <c r="E40" s="33" t="s">
        <v>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175"/>
      <c r="L40" s="125"/>
      <c r="M40" s="212"/>
      <c r="N40" s="212"/>
      <c r="O40" s="212"/>
      <c r="P40" s="212"/>
      <c r="Q40" s="212"/>
      <c r="R40" s="212"/>
      <c r="S40" s="75"/>
      <c r="T40" s="76"/>
      <c r="U40" s="76"/>
      <c r="V40" s="77"/>
      <c r="W40" s="76"/>
    </row>
    <row r="41" spans="1:18" ht="66.75" customHeight="1">
      <c r="A41" s="43">
        <v>2</v>
      </c>
      <c r="B41" s="40" t="s">
        <v>123</v>
      </c>
      <c r="C41" s="33" t="s">
        <v>132</v>
      </c>
      <c r="D41" s="61"/>
      <c r="E41" s="33" t="s">
        <v>48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75"/>
      <c r="L41" s="126"/>
      <c r="M41" s="222"/>
      <c r="N41" s="222"/>
      <c r="O41" s="222"/>
      <c r="P41" s="222"/>
      <c r="Q41" s="222"/>
      <c r="R41" s="222"/>
    </row>
    <row r="42" spans="1:18" ht="14.25" customHeight="1">
      <c r="A42" s="155">
        <v>3</v>
      </c>
      <c r="B42" s="163" t="s">
        <v>25</v>
      </c>
      <c r="C42" s="169" t="s">
        <v>24</v>
      </c>
      <c r="D42" s="389"/>
      <c r="E42" s="105" t="s">
        <v>48</v>
      </c>
      <c r="F42" s="106">
        <f>SUM(F43:F45)</f>
        <v>596.5663999999999</v>
      </c>
      <c r="G42" s="94">
        <f>SUM(G43:G45)</f>
        <v>0</v>
      </c>
      <c r="H42" s="106">
        <f>SUM(H43:H45)</f>
        <v>596.5663999999999</v>
      </c>
      <c r="I42" s="106">
        <v>0</v>
      </c>
      <c r="J42" s="106">
        <v>0</v>
      </c>
      <c r="K42" s="145" t="s">
        <v>122</v>
      </c>
      <c r="L42" s="143" t="s">
        <v>42</v>
      </c>
      <c r="M42" s="143">
        <v>70.8</v>
      </c>
      <c r="N42" s="143">
        <v>73</v>
      </c>
      <c r="O42" s="143">
        <v>75</v>
      </c>
      <c r="P42" s="143">
        <v>77</v>
      </c>
      <c r="Q42" s="143">
        <v>80</v>
      </c>
      <c r="R42" s="143">
        <v>82</v>
      </c>
    </row>
    <row r="43" spans="1:18" ht="14.25" customHeight="1">
      <c r="A43" s="155"/>
      <c r="B43" s="165"/>
      <c r="C43" s="387"/>
      <c r="D43" s="390"/>
      <c r="E43" s="105">
        <v>2015</v>
      </c>
      <c r="F43" s="106">
        <f>SUM(G43:J43)</f>
        <v>406.7</v>
      </c>
      <c r="G43" s="94">
        <f aca="true" t="shared" si="0" ref="G43:G50">SUM(G44:G46)</f>
        <v>0</v>
      </c>
      <c r="H43" s="106">
        <v>406.7</v>
      </c>
      <c r="I43" s="106">
        <v>0</v>
      </c>
      <c r="J43" s="106">
        <v>0</v>
      </c>
      <c r="K43" s="146"/>
      <c r="L43" s="143"/>
      <c r="M43" s="143"/>
      <c r="N43" s="143"/>
      <c r="O43" s="143"/>
      <c r="P43" s="143"/>
      <c r="Q43" s="143"/>
      <c r="R43" s="143"/>
    </row>
    <row r="44" spans="1:18" ht="14.25" customHeight="1">
      <c r="A44" s="155"/>
      <c r="B44" s="165"/>
      <c r="C44" s="387"/>
      <c r="D44" s="390"/>
      <c r="E44" s="105">
        <v>2016</v>
      </c>
      <c r="F44" s="106">
        <f>SUM(G44:J44)</f>
        <v>189.8664</v>
      </c>
      <c r="G44" s="94">
        <f t="shared" si="0"/>
        <v>0</v>
      </c>
      <c r="H44" s="106">
        <v>189.8664</v>
      </c>
      <c r="I44" s="106">
        <v>0</v>
      </c>
      <c r="J44" s="106">
        <v>0</v>
      </c>
      <c r="K44" s="146"/>
      <c r="L44" s="143"/>
      <c r="M44" s="143"/>
      <c r="N44" s="143"/>
      <c r="O44" s="143"/>
      <c r="P44" s="143"/>
      <c r="Q44" s="143"/>
      <c r="R44" s="143"/>
    </row>
    <row r="45" spans="1:18" ht="14.25" customHeight="1">
      <c r="A45" s="155"/>
      <c r="B45" s="165"/>
      <c r="C45" s="388"/>
      <c r="D45" s="391"/>
      <c r="E45" s="105">
        <v>2017</v>
      </c>
      <c r="F45" s="106">
        <f>SUM(G45:J45)</f>
        <v>0</v>
      </c>
      <c r="G45" s="94">
        <f t="shared" si="0"/>
        <v>0</v>
      </c>
      <c r="H45" s="106">
        <v>0</v>
      </c>
      <c r="I45" s="106">
        <v>0</v>
      </c>
      <c r="J45" s="106">
        <v>0</v>
      </c>
      <c r="K45" s="146"/>
      <c r="L45" s="143"/>
      <c r="M45" s="143"/>
      <c r="N45" s="143"/>
      <c r="O45" s="143"/>
      <c r="P45" s="143"/>
      <c r="Q45" s="143"/>
      <c r="R45" s="143"/>
    </row>
    <row r="46" spans="1:18" ht="15.75" customHeight="1">
      <c r="A46" s="155">
        <v>4</v>
      </c>
      <c r="B46" s="155" t="s">
        <v>21</v>
      </c>
      <c r="C46" s="148" t="s">
        <v>10</v>
      </c>
      <c r="D46" s="385"/>
      <c r="E46" s="49" t="s">
        <v>48</v>
      </c>
      <c r="F46" s="64">
        <f>SUM(F47:F49)</f>
        <v>280.3</v>
      </c>
      <c r="G46" s="35">
        <f t="shared" si="0"/>
        <v>0</v>
      </c>
      <c r="H46" s="64">
        <f>SUM(H47:H49)</f>
        <v>280.3</v>
      </c>
      <c r="I46" s="63">
        <v>0</v>
      </c>
      <c r="J46" s="63">
        <v>0</v>
      </c>
      <c r="K46" s="146"/>
      <c r="L46" s="143"/>
      <c r="M46" s="143"/>
      <c r="N46" s="143"/>
      <c r="O46" s="143"/>
      <c r="P46" s="143"/>
      <c r="Q46" s="143"/>
      <c r="R46" s="143"/>
    </row>
    <row r="47" spans="1:18" ht="12.75" customHeight="1">
      <c r="A47" s="140"/>
      <c r="B47" s="140"/>
      <c r="C47" s="141"/>
      <c r="D47" s="386"/>
      <c r="E47" s="49">
        <v>2015</v>
      </c>
      <c r="F47" s="64">
        <f>SUM(G47:J47)</f>
        <v>60.6</v>
      </c>
      <c r="G47" s="35">
        <f t="shared" si="0"/>
        <v>0</v>
      </c>
      <c r="H47" s="64">
        <v>60.6</v>
      </c>
      <c r="I47" s="63">
        <v>0</v>
      </c>
      <c r="J47" s="63">
        <v>0</v>
      </c>
      <c r="K47" s="146"/>
      <c r="L47" s="143"/>
      <c r="M47" s="143"/>
      <c r="N47" s="143"/>
      <c r="O47" s="143"/>
      <c r="P47" s="143"/>
      <c r="Q47" s="143"/>
      <c r="R47" s="143"/>
    </row>
    <row r="48" spans="1:18" ht="12" customHeight="1">
      <c r="A48" s="140"/>
      <c r="B48" s="140"/>
      <c r="C48" s="141"/>
      <c r="D48" s="386"/>
      <c r="E48" s="49">
        <v>2016</v>
      </c>
      <c r="F48" s="64">
        <f>SUM(G48:J48)</f>
        <v>90.4</v>
      </c>
      <c r="G48" s="35">
        <f t="shared" si="0"/>
        <v>0</v>
      </c>
      <c r="H48" s="64">
        <v>90.4</v>
      </c>
      <c r="I48" s="63">
        <v>0</v>
      </c>
      <c r="J48" s="63">
        <v>0</v>
      </c>
      <c r="K48" s="146"/>
      <c r="L48" s="143"/>
      <c r="M48" s="143"/>
      <c r="N48" s="143"/>
      <c r="O48" s="143"/>
      <c r="P48" s="143"/>
      <c r="Q48" s="143"/>
      <c r="R48" s="143"/>
    </row>
    <row r="49" spans="1:18" ht="14.25" customHeight="1">
      <c r="A49" s="140"/>
      <c r="B49" s="140"/>
      <c r="C49" s="135"/>
      <c r="D49" s="398"/>
      <c r="E49" s="49">
        <v>2017</v>
      </c>
      <c r="F49" s="64">
        <f>SUM(G49:J49)</f>
        <v>129.3</v>
      </c>
      <c r="G49" s="35">
        <f t="shared" si="0"/>
        <v>0</v>
      </c>
      <c r="H49" s="64">
        <v>129.3</v>
      </c>
      <c r="I49" s="63">
        <v>0</v>
      </c>
      <c r="J49" s="63">
        <v>0</v>
      </c>
      <c r="K49" s="146"/>
      <c r="L49" s="143"/>
      <c r="M49" s="143"/>
      <c r="N49" s="143"/>
      <c r="O49" s="143"/>
      <c r="P49" s="143"/>
      <c r="Q49" s="143"/>
      <c r="R49" s="143"/>
    </row>
    <row r="50" spans="1:18" ht="21" customHeight="1">
      <c r="A50" s="155">
        <v>5</v>
      </c>
      <c r="B50" s="155" t="s">
        <v>23</v>
      </c>
      <c r="C50" s="143" t="s">
        <v>10</v>
      </c>
      <c r="D50" s="393"/>
      <c r="E50" s="49" t="s">
        <v>48</v>
      </c>
      <c r="F50" s="35">
        <f>SUM(F51:F53)</f>
        <v>178.9</v>
      </c>
      <c r="G50" s="35">
        <f t="shared" si="0"/>
        <v>0</v>
      </c>
      <c r="H50" s="35">
        <f>SUM(H51:H53)</f>
        <v>169.3</v>
      </c>
      <c r="I50" s="63">
        <v>0</v>
      </c>
      <c r="J50" s="35">
        <f>SUM(J51:J53)</f>
        <v>9.600000000000001</v>
      </c>
      <c r="K50" s="146"/>
      <c r="L50" s="143"/>
      <c r="M50" s="143"/>
      <c r="N50" s="143"/>
      <c r="O50" s="143"/>
      <c r="P50" s="143"/>
      <c r="Q50" s="143"/>
      <c r="R50" s="143"/>
    </row>
    <row r="51" spans="1:18" ht="21" customHeight="1">
      <c r="A51" s="140"/>
      <c r="B51" s="140"/>
      <c r="C51" s="179"/>
      <c r="D51" s="393"/>
      <c r="E51" s="49">
        <v>2015</v>
      </c>
      <c r="F51" s="35">
        <f>SUM(G51:J51)</f>
        <v>41.1</v>
      </c>
      <c r="G51" s="35">
        <f>SUM(G52:G55)</f>
        <v>0</v>
      </c>
      <c r="H51" s="35">
        <v>37.9</v>
      </c>
      <c r="I51" s="63">
        <v>0</v>
      </c>
      <c r="J51" s="35">
        <v>3.2</v>
      </c>
      <c r="K51" s="146"/>
      <c r="L51" s="143"/>
      <c r="M51" s="143"/>
      <c r="N51" s="143"/>
      <c r="O51" s="143"/>
      <c r="P51" s="143"/>
      <c r="Q51" s="143"/>
      <c r="R51" s="143"/>
    </row>
    <row r="52" spans="1:18" ht="21" customHeight="1">
      <c r="A52" s="140"/>
      <c r="B52" s="140"/>
      <c r="C52" s="179"/>
      <c r="D52" s="393"/>
      <c r="E52" s="49">
        <v>2016</v>
      </c>
      <c r="F52" s="35">
        <f>SUM(G52:J52)</f>
        <v>57.900000000000006</v>
      </c>
      <c r="G52" s="35">
        <f>SUM(G53:G56)</f>
        <v>0</v>
      </c>
      <c r="H52" s="35">
        <v>54.7</v>
      </c>
      <c r="I52" s="63">
        <v>0</v>
      </c>
      <c r="J52" s="35">
        <v>3.2</v>
      </c>
      <c r="K52" s="146"/>
      <c r="L52" s="143"/>
      <c r="M52" s="143"/>
      <c r="N52" s="143"/>
      <c r="O52" s="143"/>
      <c r="P52" s="143"/>
      <c r="Q52" s="143"/>
      <c r="R52" s="143"/>
    </row>
    <row r="53" spans="1:18" ht="15" customHeight="1">
      <c r="A53" s="140"/>
      <c r="B53" s="140"/>
      <c r="C53" s="179"/>
      <c r="D53" s="393"/>
      <c r="E53" s="49">
        <v>2017</v>
      </c>
      <c r="F53" s="35">
        <f>SUM(G53:J53)</f>
        <v>79.9</v>
      </c>
      <c r="G53" s="35">
        <f>SUM(G54:G57)</f>
        <v>0</v>
      </c>
      <c r="H53" s="35">
        <v>76.7</v>
      </c>
      <c r="I53" s="63">
        <v>0</v>
      </c>
      <c r="J53" s="35">
        <v>3.2</v>
      </c>
      <c r="K53" s="146"/>
      <c r="L53" s="143"/>
      <c r="M53" s="143"/>
      <c r="N53" s="143"/>
      <c r="O53" s="143"/>
      <c r="P53" s="143"/>
      <c r="Q53" s="143"/>
      <c r="R53" s="143"/>
    </row>
    <row r="54" spans="1:18" ht="36" customHeight="1">
      <c r="A54" s="124">
        <v>6</v>
      </c>
      <c r="B54" s="124" t="s">
        <v>30</v>
      </c>
      <c r="C54" s="148" t="s">
        <v>49</v>
      </c>
      <c r="D54" s="385"/>
      <c r="E54" s="49" t="s">
        <v>48</v>
      </c>
      <c r="F54" s="65">
        <v>281.7782</v>
      </c>
      <c r="G54" s="35">
        <f>SUM(G55:G57)</f>
        <v>0</v>
      </c>
      <c r="H54" s="65">
        <v>281.7782</v>
      </c>
      <c r="I54" s="63">
        <v>0</v>
      </c>
      <c r="J54" s="63">
        <v>0</v>
      </c>
      <c r="K54" s="146"/>
      <c r="L54" s="143"/>
      <c r="M54" s="143"/>
      <c r="N54" s="143"/>
      <c r="O54" s="143"/>
      <c r="P54" s="143"/>
      <c r="Q54" s="143"/>
      <c r="R54" s="143"/>
    </row>
    <row r="55" spans="1:18" ht="36" customHeight="1">
      <c r="A55" s="241"/>
      <c r="B55" s="241"/>
      <c r="C55" s="141"/>
      <c r="D55" s="386"/>
      <c r="E55" s="49">
        <v>2015</v>
      </c>
      <c r="F55" s="65">
        <v>69.293</v>
      </c>
      <c r="G55" s="35">
        <f>SUM(G56:G58)</f>
        <v>0</v>
      </c>
      <c r="H55" s="65">
        <v>69.293</v>
      </c>
      <c r="I55" s="63">
        <v>0</v>
      </c>
      <c r="J55" s="63">
        <v>0</v>
      </c>
      <c r="K55" s="146"/>
      <c r="L55" s="143"/>
      <c r="M55" s="143"/>
      <c r="N55" s="143"/>
      <c r="O55" s="143"/>
      <c r="P55" s="143"/>
      <c r="Q55" s="143"/>
      <c r="R55" s="143"/>
    </row>
    <row r="56" spans="1:18" ht="36" customHeight="1">
      <c r="A56" s="241"/>
      <c r="B56" s="241"/>
      <c r="C56" s="141"/>
      <c r="D56" s="386"/>
      <c r="E56" s="49">
        <v>2016</v>
      </c>
      <c r="F56" s="65">
        <v>91.7424</v>
      </c>
      <c r="G56" s="35">
        <f>SUM(G57:G58)</f>
        <v>0</v>
      </c>
      <c r="H56" s="65">
        <v>91.7424</v>
      </c>
      <c r="I56" s="63">
        <v>0</v>
      </c>
      <c r="J56" s="63">
        <v>0</v>
      </c>
      <c r="K56" s="146"/>
      <c r="L56" s="143"/>
      <c r="M56" s="143"/>
      <c r="N56" s="143"/>
      <c r="O56" s="143"/>
      <c r="P56" s="143"/>
      <c r="Q56" s="143"/>
      <c r="R56" s="143"/>
    </row>
    <row r="57" spans="1:18" ht="29.25" customHeight="1">
      <c r="A57" s="241"/>
      <c r="B57" s="241"/>
      <c r="C57" s="141"/>
      <c r="D57" s="386"/>
      <c r="E57" s="49">
        <v>2017</v>
      </c>
      <c r="F57" s="65">
        <v>120.7428</v>
      </c>
      <c r="G57" s="35">
        <f>SUM(G58:G58)</f>
        <v>0</v>
      </c>
      <c r="H57" s="65">
        <v>120.7428</v>
      </c>
      <c r="I57" s="63">
        <v>0</v>
      </c>
      <c r="J57" s="63">
        <v>0</v>
      </c>
      <c r="K57" s="146"/>
      <c r="L57" s="143"/>
      <c r="M57" s="143"/>
      <c r="N57" s="143"/>
      <c r="O57" s="143"/>
      <c r="P57" s="143"/>
      <c r="Q57" s="143"/>
      <c r="R57" s="143"/>
    </row>
    <row r="58" spans="1:18" ht="24" customHeight="1">
      <c r="A58" s="108" t="s">
        <v>120</v>
      </c>
      <c r="B58" s="358"/>
      <c r="C58" s="358"/>
      <c r="D58" s="358"/>
      <c r="E58" s="358"/>
      <c r="F58" s="358"/>
      <c r="G58" s="358"/>
      <c r="H58" s="358"/>
      <c r="I58" s="358"/>
      <c r="J58" s="358"/>
      <c r="K58" s="166" t="s">
        <v>119</v>
      </c>
      <c r="L58" s="148" t="s">
        <v>42</v>
      </c>
      <c r="M58" s="210">
        <v>52</v>
      </c>
      <c r="N58" s="210">
        <v>52</v>
      </c>
      <c r="O58" s="210">
        <v>53</v>
      </c>
      <c r="P58" s="210">
        <v>54</v>
      </c>
      <c r="Q58" s="210">
        <v>55</v>
      </c>
      <c r="R58" s="210">
        <v>55</v>
      </c>
    </row>
    <row r="59" spans="1:18" ht="16.5" customHeight="1">
      <c r="A59" s="155">
        <v>1</v>
      </c>
      <c r="B59" s="155" t="s">
        <v>302</v>
      </c>
      <c r="C59" s="143" t="s">
        <v>9</v>
      </c>
      <c r="D59" s="143" t="s">
        <v>118</v>
      </c>
      <c r="E59" s="33" t="s">
        <v>48</v>
      </c>
      <c r="F59" s="44">
        <v>191.77</v>
      </c>
      <c r="G59" s="35">
        <f aca="true" t="shared" si="1" ref="G59:G70">SUM(G60:G63)</f>
        <v>0</v>
      </c>
      <c r="H59" s="35">
        <f aca="true" t="shared" si="2" ref="H59:H70">SUM(H60:H63)</f>
        <v>0</v>
      </c>
      <c r="I59" s="44">
        <v>191.77</v>
      </c>
      <c r="J59" s="35">
        <f aca="true" t="shared" si="3" ref="J59:J70">SUM(J60:J63)</f>
        <v>0</v>
      </c>
      <c r="K59" s="156"/>
      <c r="L59" s="151"/>
      <c r="M59" s="211"/>
      <c r="N59" s="211"/>
      <c r="O59" s="211"/>
      <c r="P59" s="211"/>
      <c r="Q59" s="211"/>
      <c r="R59" s="211"/>
    </row>
    <row r="60" spans="1:18" ht="13.5" customHeight="1">
      <c r="A60" s="183"/>
      <c r="B60" s="183"/>
      <c r="C60" s="144"/>
      <c r="D60" s="144"/>
      <c r="E60" s="33">
        <v>2015</v>
      </c>
      <c r="F60" s="44">
        <v>69.257</v>
      </c>
      <c r="G60" s="35">
        <f t="shared" si="1"/>
        <v>0</v>
      </c>
      <c r="H60" s="35">
        <f t="shared" si="2"/>
        <v>0</v>
      </c>
      <c r="I60" s="44">
        <v>69.257</v>
      </c>
      <c r="J60" s="35">
        <f t="shared" si="3"/>
        <v>0</v>
      </c>
      <c r="K60" s="156"/>
      <c r="L60" s="151"/>
      <c r="M60" s="211"/>
      <c r="N60" s="211"/>
      <c r="O60" s="211"/>
      <c r="P60" s="211"/>
      <c r="Q60" s="211"/>
      <c r="R60" s="211"/>
    </row>
    <row r="61" spans="1:18" ht="9.75" customHeight="1">
      <c r="A61" s="183"/>
      <c r="B61" s="183"/>
      <c r="C61" s="144"/>
      <c r="D61" s="144"/>
      <c r="E61" s="33">
        <v>2016</v>
      </c>
      <c r="F61" s="44">
        <v>61.257</v>
      </c>
      <c r="G61" s="35">
        <f t="shared" si="1"/>
        <v>0</v>
      </c>
      <c r="H61" s="35">
        <f t="shared" si="2"/>
        <v>0</v>
      </c>
      <c r="I61" s="44">
        <v>61.257</v>
      </c>
      <c r="J61" s="35">
        <f t="shared" si="3"/>
        <v>0</v>
      </c>
      <c r="K61" s="156"/>
      <c r="L61" s="151"/>
      <c r="M61" s="211"/>
      <c r="N61" s="211"/>
      <c r="O61" s="211"/>
      <c r="P61" s="211"/>
      <c r="Q61" s="211"/>
      <c r="R61" s="211"/>
    </row>
    <row r="62" spans="1:18" ht="20.25" customHeight="1">
      <c r="A62" s="183"/>
      <c r="B62" s="183"/>
      <c r="C62" s="144"/>
      <c r="D62" s="144"/>
      <c r="E62" s="33">
        <v>2017</v>
      </c>
      <c r="F62" s="44">
        <v>61.257</v>
      </c>
      <c r="G62" s="35">
        <f t="shared" si="1"/>
        <v>0</v>
      </c>
      <c r="H62" s="35">
        <f t="shared" si="2"/>
        <v>0</v>
      </c>
      <c r="I62" s="44">
        <v>61.257</v>
      </c>
      <c r="J62" s="35">
        <f t="shared" si="3"/>
        <v>0</v>
      </c>
      <c r="K62" s="156"/>
      <c r="L62" s="151"/>
      <c r="M62" s="211"/>
      <c r="N62" s="211"/>
      <c r="O62" s="211"/>
      <c r="P62" s="211"/>
      <c r="Q62" s="211"/>
      <c r="R62" s="211"/>
    </row>
    <row r="63" spans="1:18" ht="11.25" customHeight="1">
      <c r="A63" s="155">
        <v>2</v>
      </c>
      <c r="B63" s="155" t="s">
        <v>303</v>
      </c>
      <c r="C63" s="143" t="s">
        <v>9</v>
      </c>
      <c r="D63" s="144"/>
      <c r="E63" s="33" t="s">
        <v>48</v>
      </c>
      <c r="F63" s="44">
        <v>72.955</v>
      </c>
      <c r="G63" s="35">
        <f t="shared" si="1"/>
        <v>0</v>
      </c>
      <c r="H63" s="35">
        <f t="shared" si="2"/>
        <v>0</v>
      </c>
      <c r="I63" s="44">
        <v>72.955</v>
      </c>
      <c r="J63" s="35">
        <f t="shared" si="3"/>
        <v>0</v>
      </c>
      <c r="K63" s="156"/>
      <c r="L63" s="151"/>
      <c r="M63" s="211"/>
      <c r="N63" s="211"/>
      <c r="O63" s="211"/>
      <c r="P63" s="211"/>
      <c r="Q63" s="211"/>
      <c r="R63" s="211"/>
    </row>
    <row r="64" spans="1:18" ht="12" customHeight="1">
      <c r="A64" s="183"/>
      <c r="B64" s="183"/>
      <c r="C64" s="144"/>
      <c r="D64" s="144"/>
      <c r="E64" s="33">
        <v>2015</v>
      </c>
      <c r="F64" s="44">
        <v>29.981</v>
      </c>
      <c r="G64" s="35">
        <f t="shared" si="1"/>
        <v>0</v>
      </c>
      <c r="H64" s="35">
        <f t="shared" si="2"/>
        <v>0</v>
      </c>
      <c r="I64" s="44">
        <v>29.981</v>
      </c>
      <c r="J64" s="35">
        <f t="shared" si="3"/>
        <v>0</v>
      </c>
      <c r="K64" s="156"/>
      <c r="L64" s="151"/>
      <c r="M64" s="211"/>
      <c r="N64" s="211"/>
      <c r="O64" s="211"/>
      <c r="P64" s="211"/>
      <c r="Q64" s="211"/>
      <c r="R64" s="211"/>
    </row>
    <row r="65" spans="1:18" ht="14.25" customHeight="1">
      <c r="A65" s="183"/>
      <c r="B65" s="183"/>
      <c r="C65" s="144"/>
      <c r="D65" s="144"/>
      <c r="E65" s="33">
        <v>2016</v>
      </c>
      <c r="F65" s="44">
        <v>21.487</v>
      </c>
      <c r="G65" s="35">
        <f t="shared" si="1"/>
        <v>0</v>
      </c>
      <c r="H65" s="35">
        <f t="shared" si="2"/>
        <v>0</v>
      </c>
      <c r="I65" s="44">
        <v>21.487</v>
      </c>
      <c r="J65" s="35">
        <f t="shared" si="3"/>
        <v>0</v>
      </c>
      <c r="K65" s="156"/>
      <c r="L65" s="151"/>
      <c r="M65" s="211"/>
      <c r="N65" s="211"/>
      <c r="O65" s="211"/>
      <c r="P65" s="211"/>
      <c r="Q65" s="211"/>
      <c r="R65" s="211"/>
    </row>
    <row r="66" spans="1:18" ht="15.75" customHeight="1">
      <c r="A66" s="183"/>
      <c r="B66" s="183"/>
      <c r="C66" s="144"/>
      <c r="D66" s="144"/>
      <c r="E66" s="33">
        <v>2017</v>
      </c>
      <c r="F66" s="44">
        <v>21.487</v>
      </c>
      <c r="G66" s="35">
        <f t="shared" si="1"/>
        <v>0</v>
      </c>
      <c r="H66" s="35">
        <f t="shared" si="2"/>
        <v>0</v>
      </c>
      <c r="I66" s="44">
        <v>21.487</v>
      </c>
      <c r="J66" s="35">
        <f t="shared" si="3"/>
        <v>0</v>
      </c>
      <c r="K66" s="156"/>
      <c r="L66" s="151"/>
      <c r="M66" s="211"/>
      <c r="N66" s="211"/>
      <c r="O66" s="211"/>
      <c r="P66" s="211"/>
      <c r="Q66" s="211"/>
      <c r="R66" s="211"/>
    </row>
    <row r="67" spans="1:18" ht="12.75" customHeight="1">
      <c r="A67" s="155">
        <v>3</v>
      </c>
      <c r="B67" s="155" t="s">
        <v>304</v>
      </c>
      <c r="C67" s="143" t="s">
        <v>9</v>
      </c>
      <c r="D67" s="144"/>
      <c r="E67" s="33" t="s">
        <v>48</v>
      </c>
      <c r="F67" s="44">
        <f>SUM(F68:F70)</f>
        <v>763.317</v>
      </c>
      <c r="G67" s="35">
        <f t="shared" si="1"/>
        <v>0</v>
      </c>
      <c r="H67" s="35">
        <f t="shared" si="2"/>
        <v>0</v>
      </c>
      <c r="I67" s="44">
        <f>SUM(I68:I70)</f>
        <v>763.317</v>
      </c>
      <c r="J67" s="35">
        <f t="shared" si="3"/>
        <v>0</v>
      </c>
      <c r="K67" s="156"/>
      <c r="L67" s="151"/>
      <c r="M67" s="211"/>
      <c r="N67" s="211"/>
      <c r="O67" s="211"/>
      <c r="P67" s="211"/>
      <c r="Q67" s="211"/>
      <c r="R67" s="211"/>
    </row>
    <row r="68" spans="1:18" ht="11.25" customHeight="1">
      <c r="A68" s="183"/>
      <c r="B68" s="183"/>
      <c r="C68" s="144"/>
      <c r="D68" s="144"/>
      <c r="E68" s="33">
        <v>2015</v>
      </c>
      <c r="F68" s="44">
        <v>254.439</v>
      </c>
      <c r="G68" s="35">
        <f t="shared" si="1"/>
        <v>0</v>
      </c>
      <c r="H68" s="35">
        <f t="shared" si="2"/>
        <v>0</v>
      </c>
      <c r="I68" s="44">
        <v>254.439</v>
      </c>
      <c r="J68" s="35">
        <f t="shared" si="3"/>
        <v>0</v>
      </c>
      <c r="K68" s="156"/>
      <c r="L68" s="151"/>
      <c r="M68" s="211"/>
      <c r="N68" s="211"/>
      <c r="O68" s="211"/>
      <c r="P68" s="211"/>
      <c r="Q68" s="211"/>
      <c r="R68" s="211"/>
    </row>
    <row r="69" spans="1:18" ht="9.75" customHeight="1">
      <c r="A69" s="183"/>
      <c r="B69" s="183"/>
      <c r="C69" s="144"/>
      <c r="D69" s="144"/>
      <c r="E69" s="33">
        <v>2016</v>
      </c>
      <c r="F69" s="44">
        <v>254.439</v>
      </c>
      <c r="G69" s="35">
        <f t="shared" si="1"/>
        <v>0</v>
      </c>
      <c r="H69" s="35">
        <f t="shared" si="2"/>
        <v>0</v>
      </c>
      <c r="I69" s="44">
        <v>254.439</v>
      </c>
      <c r="J69" s="35">
        <f t="shared" si="3"/>
        <v>0</v>
      </c>
      <c r="K69" s="156"/>
      <c r="L69" s="151"/>
      <c r="M69" s="211"/>
      <c r="N69" s="211"/>
      <c r="O69" s="211"/>
      <c r="P69" s="211"/>
      <c r="Q69" s="211"/>
      <c r="R69" s="211"/>
    </row>
    <row r="70" spans="1:18" ht="22.5" customHeight="1">
      <c r="A70" s="183"/>
      <c r="B70" s="183"/>
      <c r="C70" s="144"/>
      <c r="D70" s="144"/>
      <c r="E70" s="33">
        <v>2017</v>
      </c>
      <c r="F70" s="44">
        <v>254.439</v>
      </c>
      <c r="G70" s="35">
        <f t="shared" si="1"/>
        <v>0</v>
      </c>
      <c r="H70" s="35">
        <f t="shared" si="2"/>
        <v>0</v>
      </c>
      <c r="I70" s="44">
        <v>254.439</v>
      </c>
      <c r="J70" s="35">
        <f t="shared" si="3"/>
        <v>0</v>
      </c>
      <c r="K70" s="157"/>
      <c r="L70" s="152"/>
      <c r="M70" s="311"/>
      <c r="N70" s="311"/>
      <c r="O70" s="311"/>
      <c r="P70" s="311"/>
      <c r="Q70" s="311"/>
      <c r="R70" s="311"/>
    </row>
    <row r="71" spans="1:18" ht="21.75" customHeight="1">
      <c r="A71" s="249" t="s">
        <v>117</v>
      </c>
      <c r="B71" s="395"/>
      <c r="C71" s="395"/>
      <c r="D71" s="395"/>
      <c r="E71" s="395"/>
      <c r="F71" s="395"/>
      <c r="G71" s="395"/>
      <c r="H71" s="395"/>
      <c r="I71" s="395"/>
      <c r="J71" s="395"/>
      <c r="K71" s="129"/>
      <c r="L71" s="129"/>
      <c r="M71" s="129"/>
      <c r="N71" s="129"/>
      <c r="O71" s="129"/>
      <c r="P71" s="129"/>
      <c r="Q71" s="129"/>
      <c r="R71" s="130"/>
    </row>
    <row r="72" spans="1:19" ht="15.75" customHeight="1">
      <c r="A72" s="400" t="s">
        <v>116</v>
      </c>
      <c r="B72" s="400"/>
      <c r="C72" s="400"/>
      <c r="D72" s="400"/>
      <c r="E72" s="400"/>
      <c r="F72" s="400"/>
      <c r="G72" s="400"/>
      <c r="H72" s="400"/>
      <c r="I72" s="400"/>
      <c r="J72" s="400"/>
      <c r="K72" s="175" t="s">
        <v>115</v>
      </c>
      <c r="L72" s="143" t="s">
        <v>42</v>
      </c>
      <c r="M72" s="177">
        <v>37.2</v>
      </c>
      <c r="N72" s="177">
        <v>36.4</v>
      </c>
      <c r="O72" s="177">
        <v>38.2</v>
      </c>
      <c r="P72" s="177">
        <v>38.4</v>
      </c>
      <c r="Q72" s="177">
        <v>38.6</v>
      </c>
      <c r="R72" s="177">
        <v>38.8</v>
      </c>
      <c r="S72" s="7"/>
    </row>
    <row r="73" spans="1:18" ht="22.5" customHeight="1">
      <c r="A73" s="396">
        <v>1</v>
      </c>
      <c r="B73" s="285" t="s">
        <v>292</v>
      </c>
      <c r="C73" s="348" t="s">
        <v>114</v>
      </c>
      <c r="D73" s="348" t="s">
        <v>160</v>
      </c>
      <c r="E73" s="115" t="s">
        <v>48</v>
      </c>
      <c r="F73" s="115">
        <v>210.9</v>
      </c>
      <c r="G73" s="35">
        <f aca="true" t="shared" si="4" ref="G73:H76">SUM(G74:G77)</f>
        <v>0</v>
      </c>
      <c r="H73" s="35">
        <f t="shared" si="4"/>
        <v>0</v>
      </c>
      <c r="I73" s="115">
        <v>210.9</v>
      </c>
      <c r="J73" s="35">
        <f>SUM(J74:J77)</f>
        <v>0</v>
      </c>
      <c r="K73" s="394"/>
      <c r="L73" s="143"/>
      <c r="M73" s="177"/>
      <c r="N73" s="177"/>
      <c r="O73" s="177"/>
      <c r="P73" s="177"/>
      <c r="Q73" s="177"/>
      <c r="R73" s="177"/>
    </row>
    <row r="74" spans="1:18" ht="36" customHeight="1">
      <c r="A74" s="397"/>
      <c r="B74" s="285"/>
      <c r="C74" s="348"/>
      <c r="D74" s="348"/>
      <c r="E74" s="115">
        <v>2015</v>
      </c>
      <c r="F74" s="115">
        <v>105.4</v>
      </c>
      <c r="G74" s="35">
        <f t="shared" si="4"/>
        <v>0</v>
      </c>
      <c r="H74" s="35">
        <f t="shared" si="4"/>
        <v>0</v>
      </c>
      <c r="I74" s="115">
        <v>105.4</v>
      </c>
      <c r="J74" s="35">
        <f>SUM(J75:J78)</f>
        <v>0</v>
      </c>
      <c r="K74" s="394"/>
      <c r="L74" s="143"/>
      <c r="M74" s="177"/>
      <c r="N74" s="177"/>
      <c r="O74" s="177"/>
      <c r="P74" s="177"/>
      <c r="Q74" s="177"/>
      <c r="R74" s="177"/>
    </row>
    <row r="75" spans="1:18" ht="20.25" customHeight="1">
      <c r="A75" s="397"/>
      <c r="B75" s="285"/>
      <c r="C75" s="348"/>
      <c r="D75" s="348"/>
      <c r="E75" s="115">
        <v>2016</v>
      </c>
      <c r="F75" s="115">
        <v>105.4</v>
      </c>
      <c r="G75" s="35">
        <f t="shared" si="4"/>
        <v>0</v>
      </c>
      <c r="H75" s="35">
        <f t="shared" si="4"/>
        <v>0</v>
      </c>
      <c r="I75" s="115">
        <v>105.4</v>
      </c>
      <c r="J75" s="35">
        <f>SUM(J76:J79)</f>
        <v>0</v>
      </c>
      <c r="K75" s="394" t="s">
        <v>113</v>
      </c>
      <c r="L75" s="143" t="s">
        <v>42</v>
      </c>
      <c r="M75" s="177">
        <v>87</v>
      </c>
      <c r="N75" s="377">
        <v>99.83</v>
      </c>
      <c r="O75" s="379">
        <v>99.96</v>
      </c>
      <c r="P75" s="379">
        <v>99.97</v>
      </c>
      <c r="Q75" s="379">
        <v>99.98</v>
      </c>
      <c r="R75" s="379">
        <v>99.99</v>
      </c>
    </row>
    <row r="76" spans="1:18" ht="56.25" customHeight="1">
      <c r="A76" s="397"/>
      <c r="B76" s="285"/>
      <c r="C76" s="348"/>
      <c r="D76" s="348"/>
      <c r="E76" s="115">
        <v>2017</v>
      </c>
      <c r="F76" s="116">
        <v>0</v>
      </c>
      <c r="G76" s="35">
        <f t="shared" si="4"/>
        <v>0</v>
      </c>
      <c r="H76" s="35">
        <f t="shared" si="4"/>
        <v>0</v>
      </c>
      <c r="I76" s="35">
        <v>0</v>
      </c>
      <c r="J76" s="35">
        <f>SUM(J77:J80)</f>
        <v>0</v>
      </c>
      <c r="K76" s="340"/>
      <c r="L76" s="399"/>
      <c r="M76" s="392"/>
      <c r="N76" s="378"/>
      <c r="O76" s="379"/>
      <c r="P76" s="379"/>
      <c r="Q76" s="379"/>
      <c r="R76" s="379"/>
    </row>
    <row r="77" spans="1:18" ht="16.5" customHeight="1">
      <c r="A77" s="108" t="s">
        <v>112</v>
      </c>
      <c r="B77" s="354"/>
      <c r="C77" s="354"/>
      <c r="D77" s="354"/>
      <c r="E77" s="354"/>
      <c r="F77" s="354"/>
      <c r="G77" s="354"/>
      <c r="H77" s="354"/>
      <c r="I77" s="354"/>
      <c r="J77" s="354"/>
      <c r="K77" s="175" t="s">
        <v>111</v>
      </c>
      <c r="L77" s="143" t="s">
        <v>42</v>
      </c>
      <c r="M77" s="143">
        <v>64.4</v>
      </c>
      <c r="N77" s="380">
        <v>64.3</v>
      </c>
      <c r="O77" s="382">
        <v>67.3</v>
      </c>
      <c r="P77" s="383">
        <v>70</v>
      </c>
      <c r="Q77" s="150">
        <v>70.3</v>
      </c>
      <c r="R77" s="382">
        <v>75.3</v>
      </c>
    </row>
    <row r="78" spans="1:18" ht="15.75" customHeight="1">
      <c r="A78" s="155">
        <v>1</v>
      </c>
      <c r="B78" s="155" t="s">
        <v>208</v>
      </c>
      <c r="C78" s="143" t="s">
        <v>110</v>
      </c>
      <c r="D78" s="143" t="s">
        <v>107</v>
      </c>
      <c r="E78" s="33" t="s">
        <v>48</v>
      </c>
      <c r="F78" s="67">
        <f>I78</f>
        <v>919.4</v>
      </c>
      <c r="G78" s="35">
        <f>SUM(G79:G82)</f>
        <v>0</v>
      </c>
      <c r="H78" s="35">
        <f>SUM(H79:H82)</f>
        <v>0</v>
      </c>
      <c r="I78" s="67">
        <f>SUM(I79:I81)</f>
        <v>919.4</v>
      </c>
      <c r="J78" s="35">
        <f>SUM(J79:J82)</f>
        <v>0</v>
      </c>
      <c r="K78" s="164"/>
      <c r="L78" s="179"/>
      <c r="M78" s="179"/>
      <c r="N78" s="381"/>
      <c r="O78" s="381"/>
      <c r="P78" s="384"/>
      <c r="Q78" s="179"/>
      <c r="R78" s="381"/>
    </row>
    <row r="79" spans="1:18" ht="19.5" customHeight="1">
      <c r="A79" s="164"/>
      <c r="B79" s="183"/>
      <c r="C79" s="144"/>
      <c r="D79" s="144"/>
      <c r="E79" s="33">
        <v>2015</v>
      </c>
      <c r="F79" s="67">
        <f>I79</f>
        <v>454.5</v>
      </c>
      <c r="G79" s="35">
        <f aca="true" t="shared" si="5" ref="G79:H81">SUM(G80:G82)</f>
        <v>0</v>
      </c>
      <c r="H79" s="35">
        <f t="shared" si="5"/>
        <v>0</v>
      </c>
      <c r="I79" s="67">
        <v>454.5</v>
      </c>
      <c r="J79" s="35">
        <f>SUM(J80:J82)</f>
        <v>0</v>
      </c>
      <c r="K79" s="164"/>
      <c r="L79" s="179"/>
      <c r="M79" s="179"/>
      <c r="N79" s="381"/>
      <c r="O79" s="381"/>
      <c r="P79" s="384"/>
      <c r="Q79" s="179"/>
      <c r="R79" s="381"/>
    </row>
    <row r="80" spans="1:18" ht="20.25" customHeight="1">
      <c r="A80" s="164"/>
      <c r="B80" s="183"/>
      <c r="C80" s="144"/>
      <c r="D80" s="144"/>
      <c r="E80" s="33">
        <v>2016</v>
      </c>
      <c r="F80" s="67">
        <f>I80</f>
        <v>464.9</v>
      </c>
      <c r="G80" s="35">
        <f t="shared" si="5"/>
        <v>0</v>
      </c>
      <c r="H80" s="35">
        <f t="shared" si="5"/>
        <v>0</v>
      </c>
      <c r="I80" s="67">
        <v>464.9</v>
      </c>
      <c r="J80" s="35">
        <f>SUM(J81:J83)</f>
        <v>0</v>
      </c>
      <c r="K80" s="164"/>
      <c r="L80" s="179"/>
      <c r="M80" s="179"/>
      <c r="N80" s="381"/>
      <c r="O80" s="381"/>
      <c r="P80" s="384"/>
      <c r="Q80" s="179"/>
      <c r="R80" s="381"/>
    </row>
    <row r="81" spans="1:18" ht="34.5" customHeight="1">
      <c r="A81" s="164"/>
      <c r="B81" s="183"/>
      <c r="C81" s="144"/>
      <c r="D81" s="144"/>
      <c r="E81" s="33">
        <v>2017</v>
      </c>
      <c r="F81" s="67">
        <f>I81</f>
        <v>0</v>
      </c>
      <c r="G81" s="35">
        <f t="shared" si="5"/>
        <v>0</v>
      </c>
      <c r="H81" s="35">
        <f t="shared" si="5"/>
        <v>0</v>
      </c>
      <c r="I81" s="67">
        <v>0</v>
      </c>
      <c r="J81" s="35">
        <f>SUM(J82:J84)</f>
        <v>0</v>
      </c>
      <c r="K81" s="164"/>
      <c r="L81" s="179"/>
      <c r="M81" s="179"/>
      <c r="N81" s="381"/>
      <c r="O81" s="381"/>
      <c r="P81" s="384"/>
      <c r="Q81" s="179"/>
      <c r="R81" s="381"/>
    </row>
    <row r="82" spans="1:18" ht="21" customHeight="1">
      <c r="A82" s="356" t="s">
        <v>109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1" t="s">
        <v>267</v>
      </c>
      <c r="L82" s="177" t="s">
        <v>268</v>
      </c>
      <c r="M82" s="210" t="s">
        <v>160</v>
      </c>
      <c r="N82" s="210" t="s">
        <v>160</v>
      </c>
      <c r="O82" s="177">
        <v>30</v>
      </c>
      <c r="P82" s="177">
        <v>40</v>
      </c>
      <c r="Q82" s="177">
        <v>50</v>
      </c>
      <c r="R82" s="177">
        <v>65</v>
      </c>
    </row>
    <row r="83" spans="1:18" ht="19.5" customHeight="1">
      <c r="A83" s="250">
        <v>1</v>
      </c>
      <c r="B83" s="250" t="s">
        <v>269</v>
      </c>
      <c r="C83" s="177" t="s">
        <v>270</v>
      </c>
      <c r="D83" s="177" t="s">
        <v>271</v>
      </c>
      <c r="E83" s="78" t="s">
        <v>48</v>
      </c>
      <c r="F83" s="80">
        <f>F84+F85+F86</f>
        <v>91.713</v>
      </c>
      <c r="G83" s="80">
        <f>G84+G85+G86</f>
        <v>0</v>
      </c>
      <c r="H83" s="80">
        <f>H84+H85+H86</f>
        <v>0</v>
      </c>
      <c r="I83" s="80">
        <f>I84+I85+I86</f>
        <v>91.713</v>
      </c>
      <c r="J83" s="80">
        <f>J84+J85+J86</f>
        <v>0</v>
      </c>
      <c r="K83" s="251"/>
      <c r="L83" s="374"/>
      <c r="M83" s="211"/>
      <c r="N83" s="211"/>
      <c r="O83" s="178"/>
      <c r="P83" s="177"/>
      <c r="Q83" s="177"/>
      <c r="R83" s="177"/>
    </row>
    <row r="84" spans="1:18" ht="27.75" customHeight="1">
      <c r="A84" s="251"/>
      <c r="B84" s="355"/>
      <c r="C84" s="178"/>
      <c r="D84" s="178"/>
      <c r="E84" s="78">
        <v>2015</v>
      </c>
      <c r="F84" s="80">
        <v>32.421</v>
      </c>
      <c r="G84" s="80">
        <v>0</v>
      </c>
      <c r="H84" s="80">
        <v>0</v>
      </c>
      <c r="I84" s="80">
        <v>32.421</v>
      </c>
      <c r="J84" s="80">
        <v>0</v>
      </c>
      <c r="K84" s="251"/>
      <c r="L84" s="374"/>
      <c r="M84" s="211"/>
      <c r="N84" s="211"/>
      <c r="O84" s="178"/>
      <c r="P84" s="177"/>
      <c r="Q84" s="177"/>
      <c r="R84" s="177"/>
    </row>
    <row r="85" spans="1:18" ht="33" customHeight="1">
      <c r="A85" s="251"/>
      <c r="B85" s="355"/>
      <c r="C85" s="178"/>
      <c r="D85" s="178"/>
      <c r="E85" s="78">
        <v>2016</v>
      </c>
      <c r="F85" s="80">
        <v>30.908</v>
      </c>
      <c r="G85" s="80">
        <v>0</v>
      </c>
      <c r="H85" s="80">
        <v>0</v>
      </c>
      <c r="I85" s="80">
        <v>30.908</v>
      </c>
      <c r="J85" s="80">
        <v>0</v>
      </c>
      <c r="K85" s="251"/>
      <c r="L85" s="374"/>
      <c r="M85" s="211"/>
      <c r="N85" s="211"/>
      <c r="O85" s="178"/>
      <c r="P85" s="177"/>
      <c r="Q85" s="177"/>
      <c r="R85" s="177"/>
    </row>
    <row r="86" spans="1:18" ht="48" customHeight="1">
      <c r="A86" s="251"/>
      <c r="B86" s="355"/>
      <c r="C86" s="178"/>
      <c r="D86" s="178"/>
      <c r="E86" s="78">
        <v>2017</v>
      </c>
      <c r="F86" s="80">
        <v>28.384</v>
      </c>
      <c r="G86" s="80">
        <v>0</v>
      </c>
      <c r="H86" s="80">
        <v>0</v>
      </c>
      <c r="I86" s="80">
        <v>28.384</v>
      </c>
      <c r="J86" s="80">
        <v>0</v>
      </c>
      <c r="K86" s="251"/>
      <c r="L86" s="374"/>
      <c r="M86" s="311"/>
      <c r="N86" s="311"/>
      <c r="O86" s="178"/>
      <c r="P86" s="177"/>
      <c r="Q86" s="177"/>
      <c r="R86" s="177"/>
    </row>
    <row r="88" spans="2:18" ht="15">
      <c r="B88" s="352" t="s">
        <v>260</v>
      </c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</row>
    <row r="89" spans="2:18" ht="15">
      <c r="B89" s="352" t="s">
        <v>244</v>
      </c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</row>
    <row r="90" spans="2:18" ht="15">
      <c r="B90" s="352" t="s">
        <v>245</v>
      </c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</row>
    <row r="91" spans="2:18" ht="15">
      <c r="B91" s="352" t="s">
        <v>246</v>
      </c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</row>
    <row r="92" spans="2:18" ht="15">
      <c r="B92" s="352" t="s">
        <v>247</v>
      </c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</row>
    <row r="93" spans="2:18" ht="15">
      <c r="B93" s="352" t="s">
        <v>248</v>
      </c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</row>
    <row r="94" spans="2:18" ht="15">
      <c r="B94" s="352" t="s">
        <v>249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</row>
    <row r="95" spans="2:18" ht="15">
      <c r="B95" s="352" t="s">
        <v>250</v>
      </c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</row>
    <row r="96" spans="2:18" ht="15">
      <c r="B96" s="352" t="s">
        <v>251</v>
      </c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</row>
    <row r="97" spans="2:18" ht="15">
      <c r="B97" s="352" t="s">
        <v>252</v>
      </c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</row>
    <row r="98" spans="2:18" ht="15">
      <c r="B98" s="352" t="s">
        <v>253</v>
      </c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</row>
    <row r="99" spans="2:18" ht="15">
      <c r="B99" s="352" t="s">
        <v>266</v>
      </c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</row>
    <row r="100" spans="2:18" ht="15" customHeight="1">
      <c r="B100" s="352" t="s">
        <v>254</v>
      </c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</row>
    <row r="101" spans="2:18" ht="15" customHeight="1">
      <c r="B101" s="352" t="s">
        <v>256</v>
      </c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</row>
    <row r="102" spans="2:18" ht="15" customHeight="1">
      <c r="B102" s="352" t="s">
        <v>255</v>
      </c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</row>
    <row r="103" spans="2:18" ht="15">
      <c r="B103" s="352" t="s">
        <v>257</v>
      </c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</row>
    <row r="104" spans="2:18" ht="15">
      <c r="B104" s="352" t="s">
        <v>258</v>
      </c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</row>
    <row r="105" spans="2:18" ht="15">
      <c r="B105" s="352" t="s">
        <v>264</v>
      </c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</row>
    <row r="106" spans="2:18" ht="15">
      <c r="B106" s="352" t="s">
        <v>259</v>
      </c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</row>
    <row r="107" spans="2:18" ht="15">
      <c r="B107" s="91" t="s">
        <v>272</v>
      </c>
      <c r="C107" s="87"/>
      <c r="D107" s="87"/>
      <c r="E107" s="88"/>
      <c r="F107" s="89"/>
      <c r="G107" s="89"/>
      <c r="H107" s="89"/>
      <c r="I107" s="89"/>
      <c r="J107" s="89"/>
      <c r="K107" s="85"/>
      <c r="L107" s="87"/>
      <c r="M107" s="90"/>
      <c r="N107" s="90"/>
      <c r="O107" s="90"/>
      <c r="P107" s="90"/>
      <c r="Q107" s="90"/>
      <c r="R107" s="90"/>
    </row>
    <row r="108" spans="2:18" ht="14.25">
      <c r="B108" s="85"/>
      <c r="C108" s="87"/>
      <c r="D108" s="87"/>
      <c r="E108" s="88"/>
      <c r="F108" s="89"/>
      <c r="G108" s="89"/>
      <c r="H108" s="89"/>
      <c r="I108" s="89"/>
      <c r="J108" s="89"/>
      <c r="K108" s="85"/>
      <c r="L108" s="87"/>
      <c r="M108" s="90"/>
      <c r="N108" s="90"/>
      <c r="O108" s="90"/>
      <c r="P108" s="90"/>
      <c r="Q108" s="90"/>
      <c r="R108" s="90"/>
    </row>
    <row r="109" spans="2:18" ht="14.25">
      <c r="B109" s="85"/>
      <c r="C109" s="87"/>
      <c r="D109" s="87"/>
      <c r="E109" s="88"/>
      <c r="F109" s="89"/>
      <c r="G109" s="89"/>
      <c r="H109" s="89"/>
      <c r="I109" s="89"/>
      <c r="J109" s="89"/>
      <c r="K109" s="85"/>
      <c r="L109" s="87"/>
      <c r="M109" s="90"/>
      <c r="N109" s="90"/>
      <c r="O109" s="90"/>
      <c r="P109" s="90"/>
      <c r="Q109" s="90"/>
      <c r="R109" s="90"/>
    </row>
    <row r="110" spans="2:18" ht="14.25">
      <c r="B110" s="85"/>
      <c r="C110" s="87"/>
      <c r="D110" s="87"/>
      <c r="E110" s="88"/>
      <c r="F110" s="89"/>
      <c r="G110" s="89"/>
      <c r="H110" s="89"/>
      <c r="I110" s="89"/>
      <c r="J110" s="89"/>
      <c r="K110" s="85"/>
      <c r="L110" s="87"/>
      <c r="M110" s="90"/>
      <c r="N110" s="90"/>
      <c r="O110" s="90"/>
      <c r="P110" s="90"/>
      <c r="Q110" s="90"/>
      <c r="R110" s="90"/>
    </row>
    <row r="111" spans="2:18" ht="14.25">
      <c r="B111" s="85"/>
      <c r="C111" s="87"/>
      <c r="D111" s="87"/>
      <c r="E111" s="88"/>
      <c r="F111" s="89"/>
      <c r="G111" s="89"/>
      <c r="H111" s="89"/>
      <c r="I111" s="89"/>
      <c r="J111" s="89"/>
      <c r="K111" s="85"/>
      <c r="L111" s="87"/>
      <c r="M111" s="90"/>
      <c r="N111" s="90"/>
      <c r="O111" s="90"/>
      <c r="P111" s="90"/>
      <c r="Q111" s="90"/>
      <c r="R111" s="90"/>
    </row>
    <row r="112" spans="2:18" ht="14.25">
      <c r="B112" s="85"/>
      <c r="C112" s="87"/>
      <c r="D112" s="87"/>
      <c r="E112" s="88"/>
      <c r="F112" s="89"/>
      <c r="G112" s="89"/>
      <c r="H112" s="89"/>
      <c r="I112" s="89"/>
      <c r="J112" s="89"/>
      <c r="K112" s="85"/>
      <c r="L112" s="87"/>
      <c r="M112" s="90"/>
      <c r="N112" s="90"/>
      <c r="O112" s="90"/>
      <c r="P112" s="90"/>
      <c r="Q112" s="90"/>
      <c r="R112" s="90"/>
    </row>
  </sheetData>
  <sheetProtection/>
  <mergeCells count="215">
    <mergeCell ref="R82:R86"/>
    <mergeCell ref="A72:J72"/>
    <mergeCell ref="O82:O86"/>
    <mergeCell ref="P82:P86"/>
    <mergeCell ref="Q82:Q86"/>
    <mergeCell ref="R58:R70"/>
    <mergeCell ref="A73:A76"/>
    <mergeCell ref="D46:D49"/>
    <mergeCell ref="L75:L76"/>
    <mergeCell ref="K72:K74"/>
    <mergeCell ref="B59:B62"/>
    <mergeCell ref="C59:C62"/>
    <mergeCell ref="D59:D70"/>
    <mergeCell ref="B63:B66"/>
    <mergeCell ref="C63:C66"/>
    <mergeCell ref="R42:R57"/>
    <mergeCell ref="R72:R74"/>
    <mergeCell ref="A59:A62"/>
    <mergeCell ref="A63:A66"/>
    <mergeCell ref="A67:A70"/>
    <mergeCell ref="B67:B70"/>
    <mergeCell ref="C67:C70"/>
    <mergeCell ref="A46:A49"/>
    <mergeCell ref="A50:A53"/>
    <mergeCell ref="A54:A57"/>
    <mergeCell ref="K42:K57"/>
    <mergeCell ref="M75:M76"/>
    <mergeCell ref="Q75:Q76"/>
    <mergeCell ref="O75:O76"/>
    <mergeCell ref="L42:L57"/>
    <mergeCell ref="K75:K76"/>
    <mergeCell ref="A71:R71"/>
    <mergeCell ref="M72:M74"/>
    <mergeCell ref="N72:N74"/>
    <mergeCell ref="M58:M70"/>
    <mergeCell ref="P75:P76"/>
    <mergeCell ref="O72:O74"/>
    <mergeCell ref="N42:N57"/>
    <mergeCell ref="O42:O57"/>
    <mergeCell ref="P42:P57"/>
    <mergeCell ref="N58:N70"/>
    <mergeCell ref="O58:O70"/>
    <mergeCell ref="P58:P70"/>
    <mergeCell ref="A36:J36"/>
    <mergeCell ref="K58:K70"/>
    <mergeCell ref="L58:L70"/>
    <mergeCell ref="B42:B45"/>
    <mergeCell ref="C42:C45"/>
    <mergeCell ref="D42:D45"/>
    <mergeCell ref="A42:A45"/>
    <mergeCell ref="K39:K41"/>
    <mergeCell ref="A58:J58"/>
    <mergeCell ref="B50:B53"/>
    <mergeCell ref="B54:B57"/>
    <mergeCell ref="C54:C57"/>
    <mergeCell ref="D54:D57"/>
    <mergeCell ref="B46:B49"/>
    <mergeCell ref="C46:C49"/>
    <mergeCell ref="C50:C53"/>
    <mergeCell ref="D50:D53"/>
    <mergeCell ref="R37:R38"/>
    <mergeCell ref="R39:R41"/>
    <mergeCell ref="L82:L86"/>
    <mergeCell ref="R75:R76"/>
    <mergeCell ref="L77:L81"/>
    <mergeCell ref="N77:N81"/>
    <mergeCell ref="O77:O81"/>
    <mergeCell ref="P77:P81"/>
    <mergeCell ref="R77:R81"/>
    <mergeCell ref="M39:M41"/>
    <mergeCell ref="Q77:Q81"/>
    <mergeCell ref="M77:M81"/>
    <mergeCell ref="M82:M86"/>
    <mergeCell ref="N82:N86"/>
    <mergeCell ref="O29:O30"/>
    <mergeCell ref="L37:L38"/>
    <mergeCell ref="M37:M38"/>
    <mergeCell ref="N75:N76"/>
    <mergeCell ref="O37:O38"/>
    <mergeCell ref="L39:L41"/>
    <mergeCell ref="N39:N41"/>
    <mergeCell ref="O39:O41"/>
    <mergeCell ref="N37:N38"/>
    <mergeCell ref="M42:M57"/>
    <mergeCell ref="L29:L30"/>
    <mergeCell ref="M29:M30"/>
    <mergeCell ref="K24:K28"/>
    <mergeCell ref="N29:N30"/>
    <mergeCell ref="Q39:Q41"/>
    <mergeCell ref="Q42:Q57"/>
    <mergeCell ref="Q72:Q74"/>
    <mergeCell ref="L31:L33"/>
    <mergeCell ref="M31:M33"/>
    <mergeCell ref="P39:P41"/>
    <mergeCell ref="Q58:Q70"/>
    <mergeCell ref="L72:L74"/>
    <mergeCell ref="P72:P74"/>
    <mergeCell ref="P37:P38"/>
    <mergeCell ref="P31:P33"/>
    <mergeCell ref="P6:P7"/>
    <mergeCell ref="P8:P9"/>
    <mergeCell ref="P10:P22"/>
    <mergeCell ref="P24:P28"/>
    <mergeCell ref="M10:M22"/>
    <mergeCell ref="M24:M28"/>
    <mergeCell ref="K1:K2"/>
    <mergeCell ref="R6:R7"/>
    <mergeCell ref="L24:L28"/>
    <mergeCell ref="N24:N28"/>
    <mergeCell ref="O24:O28"/>
    <mergeCell ref="L1:L2"/>
    <mergeCell ref="M1:R1"/>
    <mergeCell ref="M6:M7"/>
    <mergeCell ref="M8:M9"/>
    <mergeCell ref="R8:R9"/>
    <mergeCell ref="R10:R22"/>
    <mergeCell ref="R24:R28"/>
    <mergeCell ref="L6:L7"/>
    <mergeCell ref="N6:N7"/>
    <mergeCell ref="O6:O7"/>
    <mergeCell ref="N8:N9"/>
    <mergeCell ref="O8:O9"/>
    <mergeCell ref="L10:L22"/>
    <mergeCell ref="N10:N22"/>
    <mergeCell ref="Q6:Q7"/>
    <mergeCell ref="Q8:Q9"/>
    <mergeCell ref="Q10:Q22"/>
    <mergeCell ref="Q24:Q28"/>
    <mergeCell ref="A37:J37"/>
    <mergeCell ref="R29:R30"/>
    <mergeCell ref="Q31:Q33"/>
    <mergeCell ref="R31:R33"/>
    <mergeCell ref="P29:P30"/>
    <mergeCell ref="Q29:Q30"/>
    <mergeCell ref="Q37:Q38"/>
    <mergeCell ref="K37:K38"/>
    <mergeCell ref="K31:K33"/>
    <mergeCell ref="K29:K30"/>
    <mergeCell ref="E1:E2"/>
    <mergeCell ref="N31:N33"/>
    <mergeCell ref="O31:O33"/>
    <mergeCell ref="A34:J34"/>
    <mergeCell ref="O10:O22"/>
    <mergeCell ref="L8:L9"/>
    <mergeCell ref="K8:K9"/>
    <mergeCell ref="K10:K22"/>
    <mergeCell ref="D19:D22"/>
    <mergeCell ref="B25:B28"/>
    <mergeCell ref="D11:D14"/>
    <mergeCell ref="A39:J39"/>
    <mergeCell ref="D1:D2"/>
    <mergeCell ref="K6:K7"/>
    <mergeCell ref="A6:J6"/>
    <mergeCell ref="A4:J4"/>
    <mergeCell ref="A5:J5"/>
    <mergeCell ref="A1:A2"/>
    <mergeCell ref="B1:B2"/>
    <mergeCell ref="C1:C2"/>
    <mergeCell ref="C30:C33"/>
    <mergeCell ref="F1:J1"/>
    <mergeCell ref="A8:J8"/>
    <mergeCell ref="A10:J10"/>
    <mergeCell ref="A19:A22"/>
    <mergeCell ref="B19:B22"/>
    <mergeCell ref="C19:C22"/>
    <mergeCell ref="A11:A14"/>
    <mergeCell ref="B11:B14"/>
    <mergeCell ref="C11:C14"/>
    <mergeCell ref="A82:J82"/>
    <mergeCell ref="A24:J24"/>
    <mergeCell ref="A23:J23"/>
    <mergeCell ref="A25:A28"/>
    <mergeCell ref="A30:A33"/>
    <mergeCell ref="A29:J29"/>
    <mergeCell ref="B30:B33"/>
    <mergeCell ref="C25:C28"/>
    <mergeCell ref="D25:D28"/>
    <mergeCell ref="D30:D33"/>
    <mergeCell ref="A83:A86"/>
    <mergeCell ref="B83:B86"/>
    <mergeCell ref="C83:C86"/>
    <mergeCell ref="D83:D86"/>
    <mergeCell ref="D73:D76"/>
    <mergeCell ref="C78:C81"/>
    <mergeCell ref="D78:D81"/>
    <mergeCell ref="B78:B81"/>
    <mergeCell ref="B98:R98"/>
    <mergeCell ref="B99:R99"/>
    <mergeCell ref="B100:R100"/>
    <mergeCell ref="B101:R101"/>
    <mergeCell ref="B102:R102"/>
    <mergeCell ref="B103:R103"/>
    <mergeCell ref="B104:R104"/>
    <mergeCell ref="B106:R106"/>
    <mergeCell ref="B105:R105"/>
    <mergeCell ref="B95:R95"/>
    <mergeCell ref="B96:R96"/>
    <mergeCell ref="B15:B18"/>
    <mergeCell ref="A15:A18"/>
    <mergeCell ref="C15:C18"/>
    <mergeCell ref="D15:D18"/>
    <mergeCell ref="A77:J77"/>
    <mergeCell ref="A78:A81"/>
    <mergeCell ref="B73:B76"/>
    <mergeCell ref="C73:C76"/>
    <mergeCell ref="K82:K86"/>
    <mergeCell ref="K77:K81"/>
    <mergeCell ref="B97:R97"/>
    <mergeCell ref="B88:R88"/>
    <mergeCell ref="B89:R89"/>
    <mergeCell ref="B90:R90"/>
    <mergeCell ref="B91:R91"/>
    <mergeCell ref="B92:R92"/>
    <mergeCell ref="B93:R93"/>
    <mergeCell ref="B94:R94"/>
  </mergeCells>
  <printOptions/>
  <pageMargins left="0.3937007874015748" right="0.29" top="0.7874015748031497" bottom="0.31" header="0.31496062992125984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</dc:creator>
  <cp:keywords/>
  <dc:description/>
  <cp:lastModifiedBy>Витковская</cp:lastModifiedBy>
  <cp:lastPrinted>2014-11-05T04:04:24Z</cp:lastPrinted>
  <dcterms:created xsi:type="dcterms:W3CDTF">2013-11-29T03:02:22Z</dcterms:created>
  <dcterms:modified xsi:type="dcterms:W3CDTF">2014-11-06T09:59:01Z</dcterms:modified>
  <cp:category/>
  <cp:version/>
  <cp:contentType/>
  <cp:contentStatus/>
</cp:coreProperties>
</file>