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Образование исправления (2)" sheetId="1" r:id="rId1"/>
  </sheets>
  <definedNames>
    <definedName name="_xlnm.Print_Titles" localSheetId="0">'Образование исправления (2)'!$6:$9</definedName>
    <definedName name="_xlnm.Print_Area" localSheetId="0">'Образование исправления (2)'!$A$1:$K$370</definedName>
  </definedNames>
  <calcPr fullCalcOnLoad="1"/>
</workbook>
</file>

<file path=xl/sharedStrings.xml><?xml version="1.0" encoding="utf-8"?>
<sst xmlns="http://schemas.openxmlformats.org/spreadsheetml/2006/main" count="469" uniqueCount="236">
  <si>
    <t>№ п/п</t>
  </si>
  <si>
    <t>Наименование мероприятий</t>
  </si>
  <si>
    <t>Муниципальное автономное общеобразовательное учреждение средняя общеобразовательная школа № 67 г.Томска, ул.Иркутский тракт, 51/3</t>
  </si>
  <si>
    <t>Муниципальное автономное общеобразовательное учреждение средняя общеобразовательная школа № 36 г.Томска, ул.Иркутский тракт, 122/1</t>
  </si>
  <si>
    <t>Муниципальное автономное общеобразовательное учреждение средняя общеобразовательная школа № 11 г.Томска, ул.Кольцевой проезд, 39</t>
  </si>
  <si>
    <t>Муниципальное автономное общеобразовательное учреждение средняя общеобразовательная школа № 53 г.Томска, ул.Бела Куна, 1</t>
  </si>
  <si>
    <t>Муниципальное бюджетное образовательное учреждение дополнительного образования детей Дом детского творчества «Искорка», ул. Смирнова, 7</t>
  </si>
  <si>
    <t>Муниципальное бюджетное образовательное учреждение дополнительного образования детей Дом детского творчества «У Белого озера», ул. Кривая, 33</t>
  </si>
  <si>
    <t>Муниципальное бюджетное образовательное учреждение дополнительного образования детей Дом детского творчества "Планета", ул. Трудовая, 18</t>
  </si>
  <si>
    <t>Учреждение дополнительного образования детей в микрорайоне "Зеленые горки"</t>
  </si>
  <si>
    <t>Муниципальное автономное образовательное учреждение дополнительного образования детей Детско-юношеский центр "Звездочка", ул. Елизаровых, 2</t>
  </si>
  <si>
    <t>Муниципальное бюджетное образовательное учреждение дополнительного образования детей Дом детского творческого «Созвездие», ул.Говорова, 6</t>
  </si>
  <si>
    <t>Муниципальное автономное общеобразовательное учреждение средняя общеобразовательная школа № 34 г.Томска, пр.Фрунзе, 135</t>
  </si>
  <si>
    <t>Муниципальное автономное общеобразовательное учреждение средняя общеобразовательная школа № 38 г.Томска, ул.И.Черных, 123/1</t>
  </si>
  <si>
    <t>Муниципальное бюджетное образовательное учреждение дополнительного образования детей Дом детского творчества «Искорка» г. Томска, Центр досуга «Ариэль», ул. Смирнова, 30</t>
  </si>
  <si>
    <t>Муниципальное бюджетное образовательное учреждение дополнительного образования детей Дом детского творчества «Искорка», цент досуга «Доминанта», ул. Первомайская, 65/1</t>
  </si>
  <si>
    <t>Муниципальное бюджетное образовательное учреждение дополнительного образования детей Дом детства и юношества "Кедр", ул. Красноармейская, 116</t>
  </si>
  <si>
    <t>Муниципальное бюджетное образовательное учреждение дополнительного образования детей Дом детского творчества «У Белого озера», пер. Нагорный, 7</t>
  </si>
  <si>
    <t>Учреждение дополнительного образования детей в микрорайоне "Школьный"</t>
  </si>
  <si>
    <t>Муниципальное автономное общеобразовательное учреждение средняя общеобразовательная школа № 19 г.Томска, ул.Центральная, 4а</t>
  </si>
  <si>
    <t>Муниципальное бюджетное образовательное учреждение дополнительного образования детей Дом детского творчества "Искорка", детский центр «Теремок», проспект Мира, 31</t>
  </si>
  <si>
    <t>Муниципальное автономное образовательное учреждение дополнительного образования детей Детско-юношеский центр "Синяя птица", ул. Моркушина, 22</t>
  </si>
  <si>
    <t>Муниципальное бюджетное образовательное учреждение дополнительного образования детей Дом детского творчества "Планета", пер. Дербышевский, 24</t>
  </si>
  <si>
    <t>Муниципальное автономное образовательное учреждение дополнительного образования детей Детско-юношеский центр "Звездочка", ул. Косарева, 9</t>
  </si>
  <si>
    <t>Муниципальное автономное общеобразовательное учреждение средняя общеобразовательная школа № 64 г.Томска, с.Тимирязевское, ул.Школьная, 18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</si>
  <si>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здоровья, специальная (коррекционная) общеобразовательная школа № 39  VIII вида г.Томска, ул.Салтыкова-Щедрина, 35</t>
  </si>
  <si>
    <t>Муниципальное бюджетное образовательное учреждение дополнительного образования детей Центр детского творчества "Луч", ул. Алтайская, 95</t>
  </si>
  <si>
    <t>Муниципальное автономное общеобразовательное учреждение средняя общеобразовательная школа № 46 г.Томска, ул.Д.Бедного, 4</t>
  </si>
  <si>
    <t>Муниципальное автономное  общеобразовательное учреждение Заозерная средняя общеобразовательная школа с углубленным изучением отдельных предметов № 16 г. Томска , пер. Сухоозерный, 6</t>
  </si>
  <si>
    <t>Приоритетность</t>
  </si>
  <si>
    <t>Бюджет муниципального образования «Город Томск», тыс.руб.</t>
  </si>
  <si>
    <t>Бюджеты других уровней</t>
  </si>
  <si>
    <t>2.</t>
  </si>
  <si>
    <t>3.</t>
  </si>
  <si>
    <t>4.</t>
  </si>
  <si>
    <t>Сроки исполнения</t>
  </si>
  <si>
    <t>Стоимость (тыс.руб.)</t>
  </si>
  <si>
    <t>источник финансирования</t>
  </si>
  <si>
    <t>Федеральный бюджет (прогноз)</t>
  </si>
  <si>
    <t>Внебюджетные источники (прогноз)</t>
  </si>
  <si>
    <t>Разработка ПСД, в том числе по учреждениям:</t>
  </si>
  <si>
    <t>2014</t>
  </si>
  <si>
    <t>2015</t>
  </si>
  <si>
    <t>2016</t>
  </si>
  <si>
    <t>2017</t>
  </si>
  <si>
    <t>2018</t>
  </si>
  <si>
    <t>2019</t>
  </si>
  <si>
    <t xml:space="preserve">Приложение № 1 </t>
  </si>
  <si>
    <t>Школа на 300 мест по ул. Добровидова (п.Наука)</t>
  </si>
  <si>
    <t>Школа на 300 мест в пос. Просторный</t>
  </si>
  <si>
    <t xml:space="preserve">Дополнительно введенные места </t>
  </si>
  <si>
    <t>Муниципальное автономное общеобщеобразовательное учреждение средняя общеобразовательная школа № 3 г.Томска, ул.К.Маркса, 21 (пристройка)</t>
  </si>
  <si>
    <t>Площадь участка (м2)</t>
  </si>
  <si>
    <t>Муниципальное автономное общеобразовательное учреждение средняя общеобразовательная школа № 36 г.Томска, ул. Иркутский тракт, 122/1 (корректировка имеющейся документации)</t>
  </si>
  <si>
    <t>Муниципальное автономное общеобщеобразовательное учреждение средняя общеобразовательная школа № 3 г.Томска, ул.К.Маркса, 21 (корректировка имеющейся документации)</t>
  </si>
  <si>
    <t>Муниципальное автономное образовательное учреждение дополнительного образования детей Центр "Планирование карьеры" ул. Смирнова, 28, стр. 1 (кровля)</t>
  </si>
  <si>
    <t>Муниципальное автономное образовательное учреждение дополнительного образования детей Центр сибирского фольклора, пер. Совпартшкольный, 2</t>
  </si>
  <si>
    <t>Пристройка для размещения дошкольных групп к муниципальному
автономному общеобразовательному учреждению средней общеобразовательной школе №11 г.Томска, Кольцевой проезд, 39</t>
  </si>
  <si>
    <t>Пристройка для размещения дошкольных групп к муниципальному
автономному общеобразовательному учреждению средней общеобразовательной школе № 40 г.Томска, Никитина,26</t>
  </si>
  <si>
    <t>Муниципальное автономное общеобразовательное учреждение средняя общеобразовательная школа № 34 г.Томска, пр.Фрунзе, 135 (корректировка имеющейся документации)</t>
  </si>
  <si>
    <t>Пристройка для размещения дошкольных групп к  муниципальному
автономному общеобразовательному учреждению средней общеобразовательной школе № 30 г.Томска, ул. Интернационалистов, 11</t>
  </si>
  <si>
    <t>Пристройка к муниципальному автономному общеобразовательному учреждению средней общеобразовательной школе № 36 г.Томска, ул. Иркутский тракт, 122/1</t>
  </si>
  <si>
    <t>Муниципальное автономное  общеобразовательное учреждение Заозерная средняя общеобразовательная школа с углубленным изучением отдельных предметов № 16 г. Томска , пер. Сухоозерный, 6 (спортивный зал)</t>
  </si>
  <si>
    <t>Муниципальное бюджетное общеобщеобразовательное учреждение общеобразовательная школа-интернат № 1 основного общего образования г.Томска, ул.Смирнова,50</t>
  </si>
  <si>
    <t>Муниципальное автономное общеобразовательное учреждение средняя общеобразовательная школа № 19 г.Томска, ул. Центральная, 4а</t>
  </si>
  <si>
    <t>Муниципальное автономное общеобразовательное учреждение
гимназия № 24 имени М.В. Октябрьской г. Томска (строение 3)</t>
  </si>
  <si>
    <t>Муниципальное бюджетное образовательное учреждение дополнительного образования детей Дом детства и юношества "Наша гавань", ул. К.Маркса, 31 (спортивный зал)</t>
  </si>
  <si>
    <t>Муниципальное бюджетное специальное (коррекционное) общеобразовательное учреждение для обучающихся, воспитанников с ограниченными возможностями здоровья, специальная (коррекционная) общеобразовательная школа-интернат № 22 VIII вида г. Томска, ул.Сибирская, 81г</t>
  </si>
  <si>
    <t>Муниципальное бюджетное образовательное учреждение дополнительного образования детей Дом детства и юношества "Факел", пр. Кирова, 60</t>
  </si>
  <si>
    <t xml:space="preserve">Общеобразовательные учреждения </t>
  </si>
  <si>
    <t xml:space="preserve">Дошкольные образовательные учреждения </t>
  </si>
  <si>
    <t xml:space="preserve">Учреждения дополнительного образования </t>
  </si>
  <si>
    <t>1.1.</t>
  </si>
  <si>
    <t>2.2.</t>
  </si>
  <si>
    <t>3.3.</t>
  </si>
  <si>
    <t>1.2.</t>
  </si>
  <si>
    <t>1.3.</t>
  </si>
  <si>
    <t>2.1.</t>
  </si>
  <si>
    <t>3.1.</t>
  </si>
  <si>
    <t>4.1.</t>
  </si>
  <si>
    <t>4.2.</t>
  </si>
  <si>
    <t>4.3.</t>
  </si>
  <si>
    <t>3.2.</t>
  </si>
  <si>
    <t>2.3.</t>
  </si>
  <si>
    <t>Областной бюджет (прогноз)</t>
  </si>
  <si>
    <t>Реконструкция</t>
  </si>
  <si>
    <t>Строительство</t>
  </si>
  <si>
    <t>Капитальный ремонт</t>
  </si>
  <si>
    <t>Разработка ПСД, в том числе:</t>
  </si>
  <si>
    <t xml:space="preserve">Общеобразовательные учреждения: </t>
  </si>
  <si>
    <t>Дошкольные образовательные учреждения:</t>
  </si>
  <si>
    <t>Учреждения дополнительного образования:</t>
  </si>
  <si>
    <t>Выполнение работ по реконструкции, в том числе:</t>
  </si>
  <si>
    <t xml:space="preserve">Дошкольные образовательные учреждения: </t>
  </si>
  <si>
    <t xml:space="preserve">Учреждения дополнительного образования: </t>
  </si>
  <si>
    <t>Выполнение работ по строительству, в том числе:</t>
  </si>
  <si>
    <t>Выполнение работ по капитальному ремонту, в том числе:</t>
  </si>
  <si>
    <t>Учреждения дополнительного образования6</t>
  </si>
  <si>
    <t>1</t>
  </si>
  <si>
    <t>ИТОГО по 2014 году:</t>
  </si>
  <si>
    <t>ИТОГО по 2015 году:</t>
  </si>
  <si>
    <t>ИТОГО по  2016 году:</t>
  </si>
  <si>
    <t>ИТОГО по  2017 году:</t>
  </si>
  <si>
    <t>ИТОГО по 2018 году:</t>
  </si>
  <si>
    <t>ИТОГО по 2019 году:</t>
  </si>
  <si>
    <t>ВСЕГО по 2014-2019 г.г.:</t>
  </si>
  <si>
    <t>3</t>
  </si>
  <si>
    <t>4</t>
  </si>
  <si>
    <t>Пристройка к муниципальному автономному общеобразовательному учреждению средней общеобразовательной школе № 19 г. Томска (увеличение мощности на 397 мест)</t>
  </si>
  <si>
    <t>Школа на 1100 мест по улице Ивановского</t>
  </si>
  <si>
    <t>Дошкольное образовательное учреждение по ул. П. Нарановича, 8 (корпус МАДОУ №83)</t>
  </si>
  <si>
    <t>Дошкольное образовательное учреждение по ул. Заречная 1-я, 51 (корпус МАДОУ №134)</t>
  </si>
  <si>
    <t>Дошкольное образовательное учреждение по ул. А. Крячкова, 6</t>
  </si>
  <si>
    <t>Дошкольное образовательное учреждение по ул. Клюева, 24а</t>
  </si>
  <si>
    <t>Дошкольное образовательное учреждение по ул. Иркутский тракт, 83/2</t>
  </si>
  <si>
    <t>Дошкольное образовательное учреждение по ул. В. Высоцкого, 8ж</t>
  </si>
  <si>
    <t>Дошкольное образовательное учреждение по ул. Ивановского, 16/3</t>
  </si>
  <si>
    <t>Дошкольное образовательное учреждение по пер. Ботаническому, 16/6</t>
  </si>
  <si>
    <t>Школа на 1100 мест по ул. Высоцкого</t>
  </si>
  <si>
    <t>Школа на 1100 мест по ул. Клюева МКР-5 жилого района "Восточный"</t>
  </si>
  <si>
    <t>2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</si>
  <si>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"Пост №1", п. Аникино, пер. 5-й Басандайский, 3 (столовая на 60 мест)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</si>
  <si>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№1)</t>
  </si>
  <si>
    <t>Здание по ул. Пушкина, 8 (для размещения Городской психолого-медико-педагогической комиссии)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</si>
  <si>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№2)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</si>
  <si>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№3)</t>
  </si>
  <si>
    <t>Школа на 1100 мест по ул. А. Крячкова МКР-8 жилого района "Восточный"</t>
  </si>
  <si>
    <t>Пристройка для размещения спортивного зала к муниципальному автономному общеобщеобразовательному учреждению средняя общеобразовательная школа № 3 г.Томска, ул.К.Маркса, 21 (стрительчство )</t>
  </si>
  <si>
    <t>Муниципальное автономное общеобщеобразовательное учреждение средняя общеобразовательная школа № 65 г.Томска, с.Дзержинское, ул. Фабричная,11 (Строительство спортивного зала)</t>
  </si>
  <si>
    <t>Дошкольное образовательное учреждение  п. Тимирязевский, ул. Ленина, 38</t>
  </si>
  <si>
    <t>Пристройка к муниципальному автономному общеобразовательному учреждению средней общеобразовательной школе № 22 г.Томска, п.Светлый, 33</t>
  </si>
  <si>
    <t>Муниципальное бюджетное общеобразовательное учреждение средняя общеобразовательная школа № 49 г.Томска, ул. Мокрушина,10 (техническое присоединение к сетям инженерного обеспечения)</t>
  </si>
  <si>
    <t>Детский сад по ул.Первомайской,152</t>
  </si>
  <si>
    <t>1.</t>
  </si>
  <si>
    <t>«Строительство, реконструкция и капитальный ремонт объектов образования муниципального образования «Город Томск» на 2014-2019 годы</t>
  </si>
  <si>
    <t>ПЕРЕЧЕНЬ ОСНОВНЫХ МЕРОПРИЯТИЙ МУНИЦИПАЛЬНОЙ ПРОГРАММЫ</t>
  </si>
  <si>
    <t>к муниципальной программе «Строительство, реконструкция и  капитальный ремонт объектов образования муниципального образования «Город Томск» на 2014-2019 годы</t>
  </si>
  <si>
    <t xml:space="preserve">Муниципальное бюджетное дошкольное образовательное учреждение детский сад комбинированного вида №18 г.Томска,                с. Дзержинское, ул. Фабричная, 17а (канализация)
</t>
  </si>
  <si>
    <t>Муниципальное автономное общеобразовательное учреждение средняя общеобразовательная школа № 15 имени Г.Е. Николаевой г.Томска, ул.Челюскинцев, 20а</t>
  </si>
  <si>
    <t>Муниципальное бюджетное дошкольное образовательное учреждение детский сад комбинированного вида №24 г. Томска, ул. 30-летия Победы, 10 (со строительством пристройки)</t>
  </si>
  <si>
    <t>Муниципальное бюджетное дошкольное образовательное учреждение детский сад общеразвивающего вида №4 «Монтессори» г. Томска, пер. Пионерский, 4</t>
  </si>
  <si>
    <t>Муниципальное бюджетное дошкольное образовательное учреждение детский сад общеразвивающего вида №34  г. Томска, пер. Нечевский, 21</t>
  </si>
  <si>
    <t>Муниципальное бюджетное дошкольное образовательное учреждение Центр развития ребенка - детский сад №21 г. Томска, ул. Героев Чубаровцев, 28</t>
  </si>
  <si>
    <t>Муниципальное бюджетное дошкольное образовательное учреждение детский сад общеразвивающего вида №116  г. Томска, пер. Базарный, 11</t>
  </si>
  <si>
    <t>Муниципальное автономное дошкольное образовательное учреждение детский сад комбинированного вида №6 , ул. Транспортная, 4а</t>
  </si>
  <si>
    <t>Муниципальное бюджетное дошкольное образовательное учреждение, детский сад общеразвивающего вида №135, ул. Белинского, 65 (кровля)</t>
  </si>
  <si>
    <t>Муниципальное бюджетное дошкольное образовательное учреждение детский сад общеразвивающего вида №76, ул. Говорова, 24/1 (кровля)</t>
  </si>
  <si>
    <t>Муниципальное бюджетное дошкольное образовательное учреждение детский сад общеразвивающего вида №100 , ул. Говорова, 4 (кровля)</t>
  </si>
  <si>
    <t>Муниципальное бюджетное дошкольное образовательное учреждение детский сад общеразвивающего вида №48  г. Томска, ул. Б. Куна, 24/3 (кровля)</t>
  </si>
  <si>
    <t>Муниципальное бюджетное дошкольное образовательное учреждение детский сад общеразвивающего вида №93 г. Томска, ул. 5 Армии, 20 (кровля)</t>
  </si>
  <si>
    <t>Муниципальное бюджетное дошкольное образовательное учреждение детский сад общеразвивающего вида №62  г. Томска, ул. Мокрушина, 16/2 (кровля)</t>
  </si>
  <si>
    <t>Муниципальное автономное дошкольное образовательное учреждение Центр развития ребенка – детский сад №63  г. Томска, ул. Тверская, 70/1 (кровля)</t>
  </si>
  <si>
    <t>Муниципальное бюджетное дошкольное образовательное учреждение детский сад общеразвивающего вида №73, Вордяная, 31/1 (кровля)</t>
  </si>
  <si>
    <t>Муниципальное бюджетное дошкольное образовательное учреждение детский сад комбинированного вида №95  г. Томска ул. Айвазовского, 37 (кровля)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</si>
  <si>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«Юниор", лыжная база "Черемушки", ул. Иркутский тракт, 105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</si>
  <si>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ул. Елизаровых, 70а</t>
  </si>
  <si>
    <t>Муниципальное автономное образовательное учреждение дополнительного образования детей Дворец творчества детей и молодежи  г. Томска, ул. Вершинина, 17</t>
  </si>
  <si>
    <t>Муниципальное автономное образовательное учреждение дополнительного образования детей Центр дополнительного образования детей «Планирование карьеры» ул. Смирнова, 28, стр. 1 (кровля)</t>
  </si>
  <si>
    <t>Муниципальное бюджетное образовательное учреждение дополнительного образования детей Дом детского творчества «Планета», ул. Трудовая, 18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</si>
  <si>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ДООЛ "Солнечная республика", д. Некрасово, ул. Заречная, 15а (здание клуба)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</si>
  <si>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ДООЛ "Лукоморье", п. Аникино, ул. Басандайская, 31/12 (корпус № 2)</t>
  </si>
  <si>
    <t>Пристройка к муниципальному автономному дошкольному образовательному учреждению Центр развития ребенка – детский сад №82  г. Томска, ул. Беринга, 3/3</t>
  </si>
  <si>
    <t>Пристройка к муниципальному автономному дошкольному образовательному учреждению Центр развития ребенка – детский сад №82  г. Томска, ул. Иркутский тракт,182</t>
  </si>
  <si>
    <t xml:space="preserve">Пристройка к муниципальному бюджетному дошкольному образовательному учреждению детскому саду общеразвивающего вида №55г. Томска, ул. Алтайская, 171 </t>
  </si>
  <si>
    <t xml:space="preserve">Пристройка к муниципальному бюджетному дошкольному образовательному учреждению детскому сад укомбинированного вида №69г. Томска, ул. Интернационалистов, 20 </t>
  </si>
  <si>
    <t>Пристройка к муниципальному бюджетному дошкольному образовательному учреждению детскому саду комбинированного вида №24 г. Томска, ул. 30-летия Победы, 10</t>
  </si>
  <si>
    <t>Пристройка к муниципальному бюджетному дошкольному образовательному учреждению детскому саду общеразвивающего вида №76 г. Томска, ул. Говорова, 24/1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</si>
  <si>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лыжная база "Черемушки", ул. Иркутский тракт, 105</t>
  </si>
  <si>
    <t>Муниципальное автономное общеобразовательное учреждение средняя общеобразовательная школа № 32  г.Томска, ул.Пирогова, 2</t>
  </si>
  <si>
    <t>Муниципальное бюджетное дошкольное образовательное учреждение детский сад общеразвивающего вида №34 г. Томска, пер. Нечевский, 21</t>
  </si>
  <si>
    <t>Муниципальное бюджетное дошкольное образовательное учреждение Центр развития ребенка - детский сад №21  г. Томска, ул. Героев Чубаровцев, 28</t>
  </si>
  <si>
    <t>Муниципальное бюджетное дошкольное образовательное учреждение детский сад общеразвивающего вида №116 г. Томска, пер. Базарный, 11</t>
  </si>
  <si>
    <t>Муниципальное автономное дошкольное образовательное учреждение детский сад комбинированного вида №6 6, ул. Транспортная, 4а</t>
  </si>
  <si>
    <t>Муниципальное автономное дошкольное образовательное учреждение детский сад комбинированного вида №15 г. Томска (аварийный корпус по пер. Пушкина,8 строение 2)</t>
  </si>
  <si>
    <t>Муниципальное бюджетное дошкольное образовательное учреждение детский сад комбинированного вида №95, ул. Томск-Северный МПС, 2а</t>
  </si>
  <si>
    <t>Муниципальное бюджетное дошкольное образовательное учреждение, детский сад общеразвивающего вида №135 , ул. Белинского, 65 (кровля)</t>
  </si>
  <si>
    <t>Муниципальное бюджетное дошкольное образовательное учреждение детский сад общеразвивающего вида №76 , ул. Говорова, 24/1 (кровля)</t>
  </si>
  <si>
    <t>Муниципальное бюджетное дошкольное образовательное учреждение детский сад общеразвивающего вида №48   г. Томска, ул. Б. Куна, 24/3 (кровля)</t>
  </si>
  <si>
    <t>Муниципальное бюджетное дошкольное образовательное учреждение детский сад общеразвивающего вида №62г. Томска, ул. Мокрушина, 16/2 (кровля)</t>
  </si>
  <si>
    <t>Муниципальное бюджетное дошкольное образовательное учреждение детский сад комбинированного вида №95 г. Томска ул. Айвазовского, 37 (кровля)</t>
  </si>
  <si>
    <t>Муниципальное автономное образовательное учреждение дополнительного образования детей Дворец творчества детей и молодежи г. Томска, ул. Вершинина, 17</t>
  </si>
  <si>
    <t>Муниципальное автономное общеобразовательное учреждение средняя общеобразовательная школа №14 имени
А.Ф. Лебедева г.Томска, ул.К.Ильмера, 11</t>
  </si>
  <si>
    <t xml:space="preserve">Муниципальное автономное дошкольное образовательное учреждение Центр развития ребенка – детский сад №83 г. Томска, ул. Беринга 1/5 (со строительством пристройки)           </t>
  </si>
  <si>
    <t>Муниципальное автономное дошкольное образовательное учреждение детский сад общеразвивающего вида №56 г. Томска, ул. Иркутский тракт, 140/2 (со строительством пристройки)</t>
  </si>
  <si>
    <t xml:space="preserve">Муниципальное бюджетное дошкольное образовательное учреждение детский сад комбинированного вида №18  г.Томска, с. Дзержинское, ул.Фабричная, 17а (со строительством пристройки) </t>
  </si>
  <si>
    <t xml:space="preserve">Муниципальное бюджетное дошкольное образовательное учреждение детский сад общеразвивающего вида №33 г. Томска, ул.Учебная, 47/1 (со строительством пристройки)    </t>
  </si>
  <si>
    <t>Муниципальное бюджетное дошкольное образовательное учреждение детский сад общеразвивающего вида №41  г. Томска, ул. Мичурина, 71 (со строительством пристройки)</t>
  </si>
  <si>
    <t xml:space="preserve">Муниципальное автономное дошкольное образовательное учреждение детский сад общеразвивающего вида №11  г. Томска, ул. Иркутский тракт, 166 </t>
  </si>
  <si>
    <t>Муниципальное бюджетное дошкольное образовательное учреждение детский сад комбинированного вида №18 , с. Дзержинское, ул. Фабричная, 17а</t>
  </si>
  <si>
    <t>Муниципальное бюджетное дошкольное образовательное учреждение Центр развития ребенка - детский сад №21 , ул. Большая Подгорная, 159а</t>
  </si>
  <si>
    <t>Муниципальное бюджетное дошкольное образовательное учреждение детский сад №36 , ул. К. Маркса, 61</t>
  </si>
  <si>
    <t>Муниципальное бюджетное дошкольное образовательное учреждение детский сад общеразвивающего вида №46 , ул. Войкова, 82б</t>
  </si>
  <si>
    <t>Муниципальное бюджетное дошкольное образовательное учреждение детский сад общеразвивающего вида №79 , ул. Кольцевой проезд, 8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</si>
  <si>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ул.Пушкина, 54/1</t>
  </si>
  <si>
    <t xml:space="preserve">Пристройка к муниципальному автономному дошкольному образовательному учреждению Центр развития ребенка – детский сад №83  г. Томска, ул. Беринга 1/5           </t>
  </si>
  <si>
    <t>Пристройка к муниципальному автономному дошкольному образовательному учреждению детскому саду общеразвивающего вида №56  г. Томска, ул. Иркутский тракт, 140/2</t>
  </si>
  <si>
    <t xml:space="preserve">Пристройка к муниципальному бюджетному дошкольному образовательному учреждению детский сад комбинированного вида №18г.Томска, с. Дзержинское, ул.Фабричная, 17а </t>
  </si>
  <si>
    <t xml:space="preserve">Пристройка к муниципальному бюджетному дошкольному образовательному учреждению детскому саду общеразвивающего вида №33 г. Томска, ул.Учебная, 47\1    </t>
  </si>
  <si>
    <t>Пристройка к муниципальному бюджетному дошкольному образовательному учреждению детскому саду общеразвивающего вида №41  г. Томска, ул. Мичурина, 71</t>
  </si>
  <si>
    <t>Муниципальное бюджетное дошкольное образовательное учреждение детский сад №36, ул. К. Маркса, 61</t>
  </si>
  <si>
    <t>Муниципальное бюджетное дошкольное образовательное учреждение детский сад общеразвивающего вида №79, ул. Кольцевой проезд, 8</t>
  </si>
  <si>
    <t>Муниципальное автономное общеобразовательное учреждение средняя общеобразовательная школа № 51  г.Томска, ул.Карташова, 47</t>
  </si>
  <si>
    <t>Муниципальное бюджетное дошкольное образовательное учреждение детский сад комбинированного вида №17, ул. Р. Люксембург, 38а</t>
  </si>
  <si>
    <t>Муниципальное бюджетное дошкольное образовательное учреждение детский сад компенсирующего вида №30, ул. Л. Шевцовой, 3/1</t>
  </si>
  <si>
    <t>Муниципальное бюджетное дошкольное образовательное учреждение детский сад компенсирующего вида №22, ул. Елизаровых, 37</t>
  </si>
  <si>
    <t>Муниципальное бюджетное дошкольное образовательное учреждение детский сад №66, пер. Механический, 1</t>
  </si>
  <si>
    <t>Муниципальное бюджетное дошкольное образовательное учреждение, детский сад общеразвивающего вида №110 , ул. Алтайская, 112а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</si>
  <si>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ул. Говорова, 34</t>
  </si>
  <si>
    <t>Муниципальное
автономное общеобразовательное учреждение средняя общеобразовательная школа № 51 г.Томска, ул.Карташова, 47</t>
  </si>
  <si>
    <t>Муниципальное бюджетное дошкольное образовательное учреждение детский сад компенсирующего вида №30 , ул. Л. Шевцовой, 3/1</t>
  </si>
  <si>
    <t>Муниципальное бюджетное дошкольное образовательное учреждение детский сад №66 , пер. Механический, 1</t>
  </si>
  <si>
    <t>Муниципальное бюджетное дошкольное образовательное учреждение, детский сад общеразвивающего вида №110, ул. Алтайская, 112а</t>
  </si>
  <si>
    <t>Муниципальное бюджетное дошкольное образовательное учреждение Центр развития ребенка - детский сад №23, д. Лоскутово, ул. Ленина, 4а</t>
  </si>
  <si>
    <t>Муниципальное бюджетное дошкольное образовательное учреждение детский сад общеразваивающего вида №27 , ул. Крылова, 15</t>
  </si>
  <si>
    <t>Муниципальное бюджетное дошкольное образовательное учреждение детский сад общеразвивающего вида №35, ул. Елизаровых, 19/2</t>
  </si>
  <si>
    <t>Муниципальное бюджетное дошкольное образовательное учреждение детский сад общеразвивающего вида №125 , ул. Сибирская, 105а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</si>
  <si>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лыжная база "Сосновый бор", ул. Кутузова,1 б</t>
  </si>
  <si>
    <t>Муниципальное бюджетное дошкольное образовательное учреждение детский сад общеразвивающего вида №2, ул. Тимакова, 3/1</t>
  </si>
  <si>
    <t>Муниципальное бюджетное дошкольное образовательное учреждение детский сад комбинированного вида №19 , ул. Лебедева, 135</t>
  </si>
  <si>
    <t xml:space="preserve">Муниципальное автономное дошкольное образовательное учреждение детский сад общеразвивающего вида №86  г.Томска, ул. Новгородская, д. 44\1 </t>
  </si>
  <si>
    <t>Муниципальное автономное дошкольное образовательное учреждение детский сад №45 , ул. Кулагина, 21</t>
  </si>
  <si>
    <t>Муниципальное автономное дошкольное образовательное учреждение центр развития ребенка-детский сад №85 , ул. Ф. Лыткина, 24</t>
  </si>
  <si>
    <t>Муниципальное автономное образовательное учреждение дополнительного образования детей  Детско-юношеский центр «Республика бодрых», ул.О.Кошевого, 68/1</t>
  </si>
  <si>
    <t>Муниципальное автономное образовательное учреждение дополнительного образования детей Детско-юношеский центр «Республика бодрых», ул.О.Кошевого, 68/1</t>
  </si>
  <si>
    <t>Муниципальное бюджетное дошкольное образовательное учреждение детский сад общеразвивающего вида №31 , ул. Тверская, 98</t>
  </si>
  <si>
    <t>Муниципальное бюджетное дошкольное образовательное учреждение детский сад №42 , ул. Бердская, 11/1</t>
  </si>
  <si>
    <t>Муниципальное бюджетное дошкольное образовательное учреждение детский сад общеразвивающего вида №72 , ул. Щорса, 15/2</t>
  </si>
  <si>
    <t>Муниципальное автономное дошкольное образовательное учреждение Центр развития ребенка-детский сад №40 , ул. Усова, 33</t>
  </si>
  <si>
    <t>Муниципальное автономное дошкольное образовательное учреждение центр развития ребенка -детский сад №96, ул. Кошурникова, 11</t>
  </si>
  <si>
    <t>Муниципальное бюджетное дошкольное образовательное учреждение детский сад общеразвивающего вида № 93  г. Томска, ул. 5 Армии, 20 (кровля)</t>
  </si>
  <si>
    <t>Школа на 1136 мест в микрорайоне 9 жилого района "Восточный" по ул. П.Федоровского</t>
  </si>
  <si>
    <t>Муниципальное бюджетное дошкольное образовательное учреждение детский сад общеразвивающего вида №73 , Водяная, 31/1 (кровля)</t>
  </si>
  <si>
    <t>Муниципальное
автономное общеобразовательное учреждение средняя общеобразовательная школа № 25 г. Томска</t>
  </si>
  <si>
    <t>Муниципальное
автономное общеобразовательное учреждение средняя общеобразовательная школа № 27 города Томска (по решению суда)</t>
  </si>
  <si>
    <t xml:space="preserve">Муниципальное автономное общеобщеобразовательное учреждение Гуманитарный лицей г.Томска, пр.Ленина, 53 </t>
  </si>
  <si>
    <t>Муниципальное автономное общеобразовательное учреждение Гуманитарный лицей г.Томска, пр.Ленина, 53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</si>
</sst>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  <numFmt numFmtId="171" formatCode="#,##0.0"/>
    <numFmt numFmtId="172" formatCode="[$-FC19]d\ mmmm\ yyyy\ &quot;г.&quot;"/>
  </numFmts>
  <fonts count="29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1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1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171" fontId="4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71" fontId="1" fillId="0" borderId="11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" fontId="1" fillId="0" borderId="0" xfId="0" applyNumberFormat="1" applyFont="1" applyFill="1" applyAlignment="1">
      <alignment horizontal="center" vertical="center" wrapText="1"/>
    </xf>
    <xf numFmtId="171" fontId="1" fillId="0" borderId="0" xfId="0" applyNumberFormat="1" applyFont="1" applyFill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71" fontId="2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3"/>
  <sheetViews>
    <sheetView tabSelected="1" view="pageBreakPreview" zoomScale="90" zoomScaleSheetLayoutView="90" zoomScalePageLayoutView="0" workbookViewId="0" topLeftCell="A4">
      <pane xSplit="2" ySplit="6" topLeftCell="C205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C209" sqref="C209"/>
    </sheetView>
  </sheetViews>
  <sheetFormatPr defaultColWidth="9.140625" defaultRowHeight="15"/>
  <cols>
    <col min="1" max="1" width="7.140625" style="14" customWidth="1"/>
    <col min="2" max="2" width="56.00390625" style="5" customWidth="1"/>
    <col min="3" max="3" width="14.28125" style="15" customWidth="1"/>
    <col min="4" max="4" width="14.00390625" style="16" customWidth="1"/>
    <col min="5" max="5" width="18.57421875" style="17" customWidth="1"/>
    <col min="6" max="6" width="17.00390625" style="18" customWidth="1"/>
    <col min="7" max="7" width="16.57421875" style="19" customWidth="1"/>
    <col min="8" max="8" width="16.00390625" style="19" customWidth="1"/>
    <col min="9" max="9" width="14.57421875" style="19" customWidth="1"/>
    <col min="10" max="10" width="14.7109375" style="23" customWidth="1"/>
    <col min="11" max="11" width="18.140625" style="22" customWidth="1"/>
    <col min="12" max="16384" width="9.140625" style="5" customWidth="1"/>
  </cols>
  <sheetData>
    <row r="1" spans="8:10" ht="26.25" customHeight="1">
      <c r="H1" s="20" t="s">
        <v>47</v>
      </c>
      <c r="I1" s="20"/>
      <c r="J1" s="21"/>
    </row>
    <row r="2" spans="8:10" ht="103.5" customHeight="1">
      <c r="H2" s="89" t="s">
        <v>136</v>
      </c>
      <c r="I2" s="89"/>
      <c r="J2" s="89"/>
    </row>
    <row r="3" spans="1:11" ht="15" customHeight="1">
      <c r="A3" s="90" t="s">
        <v>135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8.75" customHeight="1">
      <c r="A4" s="91" t="s">
        <v>134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ht="15.75">
      <c r="B5" s="13"/>
    </row>
    <row r="6" spans="1:11" ht="15">
      <c r="A6" s="92" t="s">
        <v>0</v>
      </c>
      <c r="B6" s="93" t="s">
        <v>1</v>
      </c>
      <c r="C6" s="93"/>
      <c r="D6" s="93"/>
      <c r="E6" s="93"/>
      <c r="F6" s="93"/>
      <c r="G6" s="93"/>
      <c r="H6" s="93"/>
      <c r="I6" s="93"/>
      <c r="J6" s="93"/>
      <c r="K6" s="93"/>
    </row>
    <row r="7" spans="1:11" ht="15" customHeight="1">
      <c r="A7" s="92"/>
      <c r="B7" s="93" t="s">
        <v>1</v>
      </c>
      <c r="C7" s="93" t="s">
        <v>29</v>
      </c>
      <c r="D7" s="94" t="s">
        <v>35</v>
      </c>
      <c r="E7" s="93" t="s">
        <v>36</v>
      </c>
      <c r="F7" s="93" t="s">
        <v>37</v>
      </c>
      <c r="G7" s="93"/>
      <c r="H7" s="93"/>
      <c r="I7" s="93"/>
      <c r="J7" s="96" t="s">
        <v>52</v>
      </c>
      <c r="K7" s="95" t="s">
        <v>50</v>
      </c>
    </row>
    <row r="8" spans="1:11" ht="15">
      <c r="A8" s="92"/>
      <c r="B8" s="93"/>
      <c r="C8" s="93"/>
      <c r="D8" s="94"/>
      <c r="E8" s="93"/>
      <c r="F8" s="93" t="s">
        <v>30</v>
      </c>
      <c r="G8" s="93" t="s">
        <v>31</v>
      </c>
      <c r="H8" s="93"/>
      <c r="I8" s="93" t="s">
        <v>39</v>
      </c>
      <c r="J8" s="96"/>
      <c r="K8" s="95"/>
    </row>
    <row r="9" spans="1:11" ht="88.5" customHeight="1">
      <c r="A9" s="92"/>
      <c r="B9" s="93"/>
      <c r="C9" s="93"/>
      <c r="D9" s="94"/>
      <c r="E9" s="93"/>
      <c r="F9" s="93"/>
      <c r="G9" s="24" t="s">
        <v>38</v>
      </c>
      <c r="H9" s="24" t="s">
        <v>84</v>
      </c>
      <c r="I9" s="93"/>
      <c r="J9" s="96"/>
      <c r="K9" s="95"/>
    </row>
    <row r="10" spans="1:11" s="32" customFormat="1" ht="38.25" customHeight="1">
      <c r="A10" s="26">
        <v>1</v>
      </c>
      <c r="B10" s="27" t="s">
        <v>88</v>
      </c>
      <c r="C10" s="28"/>
      <c r="D10" s="29">
        <v>2014</v>
      </c>
      <c r="E10" s="30">
        <f aca="true" t="shared" si="0" ref="E10:E21">SUM(F10:I10)</f>
        <v>104485.19999999998</v>
      </c>
      <c r="F10" s="30">
        <f aca="true" t="shared" si="1" ref="F10:K10">F11+F28+F47</f>
        <v>0</v>
      </c>
      <c r="G10" s="30">
        <f t="shared" si="1"/>
        <v>0</v>
      </c>
      <c r="H10" s="30">
        <f t="shared" si="1"/>
        <v>104485.19999999998</v>
      </c>
      <c r="I10" s="30">
        <f t="shared" si="1"/>
        <v>0</v>
      </c>
      <c r="J10" s="30">
        <f t="shared" si="1"/>
        <v>0</v>
      </c>
      <c r="K10" s="31">
        <f t="shared" si="1"/>
        <v>0</v>
      </c>
    </row>
    <row r="11" spans="1:11" s="20" customFormat="1" ht="38.25" customHeight="1">
      <c r="A11" s="33" t="s">
        <v>72</v>
      </c>
      <c r="B11" s="34" t="s">
        <v>89</v>
      </c>
      <c r="C11" s="35"/>
      <c r="D11" s="36"/>
      <c r="E11" s="37">
        <f t="shared" si="0"/>
        <v>83089.7</v>
      </c>
      <c r="F11" s="37">
        <f aca="true" t="shared" si="2" ref="F11:K11">F12+F15+F22</f>
        <v>0</v>
      </c>
      <c r="G11" s="37">
        <f t="shared" si="2"/>
        <v>0</v>
      </c>
      <c r="H11" s="37">
        <f t="shared" si="2"/>
        <v>83089.7</v>
      </c>
      <c r="I11" s="37">
        <f t="shared" si="2"/>
        <v>0</v>
      </c>
      <c r="J11" s="37">
        <f t="shared" si="2"/>
        <v>0</v>
      </c>
      <c r="K11" s="38">
        <f t="shared" si="2"/>
        <v>0</v>
      </c>
    </row>
    <row r="12" spans="1:11" s="20" customFormat="1" ht="38.25" customHeight="1">
      <c r="A12" s="33"/>
      <c r="B12" s="39" t="s">
        <v>85</v>
      </c>
      <c r="C12" s="35"/>
      <c r="D12" s="36"/>
      <c r="E12" s="37">
        <f t="shared" si="0"/>
        <v>3420</v>
      </c>
      <c r="F12" s="37">
        <f aca="true" t="shared" si="3" ref="F12:K12">SUM(F13:F14)</f>
        <v>0</v>
      </c>
      <c r="G12" s="37">
        <f t="shared" si="3"/>
        <v>0</v>
      </c>
      <c r="H12" s="37">
        <f t="shared" si="3"/>
        <v>3420</v>
      </c>
      <c r="I12" s="37">
        <f t="shared" si="3"/>
        <v>0</v>
      </c>
      <c r="J12" s="37">
        <f t="shared" si="3"/>
        <v>0</v>
      </c>
      <c r="K12" s="38">
        <f t="shared" si="3"/>
        <v>0</v>
      </c>
    </row>
    <row r="13" spans="1:11" ht="39.75" customHeight="1">
      <c r="A13" s="2">
        <v>1</v>
      </c>
      <c r="B13" s="1" t="s">
        <v>54</v>
      </c>
      <c r="C13" s="3">
        <v>1</v>
      </c>
      <c r="D13" s="9"/>
      <c r="E13" s="11">
        <f t="shared" si="0"/>
        <v>1920</v>
      </c>
      <c r="F13" s="11">
        <v>0</v>
      </c>
      <c r="G13" s="11">
        <v>0</v>
      </c>
      <c r="H13" s="11">
        <v>1920</v>
      </c>
      <c r="I13" s="11">
        <v>0</v>
      </c>
      <c r="J13" s="11"/>
      <c r="K13" s="4"/>
    </row>
    <row r="14" spans="1:11" ht="39.75" customHeight="1">
      <c r="A14" s="2">
        <v>2</v>
      </c>
      <c r="B14" s="1" t="s">
        <v>127</v>
      </c>
      <c r="C14" s="3">
        <v>1</v>
      </c>
      <c r="D14" s="9"/>
      <c r="E14" s="11">
        <f>SUM(F14:I14)</f>
        <v>1500</v>
      </c>
      <c r="F14" s="11">
        <v>0</v>
      </c>
      <c r="G14" s="11">
        <v>0</v>
      </c>
      <c r="H14" s="11">
        <v>1500</v>
      </c>
      <c r="I14" s="11">
        <v>0</v>
      </c>
      <c r="J14" s="11"/>
      <c r="K14" s="4"/>
    </row>
    <row r="15" spans="1:11" s="20" customFormat="1" ht="38.25" customHeight="1">
      <c r="A15" s="33"/>
      <c r="B15" s="34" t="s">
        <v>86</v>
      </c>
      <c r="C15" s="35"/>
      <c r="D15" s="36"/>
      <c r="E15" s="37">
        <f t="shared" si="0"/>
        <v>58780</v>
      </c>
      <c r="F15" s="37">
        <f aca="true" t="shared" si="4" ref="F15:K15">SUM(F16:F21)</f>
        <v>0</v>
      </c>
      <c r="G15" s="37">
        <f t="shared" si="4"/>
        <v>0</v>
      </c>
      <c r="H15" s="37">
        <f t="shared" si="4"/>
        <v>58780</v>
      </c>
      <c r="I15" s="37">
        <f t="shared" si="4"/>
        <v>0</v>
      </c>
      <c r="J15" s="37">
        <f t="shared" si="4"/>
        <v>0</v>
      </c>
      <c r="K15" s="37">
        <f t="shared" si="4"/>
        <v>0</v>
      </c>
    </row>
    <row r="16" spans="1:11" s="40" customFormat="1" ht="39.75" customHeight="1">
      <c r="A16" s="2">
        <v>1</v>
      </c>
      <c r="B16" s="6" t="s">
        <v>118</v>
      </c>
      <c r="C16" s="3">
        <v>1</v>
      </c>
      <c r="D16" s="9"/>
      <c r="E16" s="11">
        <f>SUM(F16:I16)</f>
        <v>17500</v>
      </c>
      <c r="F16" s="11">
        <v>0</v>
      </c>
      <c r="G16" s="11">
        <v>0</v>
      </c>
      <c r="H16" s="11">
        <v>17500</v>
      </c>
      <c r="I16" s="11">
        <v>0</v>
      </c>
      <c r="J16" s="11"/>
      <c r="K16" s="7"/>
    </row>
    <row r="17" spans="1:11" s="8" customFormat="1" ht="39.75" customHeight="1">
      <c r="A17" s="2">
        <v>2</v>
      </c>
      <c r="B17" s="6" t="s">
        <v>126</v>
      </c>
      <c r="C17" s="3">
        <v>1</v>
      </c>
      <c r="D17" s="3"/>
      <c r="E17" s="11">
        <f t="shared" si="0"/>
        <v>17500</v>
      </c>
      <c r="F17" s="11">
        <v>0</v>
      </c>
      <c r="G17" s="11">
        <v>0</v>
      </c>
      <c r="H17" s="11">
        <v>17500</v>
      </c>
      <c r="I17" s="11">
        <v>0</v>
      </c>
      <c r="J17" s="11"/>
      <c r="K17" s="7"/>
    </row>
    <row r="18" spans="1:11" ht="39.75" customHeight="1">
      <c r="A18" s="2">
        <v>3</v>
      </c>
      <c r="B18" s="1" t="s">
        <v>109</v>
      </c>
      <c r="C18" s="3">
        <v>1</v>
      </c>
      <c r="D18" s="9"/>
      <c r="E18" s="11">
        <f t="shared" si="0"/>
        <v>17500</v>
      </c>
      <c r="F18" s="11">
        <v>0</v>
      </c>
      <c r="G18" s="11">
        <v>0</v>
      </c>
      <c r="H18" s="11">
        <v>17500</v>
      </c>
      <c r="I18" s="11">
        <v>0</v>
      </c>
      <c r="J18" s="11"/>
      <c r="K18" s="4"/>
    </row>
    <row r="19" spans="1:11" ht="39.75" customHeight="1">
      <c r="A19" s="2">
        <v>4</v>
      </c>
      <c r="B19" s="6" t="s">
        <v>48</v>
      </c>
      <c r="C19" s="3">
        <v>1</v>
      </c>
      <c r="D19" s="25"/>
      <c r="E19" s="11">
        <f t="shared" si="0"/>
        <v>5000</v>
      </c>
      <c r="F19" s="11">
        <v>0</v>
      </c>
      <c r="G19" s="11">
        <v>0</v>
      </c>
      <c r="H19" s="11">
        <v>5000</v>
      </c>
      <c r="I19" s="11">
        <v>0</v>
      </c>
      <c r="J19" s="11"/>
      <c r="K19" s="4"/>
    </row>
    <row r="20" spans="1:11" ht="52.5" customHeight="1">
      <c r="A20" s="2">
        <v>5</v>
      </c>
      <c r="B20" s="41" t="s">
        <v>65</v>
      </c>
      <c r="C20" s="3">
        <v>1</v>
      </c>
      <c r="D20" s="9"/>
      <c r="E20" s="11">
        <f t="shared" si="0"/>
        <v>280</v>
      </c>
      <c r="F20" s="11">
        <v>0</v>
      </c>
      <c r="G20" s="11">
        <v>0</v>
      </c>
      <c r="H20" s="11">
        <v>280</v>
      </c>
      <c r="I20" s="11">
        <v>0</v>
      </c>
      <c r="J20" s="12"/>
      <c r="K20" s="4"/>
    </row>
    <row r="21" spans="1:11" ht="52.5" customHeight="1">
      <c r="A21" s="2">
        <v>6</v>
      </c>
      <c r="B21" s="1" t="s">
        <v>128</v>
      </c>
      <c r="C21" s="3">
        <v>1</v>
      </c>
      <c r="D21" s="9"/>
      <c r="E21" s="11">
        <f t="shared" si="0"/>
        <v>1000</v>
      </c>
      <c r="F21" s="11">
        <v>0</v>
      </c>
      <c r="G21" s="11">
        <v>0</v>
      </c>
      <c r="H21" s="11">
        <v>1000</v>
      </c>
      <c r="I21" s="11">
        <v>0</v>
      </c>
      <c r="J21" s="12"/>
      <c r="K21" s="4"/>
    </row>
    <row r="22" spans="1:11" s="20" customFormat="1" ht="38.25" customHeight="1">
      <c r="A22" s="33"/>
      <c r="B22" s="34" t="s">
        <v>87</v>
      </c>
      <c r="C22" s="35"/>
      <c r="D22" s="36"/>
      <c r="E22" s="37">
        <f aca="true" t="shared" si="5" ref="E22:E29">SUM(F22:I22)</f>
        <v>20889.7</v>
      </c>
      <c r="F22" s="37">
        <f aca="true" t="shared" si="6" ref="F22:K22">SUM(F23:F27)</f>
        <v>0</v>
      </c>
      <c r="G22" s="37">
        <f t="shared" si="6"/>
        <v>0</v>
      </c>
      <c r="H22" s="37">
        <f t="shared" si="6"/>
        <v>20889.7</v>
      </c>
      <c r="I22" s="37">
        <f t="shared" si="6"/>
        <v>0</v>
      </c>
      <c r="J22" s="37">
        <f t="shared" si="6"/>
        <v>0</v>
      </c>
      <c r="K22" s="38">
        <f t="shared" si="6"/>
        <v>0</v>
      </c>
    </row>
    <row r="23" spans="1:11" ht="39.75" customHeight="1">
      <c r="A23" s="9" t="s">
        <v>98</v>
      </c>
      <c r="B23" s="1" t="s">
        <v>53</v>
      </c>
      <c r="C23" s="3">
        <v>1</v>
      </c>
      <c r="D23" s="9"/>
      <c r="E23" s="11">
        <f t="shared" si="5"/>
        <v>8516.7</v>
      </c>
      <c r="F23" s="11">
        <v>0</v>
      </c>
      <c r="G23" s="11">
        <v>0</v>
      </c>
      <c r="H23" s="11">
        <v>8516.7</v>
      </c>
      <c r="I23" s="11">
        <v>0</v>
      </c>
      <c r="J23" s="11"/>
      <c r="K23" s="4"/>
    </row>
    <row r="24" spans="1:11" ht="39.75" customHeight="1">
      <c r="A24" s="2">
        <v>2</v>
      </c>
      <c r="B24" s="1" t="s">
        <v>138</v>
      </c>
      <c r="C24" s="3">
        <v>1</v>
      </c>
      <c r="D24" s="9"/>
      <c r="E24" s="11">
        <f t="shared" si="5"/>
        <v>6847.2</v>
      </c>
      <c r="F24" s="11">
        <v>0</v>
      </c>
      <c r="G24" s="11">
        <v>0</v>
      </c>
      <c r="H24" s="11">
        <v>6847.2</v>
      </c>
      <c r="I24" s="11">
        <v>0</v>
      </c>
      <c r="J24" s="11"/>
      <c r="K24" s="4"/>
    </row>
    <row r="25" spans="1:11" ht="39.75" customHeight="1">
      <c r="A25" s="2">
        <v>3</v>
      </c>
      <c r="B25" s="1" t="s">
        <v>5</v>
      </c>
      <c r="C25" s="3">
        <v>1</v>
      </c>
      <c r="D25" s="9"/>
      <c r="E25" s="11">
        <f t="shared" si="5"/>
        <v>3706.5</v>
      </c>
      <c r="F25" s="11">
        <v>0</v>
      </c>
      <c r="G25" s="11">
        <v>0</v>
      </c>
      <c r="H25" s="11">
        <v>3706.5</v>
      </c>
      <c r="I25" s="11">
        <v>0</v>
      </c>
      <c r="J25" s="11"/>
      <c r="K25" s="4"/>
    </row>
    <row r="26" spans="1:11" ht="52.5" customHeight="1">
      <c r="A26" s="2">
        <v>4</v>
      </c>
      <c r="B26" s="41" t="s">
        <v>62</v>
      </c>
      <c r="C26" s="3">
        <v>1</v>
      </c>
      <c r="D26" s="9"/>
      <c r="E26" s="11">
        <f t="shared" si="5"/>
        <v>284.7</v>
      </c>
      <c r="F26" s="11">
        <v>0</v>
      </c>
      <c r="G26" s="11">
        <v>0</v>
      </c>
      <c r="H26" s="11">
        <v>284.7</v>
      </c>
      <c r="I26" s="11">
        <v>0</v>
      </c>
      <c r="J26" s="12"/>
      <c r="K26" s="4"/>
    </row>
    <row r="27" spans="1:11" ht="66.75" customHeight="1">
      <c r="A27" s="2">
        <v>5</v>
      </c>
      <c r="B27" s="1" t="s">
        <v>25</v>
      </c>
      <c r="C27" s="3">
        <v>1</v>
      </c>
      <c r="D27" s="9"/>
      <c r="E27" s="11">
        <f t="shared" si="5"/>
        <v>1534.6</v>
      </c>
      <c r="F27" s="11">
        <v>0</v>
      </c>
      <c r="G27" s="11">
        <v>0</v>
      </c>
      <c r="H27" s="11">
        <v>1534.6</v>
      </c>
      <c r="I27" s="11">
        <v>0</v>
      </c>
      <c r="J27" s="11"/>
      <c r="K27" s="4"/>
    </row>
    <row r="28" spans="1:11" s="44" customFormat="1" ht="39.75" customHeight="1">
      <c r="A28" s="42" t="s">
        <v>75</v>
      </c>
      <c r="B28" s="39" t="s">
        <v>90</v>
      </c>
      <c r="C28" s="43"/>
      <c r="D28" s="10"/>
      <c r="E28" s="37">
        <f t="shared" si="5"/>
        <v>12520.4</v>
      </c>
      <c r="F28" s="37">
        <f aca="true" t="shared" si="7" ref="F28:K28">F29+F31</f>
        <v>0</v>
      </c>
      <c r="G28" s="37">
        <f t="shared" si="7"/>
        <v>0</v>
      </c>
      <c r="H28" s="37">
        <f t="shared" si="7"/>
        <v>12520.4</v>
      </c>
      <c r="I28" s="37">
        <f t="shared" si="7"/>
        <v>0</v>
      </c>
      <c r="J28" s="37">
        <f t="shared" si="7"/>
        <v>0</v>
      </c>
      <c r="K28" s="38">
        <f t="shared" si="7"/>
        <v>0</v>
      </c>
    </row>
    <row r="29" spans="1:11" s="44" customFormat="1" ht="39.75" customHeight="1">
      <c r="A29" s="42"/>
      <c r="B29" s="39" t="s">
        <v>85</v>
      </c>
      <c r="C29" s="43"/>
      <c r="D29" s="10"/>
      <c r="E29" s="37">
        <f t="shared" si="5"/>
        <v>3000</v>
      </c>
      <c r="F29" s="37">
        <f aca="true" t="shared" si="8" ref="F29:K29">SUM(F30:F30)</f>
        <v>0</v>
      </c>
      <c r="G29" s="37">
        <f t="shared" si="8"/>
        <v>0</v>
      </c>
      <c r="H29" s="37">
        <f t="shared" si="8"/>
        <v>3000</v>
      </c>
      <c r="I29" s="37">
        <f t="shared" si="8"/>
        <v>0</v>
      </c>
      <c r="J29" s="37">
        <f t="shared" si="8"/>
        <v>0</v>
      </c>
      <c r="K29" s="38">
        <f t="shared" si="8"/>
        <v>0</v>
      </c>
    </row>
    <row r="30" spans="1:11" ht="39.75" customHeight="1">
      <c r="A30" s="2">
        <v>1</v>
      </c>
      <c r="B30" s="1" t="s">
        <v>139</v>
      </c>
      <c r="C30" s="3">
        <v>1</v>
      </c>
      <c r="D30" s="9"/>
      <c r="E30" s="11">
        <f>SUM(F30:I30)</f>
        <v>3000</v>
      </c>
      <c r="F30" s="11">
        <v>0</v>
      </c>
      <c r="G30" s="11">
        <v>0</v>
      </c>
      <c r="H30" s="11">
        <v>3000</v>
      </c>
      <c r="I30" s="11">
        <v>0</v>
      </c>
      <c r="J30" s="11"/>
      <c r="K30" s="4"/>
    </row>
    <row r="31" spans="1:11" s="44" customFormat="1" ht="39.75" customHeight="1">
      <c r="A31" s="10"/>
      <c r="B31" s="39" t="s">
        <v>87</v>
      </c>
      <c r="C31" s="43"/>
      <c r="D31" s="10"/>
      <c r="E31" s="37">
        <f>SUM(E32:E46)</f>
        <v>9520.4</v>
      </c>
      <c r="F31" s="37">
        <f aca="true" t="shared" si="9" ref="F31:K31">SUM(F32:F46)</f>
        <v>0</v>
      </c>
      <c r="G31" s="37">
        <f t="shared" si="9"/>
        <v>0</v>
      </c>
      <c r="H31" s="37">
        <f t="shared" si="9"/>
        <v>9520.4</v>
      </c>
      <c r="I31" s="37">
        <f t="shared" si="9"/>
        <v>0</v>
      </c>
      <c r="J31" s="37">
        <f t="shared" si="9"/>
        <v>0</v>
      </c>
      <c r="K31" s="37">
        <f t="shared" si="9"/>
        <v>0</v>
      </c>
    </row>
    <row r="32" spans="1:11" ht="39.75" customHeight="1">
      <c r="A32" s="2">
        <v>1</v>
      </c>
      <c r="B32" s="1" t="s">
        <v>140</v>
      </c>
      <c r="C32" s="3">
        <v>1</v>
      </c>
      <c r="D32" s="9"/>
      <c r="E32" s="11">
        <f aca="true" t="shared" si="10" ref="E32:E46">SUM(F32:I32)</f>
        <v>939</v>
      </c>
      <c r="F32" s="11">
        <v>0</v>
      </c>
      <c r="G32" s="11">
        <v>0</v>
      </c>
      <c r="H32" s="11">
        <v>939</v>
      </c>
      <c r="I32" s="11">
        <v>0</v>
      </c>
      <c r="J32" s="11"/>
      <c r="K32" s="4"/>
    </row>
    <row r="33" spans="1:11" ht="39.75" customHeight="1">
      <c r="A33" s="9" t="s">
        <v>120</v>
      </c>
      <c r="B33" s="1" t="s">
        <v>141</v>
      </c>
      <c r="C33" s="3">
        <v>1</v>
      </c>
      <c r="D33" s="9"/>
      <c r="E33" s="11">
        <f t="shared" si="10"/>
        <v>978.4</v>
      </c>
      <c r="F33" s="11">
        <v>0</v>
      </c>
      <c r="G33" s="11">
        <v>0</v>
      </c>
      <c r="H33" s="11">
        <v>978.4</v>
      </c>
      <c r="I33" s="11">
        <v>0</v>
      </c>
      <c r="J33" s="11"/>
      <c r="K33" s="4"/>
    </row>
    <row r="34" spans="1:11" ht="39.75" customHeight="1">
      <c r="A34" s="2">
        <v>3</v>
      </c>
      <c r="B34" s="1" t="s">
        <v>142</v>
      </c>
      <c r="C34" s="3">
        <v>1</v>
      </c>
      <c r="D34" s="9"/>
      <c r="E34" s="11">
        <f t="shared" si="10"/>
        <v>2668.5</v>
      </c>
      <c r="F34" s="11">
        <v>0</v>
      </c>
      <c r="G34" s="11">
        <v>0</v>
      </c>
      <c r="H34" s="11">
        <v>2668.5</v>
      </c>
      <c r="I34" s="11">
        <v>0</v>
      </c>
      <c r="J34" s="11"/>
      <c r="K34" s="4"/>
    </row>
    <row r="35" spans="1:11" ht="39.75" customHeight="1">
      <c r="A35" s="2">
        <v>4</v>
      </c>
      <c r="B35" s="1" t="s">
        <v>143</v>
      </c>
      <c r="C35" s="3">
        <v>1</v>
      </c>
      <c r="D35" s="9"/>
      <c r="E35" s="11">
        <f t="shared" si="10"/>
        <v>698.7</v>
      </c>
      <c r="F35" s="11">
        <v>0</v>
      </c>
      <c r="G35" s="11">
        <v>0</v>
      </c>
      <c r="H35" s="11">
        <v>698.7</v>
      </c>
      <c r="I35" s="11">
        <v>0</v>
      </c>
      <c r="J35" s="11"/>
      <c r="K35" s="4"/>
    </row>
    <row r="36" spans="1:11" ht="39.75" customHeight="1">
      <c r="A36" s="2">
        <v>5</v>
      </c>
      <c r="B36" s="1" t="s">
        <v>144</v>
      </c>
      <c r="C36" s="3">
        <v>1</v>
      </c>
      <c r="D36" s="9"/>
      <c r="E36" s="11">
        <f t="shared" si="10"/>
        <v>799.7</v>
      </c>
      <c r="F36" s="11">
        <v>0</v>
      </c>
      <c r="G36" s="11">
        <v>0</v>
      </c>
      <c r="H36" s="11">
        <v>799.7</v>
      </c>
      <c r="I36" s="11">
        <v>0</v>
      </c>
      <c r="J36" s="11"/>
      <c r="K36" s="4"/>
    </row>
    <row r="37" spans="1:11" ht="39.75" customHeight="1">
      <c r="A37" s="2">
        <v>6</v>
      </c>
      <c r="B37" s="6" t="s">
        <v>145</v>
      </c>
      <c r="C37" s="3">
        <v>1</v>
      </c>
      <c r="D37" s="9"/>
      <c r="E37" s="11">
        <f>SUM(F37:I37)</f>
        <v>298.8</v>
      </c>
      <c r="F37" s="11">
        <v>0</v>
      </c>
      <c r="G37" s="11">
        <v>0</v>
      </c>
      <c r="H37" s="11">
        <v>298.8</v>
      </c>
      <c r="I37" s="11">
        <v>0</v>
      </c>
      <c r="J37" s="11"/>
      <c r="K37" s="4"/>
    </row>
    <row r="38" spans="1:11" ht="39.75" customHeight="1">
      <c r="A38" s="2">
        <v>7</v>
      </c>
      <c r="B38" s="6" t="s">
        <v>146</v>
      </c>
      <c r="C38" s="3">
        <v>1</v>
      </c>
      <c r="D38" s="9"/>
      <c r="E38" s="11">
        <f t="shared" si="10"/>
        <v>417.1</v>
      </c>
      <c r="F38" s="11">
        <v>0</v>
      </c>
      <c r="G38" s="11">
        <v>0</v>
      </c>
      <c r="H38" s="11">
        <v>417.1</v>
      </c>
      <c r="I38" s="11">
        <v>0</v>
      </c>
      <c r="J38" s="11"/>
      <c r="K38" s="4"/>
    </row>
    <row r="39" spans="1:11" ht="39.75" customHeight="1">
      <c r="A39" s="2">
        <v>8</v>
      </c>
      <c r="B39" s="6" t="s">
        <v>147</v>
      </c>
      <c r="C39" s="3">
        <v>1</v>
      </c>
      <c r="D39" s="9"/>
      <c r="E39" s="11">
        <f t="shared" si="10"/>
        <v>370.4</v>
      </c>
      <c r="F39" s="11">
        <v>0</v>
      </c>
      <c r="G39" s="11">
        <v>0</v>
      </c>
      <c r="H39" s="11">
        <v>370.4</v>
      </c>
      <c r="I39" s="11">
        <v>0</v>
      </c>
      <c r="J39" s="11"/>
      <c r="K39" s="4"/>
    </row>
    <row r="40" spans="1:11" ht="39.75" customHeight="1">
      <c r="A40" s="2">
        <v>9</v>
      </c>
      <c r="B40" s="6" t="s">
        <v>148</v>
      </c>
      <c r="C40" s="3">
        <v>1</v>
      </c>
      <c r="D40" s="9"/>
      <c r="E40" s="11">
        <f t="shared" si="10"/>
        <v>646.6</v>
      </c>
      <c r="F40" s="11">
        <v>0</v>
      </c>
      <c r="G40" s="11">
        <v>0</v>
      </c>
      <c r="H40" s="11">
        <v>646.6</v>
      </c>
      <c r="I40" s="11">
        <v>0</v>
      </c>
      <c r="J40" s="11"/>
      <c r="K40" s="4"/>
    </row>
    <row r="41" spans="1:11" ht="39.75" customHeight="1">
      <c r="A41" s="2">
        <v>10</v>
      </c>
      <c r="B41" s="6" t="s">
        <v>149</v>
      </c>
      <c r="C41" s="3">
        <v>1</v>
      </c>
      <c r="D41" s="9"/>
      <c r="E41" s="11">
        <f t="shared" si="10"/>
        <v>142.4</v>
      </c>
      <c r="F41" s="11">
        <v>0</v>
      </c>
      <c r="G41" s="11">
        <v>0</v>
      </c>
      <c r="H41" s="11">
        <v>142.4</v>
      </c>
      <c r="I41" s="11">
        <v>0</v>
      </c>
      <c r="J41" s="11"/>
      <c r="K41" s="4"/>
    </row>
    <row r="42" spans="1:11" ht="39.75" customHeight="1">
      <c r="A42" s="2">
        <v>11</v>
      </c>
      <c r="B42" s="6" t="s">
        <v>150</v>
      </c>
      <c r="C42" s="3">
        <v>1</v>
      </c>
      <c r="D42" s="9"/>
      <c r="E42" s="11">
        <f t="shared" si="10"/>
        <v>520.4</v>
      </c>
      <c r="F42" s="11">
        <v>0</v>
      </c>
      <c r="G42" s="11">
        <v>0</v>
      </c>
      <c r="H42" s="11">
        <v>520.4</v>
      </c>
      <c r="I42" s="11">
        <v>0</v>
      </c>
      <c r="J42" s="11"/>
      <c r="K42" s="4"/>
    </row>
    <row r="43" spans="1:11" ht="39.75" customHeight="1">
      <c r="A43" s="2">
        <v>12</v>
      </c>
      <c r="B43" s="6" t="s">
        <v>151</v>
      </c>
      <c r="C43" s="3">
        <v>1</v>
      </c>
      <c r="D43" s="9"/>
      <c r="E43" s="11">
        <f t="shared" si="10"/>
        <v>518.2</v>
      </c>
      <c r="F43" s="11">
        <v>0</v>
      </c>
      <c r="G43" s="11">
        <v>0</v>
      </c>
      <c r="H43" s="11">
        <v>518.2</v>
      </c>
      <c r="I43" s="11">
        <v>0</v>
      </c>
      <c r="J43" s="11"/>
      <c r="K43" s="4"/>
    </row>
    <row r="44" spans="1:11" ht="39.75" customHeight="1">
      <c r="A44" s="2">
        <v>13</v>
      </c>
      <c r="B44" s="6" t="s">
        <v>152</v>
      </c>
      <c r="C44" s="3">
        <v>1</v>
      </c>
      <c r="D44" s="9"/>
      <c r="E44" s="11">
        <f t="shared" si="10"/>
        <v>450.9</v>
      </c>
      <c r="F44" s="11">
        <v>0</v>
      </c>
      <c r="G44" s="11">
        <v>0</v>
      </c>
      <c r="H44" s="11">
        <v>450.9</v>
      </c>
      <c r="I44" s="11">
        <v>0</v>
      </c>
      <c r="J44" s="11"/>
      <c r="K44" s="4"/>
    </row>
    <row r="45" spans="1:11" ht="39.75" customHeight="1">
      <c r="A45" s="2">
        <v>14</v>
      </c>
      <c r="B45" s="6" t="s">
        <v>153</v>
      </c>
      <c r="C45" s="3">
        <v>1</v>
      </c>
      <c r="D45" s="9"/>
      <c r="E45" s="11">
        <f t="shared" si="10"/>
        <v>59.3</v>
      </c>
      <c r="F45" s="11">
        <v>0</v>
      </c>
      <c r="G45" s="11">
        <v>0</v>
      </c>
      <c r="H45" s="11">
        <v>59.3</v>
      </c>
      <c r="I45" s="11">
        <v>0</v>
      </c>
      <c r="J45" s="11"/>
      <c r="K45" s="4"/>
    </row>
    <row r="46" spans="1:11" ht="52.5" customHeight="1">
      <c r="A46" s="2">
        <v>15</v>
      </c>
      <c r="B46" s="6" t="s">
        <v>137</v>
      </c>
      <c r="C46" s="3">
        <v>1</v>
      </c>
      <c r="D46" s="9"/>
      <c r="E46" s="11">
        <f t="shared" si="10"/>
        <v>12</v>
      </c>
      <c r="F46" s="11">
        <v>0</v>
      </c>
      <c r="G46" s="11">
        <v>0</v>
      </c>
      <c r="H46" s="11">
        <v>12</v>
      </c>
      <c r="I46" s="11">
        <v>0</v>
      </c>
      <c r="J46" s="24"/>
      <c r="K46" s="4"/>
    </row>
    <row r="47" spans="1:11" s="44" customFormat="1" ht="39.75" customHeight="1">
      <c r="A47" s="42" t="s">
        <v>76</v>
      </c>
      <c r="B47" s="45" t="s">
        <v>91</v>
      </c>
      <c r="C47" s="43"/>
      <c r="D47" s="10"/>
      <c r="E47" s="37">
        <f>SUM(F47:I47)</f>
        <v>8875.099999999999</v>
      </c>
      <c r="F47" s="46">
        <f aca="true" t="shared" si="11" ref="F47:K47">F48+F51+F63</f>
        <v>0</v>
      </c>
      <c r="G47" s="46">
        <f t="shared" si="11"/>
        <v>0</v>
      </c>
      <c r="H47" s="46">
        <f t="shared" si="11"/>
        <v>8875.099999999999</v>
      </c>
      <c r="I47" s="46">
        <f t="shared" si="11"/>
        <v>0</v>
      </c>
      <c r="J47" s="46">
        <f t="shared" si="11"/>
        <v>0</v>
      </c>
      <c r="K47" s="47">
        <f t="shared" si="11"/>
        <v>0</v>
      </c>
    </row>
    <row r="48" spans="1:11" s="44" customFormat="1" ht="39.75" customHeight="1">
      <c r="A48" s="42"/>
      <c r="B48" s="39" t="s">
        <v>85</v>
      </c>
      <c r="C48" s="43"/>
      <c r="D48" s="10"/>
      <c r="E48" s="37">
        <f>SUM(F48:I48)</f>
        <v>1999.1999999999998</v>
      </c>
      <c r="F48" s="37">
        <f aca="true" t="shared" si="12" ref="F48:K48">SUM(F49:F50)</f>
        <v>0</v>
      </c>
      <c r="G48" s="37">
        <f t="shared" si="12"/>
        <v>0</v>
      </c>
      <c r="H48" s="37">
        <f t="shared" si="12"/>
        <v>1999.1999999999998</v>
      </c>
      <c r="I48" s="37">
        <f t="shared" si="12"/>
        <v>0</v>
      </c>
      <c r="J48" s="37">
        <f t="shared" si="12"/>
        <v>0</v>
      </c>
      <c r="K48" s="38">
        <f t="shared" si="12"/>
        <v>0</v>
      </c>
    </row>
    <row r="49" spans="1:11" ht="39.75" customHeight="1">
      <c r="A49" s="9" t="s">
        <v>98</v>
      </c>
      <c r="B49" s="1" t="s">
        <v>66</v>
      </c>
      <c r="C49" s="3">
        <v>1</v>
      </c>
      <c r="D49" s="9"/>
      <c r="E49" s="11">
        <f>SUM(F49:I49)</f>
        <v>1713.6</v>
      </c>
      <c r="F49" s="11">
        <v>0</v>
      </c>
      <c r="G49" s="11">
        <v>0</v>
      </c>
      <c r="H49" s="11">
        <v>1713.6</v>
      </c>
      <c r="I49" s="11">
        <v>0</v>
      </c>
      <c r="J49" s="11"/>
      <c r="K49" s="4"/>
    </row>
    <row r="50" spans="1:11" ht="52.5" customHeight="1">
      <c r="A50" s="2">
        <v>2</v>
      </c>
      <c r="B50" s="1" t="s">
        <v>154</v>
      </c>
      <c r="C50" s="3">
        <v>1</v>
      </c>
      <c r="D50" s="9"/>
      <c r="E50" s="11">
        <f>SUM(F50:I50)</f>
        <v>285.6</v>
      </c>
      <c r="F50" s="11">
        <v>0</v>
      </c>
      <c r="G50" s="11">
        <v>0</v>
      </c>
      <c r="H50" s="11">
        <v>285.6</v>
      </c>
      <c r="I50" s="11">
        <v>0</v>
      </c>
      <c r="J50" s="11"/>
      <c r="K50" s="4"/>
    </row>
    <row r="51" spans="1:11" s="44" customFormat="1" ht="39.75" customHeight="1">
      <c r="A51" s="42"/>
      <c r="B51" s="39" t="s">
        <v>87</v>
      </c>
      <c r="C51" s="43"/>
      <c r="D51" s="10"/>
      <c r="E51" s="37">
        <f>SUM(F51:I51)</f>
        <v>6443.9</v>
      </c>
      <c r="F51" s="37">
        <f aca="true" t="shared" si="13" ref="F51:K51">SUM(F52:F62)</f>
        <v>0</v>
      </c>
      <c r="G51" s="37">
        <f t="shared" si="13"/>
        <v>0</v>
      </c>
      <c r="H51" s="37">
        <f t="shared" si="13"/>
        <v>6443.9</v>
      </c>
      <c r="I51" s="37">
        <f t="shared" si="13"/>
        <v>0</v>
      </c>
      <c r="J51" s="37">
        <f t="shared" si="13"/>
        <v>0</v>
      </c>
      <c r="K51" s="38">
        <f t="shared" si="13"/>
        <v>0</v>
      </c>
    </row>
    <row r="52" spans="1:11" ht="39.75" customHeight="1">
      <c r="A52" s="2">
        <v>1</v>
      </c>
      <c r="B52" s="1" t="s">
        <v>6</v>
      </c>
      <c r="C52" s="3">
        <v>1</v>
      </c>
      <c r="D52" s="9"/>
      <c r="E52" s="11">
        <f aca="true" t="shared" si="14" ref="E52:E101">SUM(F52:I52)</f>
        <v>684</v>
      </c>
      <c r="F52" s="11">
        <v>0</v>
      </c>
      <c r="G52" s="11">
        <v>0</v>
      </c>
      <c r="H52" s="11">
        <v>684</v>
      </c>
      <c r="I52" s="11">
        <v>0</v>
      </c>
      <c r="J52" s="11"/>
      <c r="K52" s="4"/>
    </row>
    <row r="53" spans="1:11" ht="52.5" customHeight="1">
      <c r="A53" s="2">
        <v>2</v>
      </c>
      <c r="B53" s="1" t="s">
        <v>155</v>
      </c>
      <c r="C53" s="3">
        <v>1</v>
      </c>
      <c r="D53" s="9"/>
      <c r="E53" s="11">
        <f t="shared" si="14"/>
        <v>1111.1</v>
      </c>
      <c r="F53" s="11">
        <v>0</v>
      </c>
      <c r="G53" s="11">
        <v>0</v>
      </c>
      <c r="H53" s="11">
        <v>1111.1</v>
      </c>
      <c r="I53" s="11">
        <v>0</v>
      </c>
      <c r="J53" s="11"/>
      <c r="K53" s="4"/>
    </row>
    <row r="54" spans="1:11" ht="39.75" customHeight="1">
      <c r="A54" s="2">
        <v>3</v>
      </c>
      <c r="B54" s="1" t="s">
        <v>156</v>
      </c>
      <c r="C54" s="3">
        <v>1</v>
      </c>
      <c r="D54" s="9"/>
      <c r="E54" s="11">
        <f t="shared" si="14"/>
        <v>1250</v>
      </c>
      <c r="F54" s="11">
        <v>0</v>
      </c>
      <c r="G54" s="11">
        <v>0</v>
      </c>
      <c r="H54" s="11">
        <v>1250</v>
      </c>
      <c r="I54" s="11">
        <v>0</v>
      </c>
      <c r="J54" s="11"/>
      <c r="K54" s="4"/>
    </row>
    <row r="55" spans="1:11" ht="39.75" customHeight="1">
      <c r="A55" s="9" t="s">
        <v>107</v>
      </c>
      <c r="B55" s="1" t="s">
        <v>7</v>
      </c>
      <c r="C55" s="3">
        <v>1</v>
      </c>
      <c r="D55" s="9"/>
      <c r="E55" s="11">
        <f t="shared" si="14"/>
        <v>792</v>
      </c>
      <c r="F55" s="11">
        <v>0</v>
      </c>
      <c r="G55" s="11">
        <v>0</v>
      </c>
      <c r="H55" s="11">
        <v>792</v>
      </c>
      <c r="I55" s="11">
        <v>0</v>
      </c>
      <c r="J55" s="11"/>
      <c r="K55" s="4"/>
    </row>
    <row r="56" spans="1:11" ht="39.75" customHeight="1">
      <c r="A56" s="2">
        <v>5</v>
      </c>
      <c r="B56" s="1" t="s">
        <v>157</v>
      </c>
      <c r="C56" s="3">
        <v>1</v>
      </c>
      <c r="D56" s="9"/>
      <c r="E56" s="11">
        <f t="shared" si="14"/>
        <v>500</v>
      </c>
      <c r="F56" s="11">
        <v>0</v>
      </c>
      <c r="G56" s="11">
        <v>0</v>
      </c>
      <c r="H56" s="11">
        <v>500</v>
      </c>
      <c r="I56" s="11">
        <v>0</v>
      </c>
      <c r="J56" s="11"/>
      <c r="K56" s="4"/>
    </row>
    <row r="57" spans="1:11" ht="39.75" customHeight="1">
      <c r="A57" s="2">
        <v>6</v>
      </c>
      <c r="B57" s="1" t="s">
        <v>158</v>
      </c>
      <c r="C57" s="3">
        <v>1</v>
      </c>
      <c r="D57" s="9"/>
      <c r="E57" s="11">
        <f t="shared" si="14"/>
        <v>335</v>
      </c>
      <c r="F57" s="11">
        <v>0</v>
      </c>
      <c r="G57" s="11">
        <v>0</v>
      </c>
      <c r="H57" s="11">
        <v>335</v>
      </c>
      <c r="I57" s="11">
        <v>0</v>
      </c>
      <c r="J57" s="11"/>
      <c r="K57" s="4"/>
    </row>
    <row r="58" spans="1:11" ht="39.75" customHeight="1">
      <c r="A58" s="2">
        <v>7</v>
      </c>
      <c r="B58" s="1" t="s">
        <v>56</v>
      </c>
      <c r="C58" s="3">
        <v>1</v>
      </c>
      <c r="D58" s="9"/>
      <c r="E58" s="11">
        <f t="shared" si="14"/>
        <v>301.5</v>
      </c>
      <c r="F58" s="11">
        <v>0</v>
      </c>
      <c r="G58" s="11">
        <v>0</v>
      </c>
      <c r="H58" s="11">
        <v>301.5</v>
      </c>
      <c r="I58" s="11">
        <v>0</v>
      </c>
      <c r="J58" s="11"/>
      <c r="K58" s="4"/>
    </row>
    <row r="59" spans="1:11" ht="75.75" customHeight="1">
      <c r="A59" s="2">
        <v>8</v>
      </c>
      <c r="B59" s="6" t="s">
        <v>159</v>
      </c>
      <c r="C59" s="3">
        <v>1</v>
      </c>
      <c r="D59" s="9"/>
      <c r="E59" s="11">
        <f t="shared" si="14"/>
        <v>69.5</v>
      </c>
      <c r="F59" s="11">
        <v>0</v>
      </c>
      <c r="G59" s="11">
        <v>0</v>
      </c>
      <c r="H59" s="11">
        <v>69.5</v>
      </c>
      <c r="I59" s="11">
        <v>0</v>
      </c>
      <c r="J59" s="11"/>
      <c r="K59" s="4"/>
    </row>
    <row r="60" spans="1:11" ht="60" customHeight="1">
      <c r="A60" s="2">
        <v>9</v>
      </c>
      <c r="B60" s="6" t="s">
        <v>122</v>
      </c>
      <c r="C60" s="3">
        <v>1</v>
      </c>
      <c r="D60" s="9"/>
      <c r="E60" s="11">
        <f t="shared" si="14"/>
        <v>935.9</v>
      </c>
      <c r="F60" s="11">
        <v>0</v>
      </c>
      <c r="G60" s="11">
        <v>0</v>
      </c>
      <c r="H60" s="11">
        <v>935.9</v>
      </c>
      <c r="I60" s="11">
        <v>0</v>
      </c>
      <c r="J60" s="11"/>
      <c r="K60" s="4"/>
    </row>
    <row r="61" spans="1:11" ht="70.5" customHeight="1">
      <c r="A61" s="2">
        <v>10</v>
      </c>
      <c r="B61" s="6" t="s">
        <v>160</v>
      </c>
      <c r="C61" s="3">
        <v>1</v>
      </c>
      <c r="D61" s="9"/>
      <c r="E61" s="11">
        <f t="shared" si="14"/>
        <v>239.9</v>
      </c>
      <c r="F61" s="11">
        <v>0</v>
      </c>
      <c r="G61" s="11">
        <v>0</v>
      </c>
      <c r="H61" s="11">
        <v>239.9</v>
      </c>
      <c r="I61" s="11">
        <v>0</v>
      </c>
      <c r="J61" s="11"/>
      <c r="K61" s="4"/>
    </row>
    <row r="62" spans="1:11" ht="39.75" customHeight="1">
      <c r="A62" s="2">
        <v>11</v>
      </c>
      <c r="B62" s="6" t="s">
        <v>123</v>
      </c>
      <c r="C62" s="3">
        <v>1</v>
      </c>
      <c r="D62" s="9"/>
      <c r="E62" s="11">
        <f t="shared" si="14"/>
        <v>225</v>
      </c>
      <c r="F62" s="11">
        <v>0</v>
      </c>
      <c r="G62" s="11">
        <v>0</v>
      </c>
      <c r="H62" s="11">
        <v>225</v>
      </c>
      <c r="I62" s="11">
        <v>0</v>
      </c>
      <c r="J62" s="11"/>
      <c r="K62" s="4"/>
    </row>
    <row r="63" spans="1:11" s="44" customFormat="1" ht="39.75" customHeight="1">
      <c r="A63" s="42"/>
      <c r="B63" s="34" t="s">
        <v>86</v>
      </c>
      <c r="C63" s="43"/>
      <c r="D63" s="10"/>
      <c r="E63" s="37">
        <f>SUM(F63:I63)</f>
        <v>432</v>
      </c>
      <c r="F63" s="46">
        <f aca="true" t="shared" si="15" ref="F63:K63">SUM(F64)</f>
        <v>0</v>
      </c>
      <c r="G63" s="46">
        <f t="shared" si="15"/>
        <v>0</v>
      </c>
      <c r="H63" s="46">
        <f t="shared" si="15"/>
        <v>432</v>
      </c>
      <c r="I63" s="46">
        <f t="shared" si="15"/>
        <v>0</v>
      </c>
      <c r="J63" s="46">
        <f t="shared" si="15"/>
        <v>0</v>
      </c>
      <c r="K63" s="47">
        <f t="shared" si="15"/>
        <v>0</v>
      </c>
    </row>
    <row r="64" spans="1:11" ht="52.5" customHeight="1">
      <c r="A64" s="2">
        <v>1</v>
      </c>
      <c r="B64" s="6" t="s">
        <v>121</v>
      </c>
      <c r="C64" s="3">
        <v>1</v>
      </c>
      <c r="D64" s="9"/>
      <c r="E64" s="11">
        <f t="shared" si="14"/>
        <v>432</v>
      </c>
      <c r="F64" s="11">
        <v>0</v>
      </c>
      <c r="G64" s="11">
        <v>0</v>
      </c>
      <c r="H64" s="11">
        <v>432</v>
      </c>
      <c r="I64" s="11">
        <v>0</v>
      </c>
      <c r="J64" s="11"/>
      <c r="K64" s="4"/>
    </row>
    <row r="65" spans="1:11" s="50" customFormat="1" ht="45.75" customHeight="1">
      <c r="A65" s="26" t="s">
        <v>32</v>
      </c>
      <c r="B65" s="48" t="s">
        <v>92</v>
      </c>
      <c r="C65" s="49"/>
      <c r="D65" s="29">
        <v>2014</v>
      </c>
      <c r="E65" s="30">
        <f>SUM(F65:I65)</f>
        <v>497492</v>
      </c>
      <c r="F65" s="30">
        <f aca="true" t="shared" si="16" ref="F65:K65">F66+F69+F79</f>
        <v>0</v>
      </c>
      <c r="G65" s="30">
        <f t="shared" si="16"/>
        <v>0</v>
      </c>
      <c r="H65" s="30">
        <f t="shared" si="16"/>
        <v>497492</v>
      </c>
      <c r="I65" s="30">
        <f t="shared" si="16"/>
        <v>0</v>
      </c>
      <c r="J65" s="30">
        <f t="shared" si="16"/>
        <v>9875</v>
      </c>
      <c r="K65" s="31">
        <f t="shared" si="16"/>
        <v>2824</v>
      </c>
    </row>
    <row r="66" spans="1:11" s="44" customFormat="1" ht="51.75" customHeight="1">
      <c r="A66" s="33" t="s">
        <v>77</v>
      </c>
      <c r="B66" s="34" t="s">
        <v>89</v>
      </c>
      <c r="C66" s="35"/>
      <c r="D66" s="36"/>
      <c r="E66" s="37">
        <f>SUM(F66:I66)</f>
        <v>47332</v>
      </c>
      <c r="F66" s="37">
        <f aca="true" t="shared" si="17" ref="F66:K66">SUM(F67:F68)</f>
        <v>0</v>
      </c>
      <c r="G66" s="37">
        <f t="shared" si="17"/>
        <v>0</v>
      </c>
      <c r="H66" s="37">
        <f t="shared" si="17"/>
        <v>47332</v>
      </c>
      <c r="I66" s="37">
        <f t="shared" si="17"/>
        <v>0</v>
      </c>
      <c r="J66" s="37">
        <f t="shared" si="17"/>
        <v>600</v>
      </c>
      <c r="K66" s="38">
        <f t="shared" si="17"/>
        <v>144</v>
      </c>
    </row>
    <row r="67" spans="1:11" s="44" customFormat="1" ht="39.75" customHeight="1">
      <c r="A67" s="2">
        <v>1</v>
      </c>
      <c r="B67" s="1" t="s">
        <v>51</v>
      </c>
      <c r="C67" s="3">
        <v>2</v>
      </c>
      <c r="D67" s="10"/>
      <c r="E67" s="11">
        <f t="shared" si="14"/>
        <v>45732</v>
      </c>
      <c r="F67" s="11">
        <v>0</v>
      </c>
      <c r="G67" s="11">
        <v>0</v>
      </c>
      <c r="H67" s="11">
        <v>45732</v>
      </c>
      <c r="I67" s="11">
        <v>0</v>
      </c>
      <c r="J67" s="11">
        <v>600</v>
      </c>
      <c r="K67" s="4">
        <v>144</v>
      </c>
    </row>
    <row r="68" spans="1:11" s="44" customFormat="1" ht="59.25" customHeight="1">
      <c r="A68" s="2">
        <v>2</v>
      </c>
      <c r="B68" s="1" t="s">
        <v>131</v>
      </c>
      <c r="C68" s="3">
        <v>1</v>
      </c>
      <c r="D68" s="10"/>
      <c r="E68" s="11">
        <f>SUM(F68:I68)</f>
        <v>1600</v>
      </c>
      <c r="F68" s="11">
        <v>0</v>
      </c>
      <c r="G68" s="11">
        <v>0</v>
      </c>
      <c r="H68" s="11">
        <v>1600</v>
      </c>
      <c r="I68" s="11">
        <v>0</v>
      </c>
      <c r="J68" s="11"/>
      <c r="K68" s="4"/>
    </row>
    <row r="69" spans="1:11" s="52" customFormat="1" ht="45.75" customHeight="1">
      <c r="A69" s="33" t="s">
        <v>73</v>
      </c>
      <c r="B69" s="39" t="s">
        <v>93</v>
      </c>
      <c r="C69" s="51"/>
      <c r="D69" s="36"/>
      <c r="E69" s="37">
        <f>SUM(F69:I69)</f>
        <v>421600</v>
      </c>
      <c r="F69" s="37">
        <f aca="true" t="shared" si="18" ref="F69:K69">SUM(F70:F78)</f>
        <v>0</v>
      </c>
      <c r="G69" s="37">
        <f t="shared" si="18"/>
        <v>0</v>
      </c>
      <c r="H69" s="37">
        <f t="shared" si="18"/>
        <v>421600</v>
      </c>
      <c r="I69" s="37">
        <f t="shared" si="18"/>
        <v>0</v>
      </c>
      <c r="J69" s="37">
        <f t="shared" si="18"/>
        <v>7800</v>
      </c>
      <c r="K69" s="38">
        <f t="shared" si="18"/>
        <v>680</v>
      </c>
    </row>
    <row r="70" spans="1:11" s="44" customFormat="1" ht="66" customHeight="1">
      <c r="A70" s="2">
        <v>1</v>
      </c>
      <c r="B70" s="1" t="s">
        <v>60</v>
      </c>
      <c r="C70" s="3">
        <v>2</v>
      </c>
      <c r="D70" s="9"/>
      <c r="E70" s="11">
        <f t="shared" si="14"/>
        <v>217000</v>
      </c>
      <c r="F70" s="11">
        <v>0</v>
      </c>
      <c r="G70" s="11">
        <v>0</v>
      </c>
      <c r="H70" s="11">
        <v>217000</v>
      </c>
      <c r="I70" s="11">
        <v>0</v>
      </c>
      <c r="J70" s="11">
        <v>900</v>
      </c>
      <c r="K70" s="4">
        <v>80</v>
      </c>
    </row>
    <row r="71" spans="1:11" ht="39.75" customHeight="1">
      <c r="A71" s="2">
        <v>2</v>
      </c>
      <c r="B71" s="1" t="s">
        <v>161</v>
      </c>
      <c r="C71" s="3">
        <v>2</v>
      </c>
      <c r="D71" s="9"/>
      <c r="E71" s="11">
        <f t="shared" si="14"/>
        <v>21600</v>
      </c>
      <c r="F71" s="11">
        <v>0</v>
      </c>
      <c r="G71" s="11">
        <v>0</v>
      </c>
      <c r="H71" s="11">
        <v>21600</v>
      </c>
      <c r="I71" s="11">
        <v>0</v>
      </c>
      <c r="J71" s="12">
        <v>900</v>
      </c>
      <c r="K71" s="4">
        <v>80</v>
      </c>
    </row>
    <row r="72" spans="1:11" ht="39.75" customHeight="1">
      <c r="A72" s="9" t="s">
        <v>106</v>
      </c>
      <c r="B72" s="1" t="s">
        <v>162</v>
      </c>
      <c r="C72" s="3">
        <v>2</v>
      </c>
      <c r="D72" s="9"/>
      <c r="E72" s="11">
        <f t="shared" si="14"/>
        <v>21600</v>
      </c>
      <c r="F72" s="11">
        <v>0</v>
      </c>
      <c r="G72" s="11">
        <v>0</v>
      </c>
      <c r="H72" s="11">
        <v>21600</v>
      </c>
      <c r="I72" s="11">
        <v>0</v>
      </c>
      <c r="J72" s="12">
        <v>900</v>
      </c>
      <c r="K72" s="4">
        <v>80</v>
      </c>
    </row>
    <row r="73" spans="1:11" ht="39.75" customHeight="1">
      <c r="A73" s="2">
        <v>4</v>
      </c>
      <c r="B73" s="1" t="s">
        <v>165</v>
      </c>
      <c r="C73" s="3">
        <v>2</v>
      </c>
      <c r="D73" s="9"/>
      <c r="E73" s="11">
        <f t="shared" si="14"/>
        <v>28800</v>
      </c>
      <c r="F73" s="11">
        <v>0</v>
      </c>
      <c r="G73" s="11">
        <v>0</v>
      </c>
      <c r="H73" s="11">
        <v>28800</v>
      </c>
      <c r="I73" s="11">
        <v>0</v>
      </c>
      <c r="J73" s="12">
        <v>900</v>
      </c>
      <c r="K73" s="4">
        <v>80</v>
      </c>
    </row>
    <row r="74" spans="1:11" ht="39.75" customHeight="1">
      <c r="A74" s="2">
        <v>5</v>
      </c>
      <c r="B74" s="1" t="s">
        <v>163</v>
      </c>
      <c r="C74" s="3">
        <v>2</v>
      </c>
      <c r="D74" s="9"/>
      <c r="E74" s="11">
        <f t="shared" si="14"/>
        <v>21600</v>
      </c>
      <c r="F74" s="11">
        <v>0</v>
      </c>
      <c r="G74" s="11">
        <v>0</v>
      </c>
      <c r="H74" s="11">
        <v>21600</v>
      </c>
      <c r="I74" s="11">
        <v>0</v>
      </c>
      <c r="J74" s="12">
        <v>900</v>
      </c>
      <c r="K74" s="4">
        <v>40</v>
      </c>
    </row>
    <row r="75" spans="1:11" ht="39.75" customHeight="1">
      <c r="A75" s="2">
        <v>6</v>
      </c>
      <c r="B75" s="1" t="s">
        <v>164</v>
      </c>
      <c r="C75" s="3">
        <v>2</v>
      </c>
      <c r="D75" s="9"/>
      <c r="E75" s="11">
        <f t="shared" si="14"/>
        <v>19200</v>
      </c>
      <c r="F75" s="11">
        <v>0</v>
      </c>
      <c r="G75" s="11">
        <v>0</v>
      </c>
      <c r="H75" s="11">
        <v>19200</v>
      </c>
      <c r="I75" s="11">
        <v>0</v>
      </c>
      <c r="J75" s="12">
        <v>600</v>
      </c>
      <c r="K75" s="4">
        <v>80</v>
      </c>
    </row>
    <row r="76" spans="1:11" ht="39.75" customHeight="1">
      <c r="A76" s="2">
        <v>7</v>
      </c>
      <c r="B76" s="6" t="s">
        <v>57</v>
      </c>
      <c r="C76" s="3">
        <v>2</v>
      </c>
      <c r="D76" s="9"/>
      <c r="E76" s="11">
        <f t="shared" si="14"/>
        <v>31500</v>
      </c>
      <c r="F76" s="11">
        <v>0</v>
      </c>
      <c r="G76" s="11">
        <v>0</v>
      </c>
      <c r="H76" s="11">
        <v>31500</v>
      </c>
      <c r="I76" s="11">
        <v>0</v>
      </c>
      <c r="J76" s="11">
        <v>900</v>
      </c>
      <c r="K76" s="4">
        <v>80</v>
      </c>
    </row>
    <row r="77" spans="1:11" ht="39.75" customHeight="1">
      <c r="A77" s="2">
        <v>8</v>
      </c>
      <c r="B77" s="1" t="s">
        <v>58</v>
      </c>
      <c r="C77" s="3">
        <v>2</v>
      </c>
      <c r="D77" s="9"/>
      <c r="E77" s="11">
        <f t="shared" si="14"/>
        <v>31500</v>
      </c>
      <c r="F77" s="11">
        <v>0</v>
      </c>
      <c r="G77" s="11">
        <v>0</v>
      </c>
      <c r="H77" s="11">
        <v>31500</v>
      </c>
      <c r="I77" s="11">
        <v>0</v>
      </c>
      <c r="J77" s="11">
        <v>900</v>
      </c>
      <c r="K77" s="4">
        <v>80</v>
      </c>
    </row>
    <row r="78" spans="1:11" ht="39.75" customHeight="1">
      <c r="A78" s="2">
        <f>A77+1</f>
        <v>9</v>
      </c>
      <c r="B78" s="1" t="s">
        <v>166</v>
      </c>
      <c r="C78" s="3">
        <v>2</v>
      </c>
      <c r="D78" s="9"/>
      <c r="E78" s="11">
        <f t="shared" si="14"/>
        <v>28800</v>
      </c>
      <c r="F78" s="11">
        <v>0</v>
      </c>
      <c r="G78" s="11">
        <v>0</v>
      </c>
      <c r="H78" s="11">
        <v>28800</v>
      </c>
      <c r="I78" s="11">
        <v>0</v>
      </c>
      <c r="J78" s="12">
        <v>900</v>
      </c>
      <c r="K78" s="4">
        <v>80</v>
      </c>
    </row>
    <row r="79" spans="1:11" s="52" customFormat="1" ht="45.75" customHeight="1">
      <c r="A79" s="33" t="s">
        <v>83</v>
      </c>
      <c r="B79" s="39" t="s">
        <v>94</v>
      </c>
      <c r="C79" s="51"/>
      <c r="D79" s="36"/>
      <c r="E79" s="37">
        <f>SUM(F79:I79)</f>
        <v>28560</v>
      </c>
      <c r="F79" s="37">
        <f aca="true" t="shared" si="19" ref="F79:K79">SUM(F80:F81)</f>
        <v>0</v>
      </c>
      <c r="G79" s="37">
        <f t="shared" si="19"/>
        <v>0</v>
      </c>
      <c r="H79" s="37">
        <f t="shared" si="19"/>
        <v>28560</v>
      </c>
      <c r="I79" s="37">
        <f t="shared" si="19"/>
        <v>0</v>
      </c>
      <c r="J79" s="37">
        <f t="shared" si="19"/>
        <v>1475</v>
      </c>
      <c r="K79" s="38">
        <f t="shared" si="19"/>
        <v>2000</v>
      </c>
    </row>
    <row r="80" spans="1:11" s="44" customFormat="1" ht="39.75" customHeight="1">
      <c r="A80" s="2">
        <v>1</v>
      </c>
      <c r="B80" s="1" t="s">
        <v>66</v>
      </c>
      <c r="C80" s="3">
        <v>2</v>
      </c>
      <c r="D80" s="9"/>
      <c r="E80" s="11">
        <f t="shared" si="14"/>
        <v>24480</v>
      </c>
      <c r="F80" s="11">
        <v>0</v>
      </c>
      <c r="G80" s="11">
        <v>0</v>
      </c>
      <c r="H80" s="11">
        <v>24480</v>
      </c>
      <c r="I80" s="11">
        <v>0</v>
      </c>
      <c r="J80" s="11">
        <v>765</v>
      </c>
      <c r="K80" s="4">
        <v>1000</v>
      </c>
    </row>
    <row r="81" spans="1:11" s="44" customFormat="1" ht="68.25" customHeight="1">
      <c r="A81" s="2">
        <v>2</v>
      </c>
      <c r="B81" s="1" t="s">
        <v>167</v>
      </c>
      <c r="C81" s="3">
        <v>2</v>
      </c>
      <c r="D81" s="9"/>
      <c r="E81" s="11">
        <f t="shared" si="14"/>
        <v>4080</v>
      </c>
      <c r="F81" s="11">
        <v>0</v>
      </c>
      <c r="G81" s="11">
        <v>0</v>
      </c>
      <c r="H81" s="11">
        <v>4080</v>
      </c>
      <c r="I81" s="11">
        <v>0</v>
      </c>
      <c r="J81" s="11">
        <v>710</v>
      </c>
      <c r="K81" s="4">
        <v>1000</v>
      </c>
    </row>
    <row r="82" spans="1:11" s="54" customFormat="1" ht="51.75" customHeight="1">
      <c r="A82" s="26" t="s">
        <v>33</v>
      </c>
      <c r="B82" s="53" t="s">
        <v>95</v>
      </c>
      <c r="C82" s="28"/>
      <c r="D82" s="29" t="s">
        <v>41</v>
      </c>
      <c r="E82" s="30">
        <f>SUM(F82:I82)</f>
        <v>3035233.5</v>
      </c>
      <c r="F82" s="30">
        <f aca="true" t="shared" si="20" ref="F82:K82">F83+F90+F100</f>
        <v>0</v>
      </c>
      <c r="G82" s="30">
        <f t="shared" si="20"/>
        <v>0</v>
      </c>
      <c r="H82" s="30">
        <f t="shared" si="20"/>
        <v>3035233.5</v>
      </c>
      <c r="I82" s="30">
        <f t="shared" si="20"/>
        <v>0</v>
      </c>
      <c r="J82" s="30">
        <f t="shared" si="20"/>
        <v>125598.8</v>
      </c>
      <c r="K82" s="31">
        <f t="shared" si="20"/>
        <v>5115</v>
      </c>
    </row>
    <row r="83" spans="1:11" s="44" customFormat="1" ht="51.75" customHeight="1">
      <c r="A83" s="33" t="s">
        <v>78</v>
      </c>
      <c r="B83" s="34" t="s">
        <v>89</v>
      </c>
      <c r="C83" s="35"/>
      <c r="D83" s="36"/>
      <c r="E83" s="37">
        <f>SUM(F83:I83)</f>
        <v>2350598.9</v>
      </c>
      <c r="F83" s="37">
        <f aca="true" t="shared" si="21" ref="F83:K83">SUM(F84:F89)</f>
        <v>0</v>
      </c>
      <c r="G83" s="37">
        <f t="shared" si="21"/>
        <v>0</v>
      </c>
      <c r="H83" s="37">
        <f t="shared" si="21"/>
        <v>2350598.9</v>
      </c>
      <c r="I83" s="37">
        <f t="shared" si="21"/>
        <v>0</v>
      </c>
      <c r="J83" s="37">
        <f t="shared" si="21"/>
        <v>115784.6</v>
      </c>
      <c r="K83" s="37">
        <f t="shared" si="21"/>
        <v>3600</v>
      </c>
    </row>
    <row r="84" spans="1:11" ht="39.75" customHeight="1">
      <c r="A84" s="2">
        <v>1</v>
      </c>
      <c r="B84" s="6" t="s">
        <v>118</v>
      </c>
      <c r="C84" s="3">
        <v>2</v>
      </c>
      <c r="D84" s="9"/>
      <c r="E84" s="11">
        <f>SUM(F84:I84)</f>
        <v>700000</v>
      </c>
      <c r="F84" s="11">
        <v>0</v>
      </c>
      <c r="G84" s="11">
        <v>0</v>
      </c>
      <c r="H84" s="11">
        <v>700000</v>
      </c>
      <c r="I84" s="11">
        <v>0</v>
      </c>
      <c r="J84" s="11">
        <v>35872</v>
      </c>
      <c r="K84" s="4">
        <v>1100</v>
      </c>
    </row>
    <row r="85" spans="1:11" s="44" customFormat="1" ht="39.75" customHeight="1">
      <c r="A85" s="2">
        <v>2</v>
      </c>
      <c r="B85" s="6" t="s">
        <v>126</v>
      </c>
      <c r="C85" s="3">
        <v>2</v>
      </c>
      <c r="D85" s="10"/>
      <c r="E85" s="11">
        <f t="shared" si="14"/>
        <v>700000</v>
      </c>
      <c r="F85" s="11">
        <v>0</v>
      </c>
      <c r="G85" s="11">
        <v>0</v>
      </c>
      <c r="H85" s="11">
        <v>700000</v>
      </c>
      <c r="I85" s="11">
        <v>0</v>
      </c>
      <c r="J85" s="11">
        <v>28717</v>
      </c>
      <c r="K85" s="4">
        <v>1100</v>
      </c>
    </row>
    <row r="86" spans="1:11" ht="39.75" customHeight="1">
      <c r="A86" s="2">
        <v>3</v>
      </c>
      <c r="B86" s="1" t="s">
        <v>109</v>
      </c>
      <c r="C86" s="3">
        <v>2</v>
      </c>
      <c r="D86" s="9"/>
      <c r="E86" s="11">
        <f t="shared" si="14"/>
        <v>700000</v>
      </c>
      <c r="F86" s="11">
        <v>0</v>
      </c>
      <c r="G86" s="11">
        <v>0</v>
      </c>
      <c r="H86" s="11">
        <v>700000</v>
      </c>
      <c r="I86" s="11">
        <v>0</v>
      </c>
      <c r="J86" s="11">
        <v>21001</v>
      </c>
      <c r="K86" s="4">
        <v>1100</v>
      </c>
    </row>
    <row r="87" spans="1:11" s="40" customFormat="1" ht="39.75" customHeight="1">
      <c r="A87" s="2">
        <v>4</v>
      </c>
      <c r="B87" s="6" t="s">
        <v>48</v>
      </c>
      <c r="C87" s="3">
        <v>2</v>
      </c>
      <c r="D87" s="3"/>
      <c r="E87" s="11">
        <f t="shared" si="14"/>
        <v>210000</v>
      </c>
      <c r="F87" s="11">
        <v>0</v>
      </c>
      <c r="G87" s="11">
        <v>0</v>
      </c>
      <c r="H87" s="11">
        <v>210000</v>
      </c>
      <c r="I87" s="11">
        <v>0</v>
      </c>
      <c r="J87" s="11">
        <v>29304</v>
      </c>
      <c r="K87" s="7">
        <v>300</v>
      </c>
    </row>
    <row r="88" spans="1:11" ht="52.5" customHeight="1">
      <c r="A88" s="2">
        <v>5</v>
      </c>
      <c r="B88" s="41" t="s">
        <v>65</v>
      </c>
      <c r="C88" s="3">
        <v>2</v>
      </c>
      <c r="D88" s="9"/>
      <c r="E88" s="11">
        <f t="shared" si="14"/>
        <v>5400</v>
      </c>
      <c r="F88" s="11">
        <v>0</v>
      </c>
      <c r="G88" s="11">
        <v>0</v>
      </c>
      <c r="H88" s="11">
        <v>5400</v>
      </c>
      <c r="I88" s="11">
        <v>0</v>
      </c>
      <c r="J88" s="12">
        <v>300</v>
      </c>
      <c r="K88" s="4"/>
    </row>
    <row r="89" spans="1:11" ht="52.5" customHeight="1">
      <c r="A89" s="2">
        <v>6</v>
      </c>
      <c r="B89" s="1" t="s">
        <v>128</v>
      </c>
      <c r="C89" s="3">
        <v>2</v>
      </c>
      <c r="D89" s="9"/>
      <c r="E89" s="11">
        <f>SUM(F89:I89)</f>
        <v>35198.9</v>
      </c>
      <c r="F89" s="11">
        <v>0</v>
      </c>
      <c r="G89" s="11">
        <v>0</v>
      </c>
      <c r="H89" s="11">
        <v>35198.9</v>
      </c>
      <c r="I89" s="11">
        <v>0</v>
      </c>
      <c r="J89" s="12">
        <v>590.6</v>
      </c>
      <c r="K89" s="4"/>
    </row>
    <row r="90" spans="1:11" s="44" customFormat="1" ht="39.75" customHeight="1">
      <c r="A90" s="42" t="s">
        <v>82</v>
      </c>
      <c r="B90" s="39" t="s">
        <v>93</v>
      </c>
      <c r="C90" s="43"/>
      <c r="D90" s="43"/>
      <c r="E90" s="37">
        <f>SUM(F90:I90)</f>
        <v>680314.6</v>
      </c>
      <c r="F90" s="46">
        <f aca="true" t="shared" si="22" ref="F90:K90">SUM(F91:F99)</f>
        <v>0</v>
      </c>
      <c r="G90" s="46">
        <f t="shared" si="22"/>
        <v>0</v>
      </c>
      <c r="H90" s="46">
        <f t="shared" si="22"/>
        <v>680314.6</v>
      </c>
      <c r="I90" s="46">
        <f t="shared" si="22"/>
        <v>0</v>
      </c>
      <c r="J90" s="46">
        <f t="shared" si="22"/>
        <v>9679.199999999999</v>
      </c>
      <c r="K90" s="47">
        <f t="shared" si="22"/>
        <v>1455</v>
      </c>
    </row>
    <row r="91" spans="1:11" s="44" customFormat="1" ht="39.75" customHeight="1">
      <c r="A91" s="55">
        <v>1</v>
      </c>
      <c r="B91" s="6" t="s">
        <v>110</v>
      </c>
      <c r="C91" s="3">
        <v>1</v>
      </c>
      <c r="D91" s="43"/>
      <c r="E91" s="11">
        <f t="shared" si="14"/>
        <v>5531</v>
      </c>
      <c r="F91" s="11">
        <v>0</v>
      </c>
      <c r="G91" s="11">
        <v>0</v>
      </c>
      <c r="H91" s="11">
        <v>5531</v>
      </c>
      <c r="I91" s="11">
        <v>0</v>
      </c>
      <c r="J91" s="11">
        <v>1048.8</v>
      </c>
      <c r="K91" s="4">
        <v>145</v>
      </c>
    </row>
    <row r="92" spans="1:11" s="44" customFormat="1" ht="39.75" customHeight="1">
      <c r="A92" s="55">
        <v>2</v>
      </c>
      <c r="B92" s="6" t="s">
        <v>111</v>
      </c>
      <c r="C92" s="3">
        <v>1</v>
      </c>
      <c r="D92" s="43"/>
      <c r="E92" s="11">
        <f t="shared" si="14"/>
        <v>19675.7</v>
      </c>
      <c r="F92" s="11">
        <v>0</v>
      </c>
      <c r="G92" s="11">
        <v>0</v>
      </c>
      <c r="H92" s="11">
        <v>19675.7</v>
      </c>
      <c r="I92" s="11">
        <v>0</v>
      </c>
      <c r="J92" s="11">
        <v>1048.8</v>
      </c>
      <c r="K92" s="4">
        <v>145</v>
      </c>
    </row>
    <row r="93" spans="1:11" s="44" customFormat="1" ht="39.75" customHeight="1">
      <c r="A93" s="55">
        <v>3</v>
      </c>
      <c r="B93" s="6" t="s">
        <v>112</v>
      </c>
      <c r="C93" s="3">
        <v>1</v>
      </c>
      <c r="D93" s="43"/>
      <c r="E93" s="11">
        <f>SUM(F93:I93)</f>
        <v>123099.7</v>
      </c>
      <c r="F93" s="11">
        <v>0</v>
      </c>
      <c r="G93" s="11">
        <v>0</v>
      </c>
      <c r="H93" s="11">
        <v>123099.7</v>
      </c>
      <c r="I93" s="11">
        <v>0</v>
      </c>
      <c r="J93" s="11">
        <v>1168.8</v>
      </c>
      <c r="K93" s="4">
        <v>220</v>
      </c>
    </row>
    <row r="94" spans="1:11" s="44" customFormat="1" ht="39.75" customHeight="1">
      <c r="A94" s="55">
        <v>4</v>
      </c>
      <c r="B94" s="6" t="s">
        <v>113</v>
      </c>
      <c r="C94" s="3">
        <v>1</v>
      </c>
      <c r="D94" s="43"/>
      <c r="E94" s="11">
        <f aca="true" t="shared" si="23" ref="E94:E100">SUM(F94:I94)</f>
        <v>81781.7</v>
      </c>
      <c r="F94" s="11">
        <v>0</v>
      </c>
      <c r="G94" s="11">
        <v>0</v>
      </c>
      <c r="H94" s="11">
        <v>81781.7</v>
      </c>
      <c r="I94" s="11">
        <v>0</v>
      </c>
      <c r="J94" s="11">
        <v>1048.8</v>
      </c>
      <c r="K94" s="4">
        <v>145</v>
      </c>
    </row>
    <row r="95" spans="1:11" s="44" customFormat="1" ht="39.75" customHeight="1">
      <c r="A95" s="55">
        <v>5</v>
      </c>
      <c r="B95" s="6" t="s">
        <v>114</v>
      </c>
      <c r="C95" s="3">
        <v>1</v>
      </c>
      <c r="D95" s="43"/>
      <c r="E95" s="11">
        <f t="shared" si="23"/>
        <v>81781.7</v>
      </c>
      <c r="F95" s="11">
        <v>0</v>
      </c>
      <c r="G95" s="11">
        <v>0</v>
      </c>
      <c r="H95" s="11">
        <v>81781.7</v>
      </c>
      <c r="I95" s="11">
        <v>0</v>
      </c>
      <c r="J95" s="11">
        <v>1048.8</v>
      </c>
      <c r="K95" s="4">
        <v>145</v>
      </c>
    </row>
    <row r="96" spans="1:11" s="44" customFormat="1" ht="39.75" customHeight="1">
      <c r="A96" s="55">
        <v>6</v>
      </c>
      <c r="B96" s="6" t="s">
        <v>115</v>
      </c>
      <c r="C96" s="3">
        <v>1</v>
      </c>
      <c r="D96" s="43"/>
      <c r="E96" s="11">
        <f t="shared" si="23"/>
        <v>123099.7</v>
      </c>
      <c r="F96" s="11">
        <v>0</v>
      </c>
      <c r="G96" s="11">
        <v>0</v>
      </c>
      <c r="H96" s="11">
        <f>123099.7</f>
        <v>123099.7</v>
      </c>
      <c r="I96" s="11">
        <v>0</v>
      </c>
      <c r="J96" s="11">
        <v>1168.8</v>
      </c>
      <c r="K96" s="4">
        <v>220</v>
      </c>
    </row>
    <row r="97" spans="1:11" s="44" customFormat="1" ht="39.75" customHeight="1">
      <c r="A97" s="55">
        <v>7</v>
      </c>
      <c r="B97" s="6" t="s">
        <v>116</v>
      </c>
      <c r="C97" s="3">
        <v>1</v>
      </c>
      <c r="D97" s="43"/>
      <c r="E97" s="11">
        <f t="shared" si="23"/>
        <v>81781.7</v>
      </c>
      <c r="F97" s="11">
        <v>0</v>
      </c>
      <c r="G97" s="11">
        <v>0</v>
      </c>
      <c r="H97" s="11">
        <v>81781.7</v>
      </c>
      <c r="I97" s="11">
        <v>0</v>
      </c>
      <c r="J97" s="11">
        <v>1048.8</v>
      </c>
      <c r="K97" s="4">
        <v>145</v>
      </c>
    </row>
    <row r="98" spans="1:11" s="44" customFormat="1" ht="39.75" customHeight="1">
      <c r="A98" s="55">
        <v>8</v>
      </c>
      <c r="B98" s="6" t="s">
        <v>117</v>
      </c>
      <c r="C98" s="3">
        <v>1</v>
      </c>
      <c r="D98" s="43"/>
      <c r="E98" s="11">
        <f t="shared" si="23"/>
        <v>81781.7</v>
      </c>
      <c r="F98" s="11">
        <v>0</v>
      </c>
      <c r="G98" s="11">
        <v>0</v>
      </c>
      <c r="H98" s="11">
        <v>81781.7</v>
      </c>
      <c r="I98" s="11">
        <v>0</v>
      </c>
      <c r="J98" s="11">
        <v>1048.8</v>
      </c>
      <c r="K98" s="4">
        <v>145</v>
      </c>
    </row>
    <row r="99" spans="1:11" s="44" customFormat="1" ht="39.75" customHeight="1">
      <c r="A99" s="55">
        <v>9</v>
      </c>
      <c r="B99" s="6" t="s">
        <v>129</v>
      </c>
      <c r="C99" s="3">
        <v>1</v>
      </c>
      <c r="D99" s="43"/>
      <c r="E99" s="11">
        <f t="shared" si="23"/>
        <v>81781.7</v>
      </c>
      <c r="F99" s="11">
        <v>0</v>
      </c>
      <c r="G99" s="11">
        <v>0</v>
      </c>
      <c r="H99" s="11">
        <v>81781.7</v>
      </c>
      <c r="I99" s="11">
        <v>0</v>
      </c>
      <c r="J99" s="11">
        <v>1048.8</v>
      </c>
      <c r="K99" s="4">
        <v>145</v>
      </c>
    </row>
    <row r="100" spans="1:11" s="44" customFormat="1" ht="39.75" customHeight="1">
      <c r="A100" s="55" t="s">
        <v>74</v>
      </c>
      <c r="B100" s="39" t="s">
        <v>71</v>
      </c>
      <c r="C100" s="3"/>
      <c r="D100" s="43"/>
      <c r="E100" s="37">
        <f t="shared" si="23"/>
        <v>4320</v>
      </c>
      <c r="F100" s="46">
        <f aca="true" t="shared" si="24" ref="F100:K100">SUM(F101)</f>
        <v>0</v>
      </c>
      <c r="G100" s="46">
        <f t="shared" si="24"/>
        <v>0</v>
      </c>
      <c r="H100" s="46">
        <f t="shared" si="24"/>
        <v>4320</v>
      </c>
      <c r="I100" s="46">
        <f t="shared" si="24"/>
        <v>0</v>
      </c>
      <c r="J100" s="46">
        <f t="shared" si="24"/>
        <v>135</v>
      </c>
      <c r="K100" s="47">
        <f t="shared" si="24"/>
        <v>60</v>
      </c>
    </row>
    <row r="101" spans="1:11" ht="52.5" customHeight="1">
      <c r="A101" s="2">
        <v>1</v>
      </c>
      <c r="B101" s="6" t="s">
        <v>121</v>
      </c>
      <c r="C101" s="3">
        <v>2</v>
      </c>
      <c r="D101" s="9"/>
      <c r="E101" s="11">
        <f t="shared" si="14"/>
        <v>4320</v>
      </c>
      <c r="F101" s="11">
        <v>0</v>
      </c>
      <c r="G101" s="11">
        <v>0</v>
      </c>
      <c r="H101" s="11">
        <v>4320</v>
      </c>
      <c r="I101" s="11">
        <v>0</v>
      </c>
      <c r="J101" s="11">
        <v>135</v>
      </c>
      <c r="K101" s="4">
        <v>60</v>
      </c>
    </row>
    <row r="102" spans="1:11" s="54" customFormat="1" ht="50.25" customHeight="1">
      <c r="A102" s="26" t="s">
        <v>34</v>
      </c>
      <c r="B102" s="53" t="s">
        <v>96</v>
      </c>
      <c r="C102" s="28"/>
      <c r="D102" s="29" t="s">
        <v>41</v>
      </c>
      <c r="E102" s="30">
        <f>SUM(F102:I102)</f>
        <v>842782.6000000001</v>
      </c>
      <c r="F102" s="30">
        <f aca="true" t="shared" si="25" ref="F102:K102">F103+F113+F130</f>
        <v>90000</v>
      </c>
      <c r="G102" s="30">
        <f t="shared" si="25"/>
        <v>0</v>
      </c>
      <c r="H102" s="30">
        <f t="shared" si="25"/>
        <v>752782.6000000001</v>
      </c>
      <c r="I102" s="30">
        <f t="shared" si="25"/>
        <v>0</v>
      </c>
      <c r="J102" s="30">
        <f t="shared" si="25"/>
        <v>82851.6</v>
      </c>
      <c r="K102" s="31">
        <f t="shared" si="25"/>
        <v>0</v>
      </c>
    </row>
    <row r="103" spans="1:11" s="44" customFormat="1" ht="50.25" customHeight="1">
      <c r="A103" s="33" t="s">
        <v>79</v>
      </c>
      <c r="B103" s="34" t="s">
        <v>89</v>
      </c>
      <c r="C103" s="35"/>
      <c r="D103" s="36"/>
      <c r="E103" s="37">
        <f>SUM(F103:I103)</f>
        <v>509132.4000000001</v>
      </c>
      <c r="F103" s="37">
        <f aca="true" t="shared" si="26" ref="F103:K103">SUM(F104:F112)</f>
        <v>90000</v>
      </c>
      <c r="G103" s="37">
        <f t="shared" si="26"/>
        <v>0</v>
      </c>
      <c r="H103" s="37">
        <f t="shared" si="26"/>
        <v>419132.4000000001</v>
      </c>
      <c r="I103" s="37">
        <f t="shared" si="26"/>
        <v>0</v>
      </c>
      <c r="J103" s="37">
        <f t="shared" si="26"/>
        <v>34368.7</v>
      </c>
      <c r="K103" s="38">
        <f t="shared" si="26"/>
        <v>0</v>
      </c>
    </row>
    <row r="104" spans="1:11" s="44" customFormat="1" ht="39.75" customHeight="1">
      <c r="A104" s="2">
        <v>1</v>
      </c>
      <c r="B104" s="1" t="s">
        <v>3</v>
      </c>
      <c r="C104" s="3">
        <v>2</v>
      </c>
      <c r="D104" s="9"/>
      <c r="E104" s="11">
        <f aca="true" t="shared" si="27" ref="E104:E112">SUM(F104:I104)</f>
        <v>121666.8</v>
      </c>
      <c r="F104" s="11">
        <v>0</v>
      </c>
      <c r="G104" s="11">
        <v>0</v>
      </c>
      <c r="H104" s="11">
        <v>121666.8</v>
      </c>
      <c r="I104" s="11">
        <v>0</v>
      </c>
      <c r="J104" s="11">
        <v>6292.6</v>
      </c>
      <c r="K104" s="56"/>
    </row>
    <row r="105" spans="1:11" s="88" customFormat="1" ht="39.75" customHeight="1">
      <c r="A105" s="82">
        <f>A104+1</f>
        <v>2</v>
      </c>
      <c r="B105" s="83" t="s">
        <v>235</v>
      </c>
      <c r="C105" s="84">
        <v>2</v>
      </c>
      <c r="D105" s="85"/>
      <c r="E105" s="86">
        <f t="shared" si="27"/>
        <v>70000</v>
      </c>
      <c r="F105" s="86">
        <v>70000</v>
      </c>
      <c r="G105" s="86">
        <v>0</v>
      </c>
      <c r="H105" s="86">
        <v>0</v>
      </c>
      <c r="I105" s="86">
        <v>0</v>
      </c>
      <c r="J105" s="86">
        <v>1618.2</v>
      </c>
      <c r="K105" s="87"/>
    </row>
    <row r="106" spans="1:11" s="88" customFormat="1" ht="39.75" customHeight="1">
      <c r="A106" s="82">
        <f aca="true" t="shared" si="28" ref="A106:A112">A105+1</f>
        <v>3</v>
      </c>
      <c r="B106" s="83" t="s">
        <v>232</v>
      </c>
      <c r="C106" s="84">
        <v>1</v>
      </c>
      <c r="D106" s="85"/>
      <c r="E106" s="86">
        <f t="shared" si="27"/>
        <v>10303.8</v>
      </c>
      <c r="F106" s="86">
        <v>10303.8</v>
      </c>
      <c r="G106" s="86">
        <v>0</v>
      </c>
      <c r="H106" s="86">
        <v>0</v>
      </c>
      <c r="I106" s="86">
        <v>0</v>
      </c>
      <c r="J106" s="86">
        <v>6562.7</v>
      </c>
      <c r="K106" s="87"/>
    </row>
    <row r="107" spans="1:11" s="88" customFormat="1" ht="39.75" customHeight="1">
      <c r="A107" s="82">
        <f t="shared" si="28"/>
        <v>4</v>
      </c>
      <c r="B107" s="83" t="s">
        <v>233</v>
      </c>
      <c r="C107" s="84">
        <v>1</v>
      </c>
      <c r="D107" s="85"/>
      <c r="E107" s="86">
        <f t="shared" si="27"/>
        <v>9696.2</v>
      </c>
      <c r="F107" s="86">
        <v>9696.2</v>
      </c>
      <c r="G107" s="86">
        <v>0</v>
      </c>
      <c r="H107" s="86">
        <v>0</v>
      </c>
      <c r="I107" s="86">
        <v>0</v>
      </c>
      <c r="J107" s="86">
        <v>3835</v>
      </c>
      <c r="K107" s="87"/>
    </row>
    <row r="108" spans="1:11" s="44" customFormat="1" ht="39.75" customHeight="1">
      <c r="A108" s="2">
        <f t="shared" si="28"/>
        <v>5</v>
      </c>
      <c r="B108" s="1" t="s">
        <v>138</v>
      </c>
      <c r="C108" s="3">
        <v>2</v>
      </c>
      <c r="D108" s="9"/>
      <c r="E108" s="11">
        <f t="shared" si="27"/>
        <v>97816.8</v>
      </c>
      <c r="F108" s="11">
        <v>0</v>
      </c>
      <c r="G108" s="11">
        <v>0</v>
      </c>
      <c r="H108" s="11">
        <v>97816.8</v>
      </c>
      <c r="I108" s="11">
        <v>0</v>
      </c>
      <c r="J108" s="11">
        <v>4968.6</v>
      </c>
      <c r="K108" s="56"/>
    </row>
    <row r="109" spans="1:11" s="44" customFormat="1" ht="39.75" customHeight="1">
      <c r="A109" s="2">
        <f t="shared" si="28"/>
        <v>6</v>
      </c>
      <c r="B109" s="1" t="s">
        <v>5</v>
      </c>
      <c r="C109" s="3">
        <v>2</v>
      </c>
      <c r="D109" s="10"/>
      <c r="E109" s="11">
        <f t="shared" si="27"/>
        <v>74129.3</v>
      </c>
      <c r="F109" s="11">
        <v>0</v>
      </c>
      <c r="G109" s="11">
        <v>0</v>
      </c>
      <c r="H109" s="11">
        <v>74129.3</v>
      </c>
      <c r="I109" s="11">
        <v>0</v>
      </c>
      <c r="J109" s="11">
        <v>4118.3</v>
      </c>
      <c r="K109" s="56"/>
    </row>
    <row r="110" spans="1:11" s="44" customFormat="1" ht="39.75" customHeight="1">
      <c r="A110" s="2">
        <f t="shared" si="28"/>
        <v>7</v>
      </c>
      <c r="B110" s="1" t="s">
        <v>168</v>
      </c>
      <c r="C110" s="3">
        <v>2</v>
      </c>
      <c r="D110" s="10"/>
      <c r="E110" s="11">
        <f t="shared" si="27"/>
        <v>89134.2</v>
      </c>
      <c r="F110" s="12">
        <v>0</v>
      </c>
      <c r="G110" s="12">
        <v>0</v>
      </c>
      <c r="H110" s="12">
        <v>89134.2</v>
      </c>
      <c r="I110" s="12">
        <v>0</v>
      </c>
      <c r="J110" s="11">
        <v>4951.9</v>
      </c>
      <c r="K110" s="56"/>
    </row>
    <row r="111" spans="1:11" ht="52.5" customHeight="1">
      <c r="A111" s="2">
        <f t="shared" si="28"/>
        <v>8</v>
      </c>
      <c r="B111" s="41" t="s">
        <v>28</v>
      </c>
      <c r="C111" s="3">
        <v>2</v>
      </c>
      <c r="D111" s="9"/>
      <c r="E111" s="11">
        <f t="shared" si="27"/>
        <v>5693.4</v>
      </c>
      <c r="F111" s="11">
        <v>0</v>
      </c>
      <c r="G111" s="11">
        <v>0</v>
      </c>
      <c r="H111" s="11">
        <v>5693.4</v>
      </c>
      <c r="I111" s="11">
        <v>0</v>
      </c>
      <c r="J111" s="12">
        <v>316.3</v>
      </c>
      <c r="K111" s="4"/>
    </row>
    <row r="112" spans="1:11" ht="63.75">
      <c r="A112" s="2">
        <f t="shared" si="28"/>
        <v>9</v>
      </c>
      <c r="B112" s="1" t="s">
        <v>25</v>
      </c>
      <c r="C112" s="3">
        <v>2</v>
      </c>
      <c r="D112" s="9"/>
      <c r="E112" s="11">
        <f t="shared" si="27"/>
        <v>30691.9</v>
      </c>
      <c r="F112" s="11">
        <v>0</v>
      </c>
      <c r="G112" s="11">
        <v>0</v>
      </c>
      <c r="H112" s="11">
        <v>30691.9</v>
      </c>
      <c r="I112" s="11">
        <v>0</v>
      </c>
      <c r="J112" s="11">
        <v>1705.1</v>
      </c>
      <c r="K112" s="4"/>
    </row>
    <row r="113" spans="1:11" s="44" customFormat="1" ht="50.25" customHeight="1">
      <c r="A113" s="33" t="s">
        <v>80</v>
      </c>
      <c r="B113" s="39" t="s">
        <v>93</v>
      </c>
      <c r="C113" s="35"/>
      <c r="D113" s="36"/>
      <c r="E113" s="37">
        <f>SUM(F113:I113)</f>
        <v>204771.5</v>
      </c>
      <c r="F113" s="37">
        <f aca="true" t="shared" si="29" ref="F113:K113">SUM(F114:F129)</f>
        <v>0</v>
      </c>
      <c r="G113" s="37">
        <f t="shared" si="29"/>
        <v>0</v>
      </c>
      <c r="H113" s="37">
        <f t="shared" si="29"/>
        <v>204771.5</v>
      </c>
      <c r="I113" s="37">
        <f t="shared" si="29"/>
        <v>0</v>
      </c>
      <c r="J113" s="37">
        <f t="shared" si="29"/>
        <v>16282.000000000002</v>
      </c>
      <c r="K113" s="38">
        <f t="shared" si="29"/>
        <v>0</v>
      </c>
    </row>
    <row r="114" spans="1:11" s="44" customFormat="1" ht="39.75" customHeight="1">
      <c r="A114" s="2">
        <v>1</v>
      </c>
      <c r="B114" s="1" t="s">
        <v>140</v>
      </c>
      <c r="C114" s="3">
        <v>2</v>
      </c>
      <c r="D114" s="10"/>
      <c r="E114" s="11">
        <f aca="true" t="shared" si="30" ref="E114:E129">SUM(F114:I114)</f>
        <v>18779.5</v>
      </c>
      <c r="F114" s="11">
        <v>0</v>
      </c>
      <c r="G114" s="11">
        <v>0</v>
      </c>
      <c r="H114" s="11">
        <v>18779.5</v>
      </c>
      <c r="I114" s="11">
        <v>0</v>
      </c>
      <c r="J114" s="11">
        <v>1043.3</v>
      </c>
      <c r="K114" s="56"/>
    </row>
    <row r="115" spans="1:11" s="44" customFormat="1" ht="44.25" customHeight="1">
      <c r="A115" s="2">
        <f>A114+1</f>
        <v>2</v>
      </c>
      <c r="B115" s="1" t="s">
        <v>169</v>
      </c>
      <c r="C115" s="3">
        <v>2</v>
      </c>
      <c r="D115" s="10"/>
      <c r="E115" s="11">
        <f t="shared" si="30"/>
        <v>19567.9</v>
      </c>
      <c r="F115" s="11">
        <v>0</v>
      </c>
      <c r="G115" s="11">
        <v>0</v>
      </c>
      <c r="H115" s="11">
        <v>19567.9</v>
      </c>
      <c r="I115" s="11">
        <v>0</v>
      </c>
      <c r="J115" s="11">
        <v>1087.1</v>
      </c>
      <c r="K115" s="56"/>
    </row>
    <row r="116" spans="1:11" s="44" customFormat="1" ht="39.75" customHeight="1">
      <c r="A116" s="2">
        <f>A115+1</f>
        <v>3</v>
      </c>
      <c r="B116" s="1" t="s">
        <v>170</v>
      </c>
      <c r="C116" s="3">
        <v>2</v>
      </c>
      <c r="D116" s="10"/>
      <c r="E116" s="11">
        <f t="shared" si="30"/>
        <v>53370</v>
      </c>
      <c r="F116" s="11">
        <v>0</v>
      </c>
      <c r="G116" s="11">
        <v>0</v>
      </c>
      <c r="H116" s="11">
        <v>53370</v>
      </c>
      <c r="I116" s="11">
        <v>0</v>
      </c>
      <c r="J116" s="11">
        <v>2965</v>
      </c>
      <c r="K116" s="56"/>
    </row>
    <row r="117" spans="1:11" s="44" customFormat="1" ht="39.75" customHeight="1">
      <c r="A117" s="2">
        <v>4</v>
      </c>
      <c r="B117" s="1" t="s">
        <v>171</v>
      </c>
      <c r="C117" s="3">
        <v>2</v>
      </c>
      <c r="D117" s="10"/>
      <c r="E117" s="11">
        <f t="shared" si="30"/>
        <v>13973.6</v>
      </c>
      <c r="F117" s="11">
        <v>0</v>
      </c>
      <c r="G117" s="11">
        <v>0</v>
      </c>
      <c r="H117" s="11">
        <v>13973.6</v>
      </c>
      <c r="I117" s="11">
        <v>0</v>
      </c>
      <c r="J117" s="11">
        <v>776.3</v>
      </c>
      <c r="K117" s="56"/>
    </row>
    <row r="118" spans="1:11" ht="39.75" customHeight="1">
      <c r="A118" s="2">
        <v>5</v>
      </c>
      <c r="B118" s="1" t="s">
        <v>172</v>
      </c>
      <c r="C118" s="3">
        <v>2</v>
      </c>
      <c r="D118" s="57"/>
      <c r="E118" s="11">
        <f t="shared" si="30"/>
        <v>15993.1</v>
      </c>
      <c r="F118" s="11">
        <v>0</v>
      </c>
      <c r="G118" s="11">
        <v>0</v>
      </c>
      <c r="H118" s="11">
        <v>15993.1</v>
      </c>
      <c r="I118" s="11">
        <v>0</v>
      </c>
      <c r="J118" s="11">
        <v>888.5</v>
      </c>
      <c r="K118" s="4"/>
    </row>
    <row r="119" spans="1:11" ht="39.75" customHeight="1">
      <c r="A119" s="2">
        <v>6</v>
      </c>
      <c r="B119" s="1" t="s">
        <v>173</v>
      </c>
      <c r="C119" s="3">
        <v>2</v>
      </c>
      <c r="D119" s="9"/>
      <c r="E119" s="11">
        <f t="shared" si="30"/>
        <v>12264.5</v>
      </c>
      <c r="F119" s="11">
        <v>0</v>
      </c>
      <c r="G119" s="11">
        <v>0</v>
      </c>
      <c r="H119" s="11">
        <v>12264.5</v>
      </c>
      <c r="I119" s="11">
        <v>0</v>
      </c>
      <c r="J119" s="12">
        <v>681.4</v>
      </c>
      <c r="K119" s="7"/>
    </row>
    <row r="120" spans="1:11" ht="39.75" customHeight="1">
      <c r="A120" s="2">
        <v>7</v>
      </c>
      <c r="B120" s="1" t="s">
        <v>174</v>
      </c>
      <c r="C120" s="3">
        <v>2</v>
      </c>
      <c r="D120" s="9"/>
      <c r="E120" s="11">
        <f t="shared" si="30"/>
        <v>2340</v>
      </c>
      <c r="F120" s="11">
        <v>0</v>
      </c>
      <c r="G120" s="11">
        <v>0</v>
      </c>
      <c r="H120" s="11">
        <v>2340</v>
      </c>
      <c r="I120" s="11">
        <v>0</v>
      </c>
      <c r="J120" s="11">
        <v>130</v>
      </c>
      <c r="K120" s="4"/>
    </row>
    <row r="121" spans="1:11" ht="39.75" customHeight="1">
      <c r="A121" s="2">
        <v>8</v>
      </c>
      <c r="B121" s="6" t="s">
        <v>175</v>
      </c>
      <c r="C121" s="3">
        <v>2</v>
      </c>
      <c r="D121" s="9"/>
      <c r="E121" s="11">
        <f t="shared" si="30"/>
        <v>5975.6</v>
      </c>
      <c r="F121" s="11">
        <v>0</v>
      </c>
      <c r="G121" s="11">
        <v>0</v>
      </c>
      <c r="H121" s="11">
        <v>5975.6</v>
      </c>
      <c r="I121" s="11">
        <v>0</v>
      </c>
      <c r="J121" s="11">
        <v>756.4</v>
      </c>
      <c r="K121" s="4"/>
    </row>
    <row r="122" spans="1:11" ht="39.75" customHeight="1">
      <c r="A122" s="2">
        <v>9</v>
      </c>
      <c r="B122" s="6" t="s">
        <v>176</v>
      </c>
      <c r="C122" s="3">
        <v>2</v>
      </c>
      <c r="D122" s="9"/>
      <c r="E122" s="11">
        <f t="shared" si="30"/>
        <v>8341.8</v>
      </c>
      <c r="F122" s="11">
        <v>0</v>
      </c>
      <c r="G122" s="11">
        <v>0</v>
      </c>
      <c r="H122" s="11">
        <v>8341.8</v>
      </c>
      <c r="I122" s="11">
        <v>0</v>
      </c>
      <c r="J122" s="11">
        <v>1097.6</v>
      </c>
      <c r="K122" s="4"/>
    </row>
    <row r="123" spans="1:11" ht="39.75" customHeight="1">
      <c r="A123" s="2">
        <v>10</v>
      </c>
      <c r="B123" s="6" t="s">
        <v>147</v>
      </c>
      <c r="C123" s="3">
        <v>2</v>
      </c>
      <c r="D123" s="9"/>
      <c r="E123" s="11">
        <f t="shared" si="30"/>
        <v>7407</v>
      </c>
      <c r="F123" s="11">
        <v>0</v>
      </c>
      <c r="G123" s="11">
        <v>0</v>
      </c>
      <c r="H123" s="11">
        <v>7407</v>
      </c>
      <c r="I123" s="11">
        <v>0</v>
      </c>
      <c r="J123" s="11">
        <v>937.6</v>
      </c>
      <c r="K123" s="4"/>
    </row>
    <row r="124" spans="1:11" ht="39.75" customHeight="1">
      <c r="A124" s="2">
        <v>11</v>
      </c>
      <c r="B124" s="6" t="s">
        <v>177</v>
      </c>
      <c r="C124" s="3">
        <v>2</v>
      </c>
      <c r="D124" s="9"/>
      <c r="E124" s="11">
        <f t="shared" si="30"/>
        <v>12933.1</v>
      </c>
      <c r="F124" s="11">
        <v>0</v>
      </c>
      <c r="G124" s="11">
        <v>0</v>
      </c>
      <c r="H124" s="11">
        <v>12933.1</v>
      </c>
      <c r="I124" s="11">
        <v>0</v>
      </c>
      <c r="J124" s="11">
        <v>1637.1</v>
      </c>
      <c r="K124" s="4"/>
    </row>
    <row r="125" spans="1:11" ht="39.75" customHeight="1">
      <c r="A125" s="2">
        <v>12</v>
      </c>
      <c r="B125" s="6" t="s">
        <v>229</v>
      </c>
      <c r="C125" s="3">
        <v>2</v>
      </c>
      <c r="D125" s="9"/>
      <c r="E125" s="11">
        <f t="shared" si="30"/>
        <v>2848.7</v>
      </c>
      <c r="F125" s="11">
        <v>0</v>
      </c>
      <c r="G125" s="11">
        <v>0</v>
      </c>
      <c r="H125" s="11">
        <v>2848.7</v>
      </c>
      <c r="I125" s="11">
        <v>0</v>
      </c>
      <c r="J125" s="11">
        <v>360.6</v>
      </c>
      <c r="K125" s="4"/>
    </row>
    <row r="126" spans="1:11" ht="39.75" customHeight="1">
      <c r="A126" s="2">
        <v>13</v>
      </c>
      <c r="B126" s="6" t="s">
        <v>178</v>
      </c>
      <c r="C126" s="3">
        <v>2</v>
      </c>
      <c r="D126" s="9"/>
      <c r="E126" s="11">
        <f t="shared" si="30"/>
        <v>10408.3</v>
      </c>
      <c r="F126" s="11">
        <v>0</v>
      </c>
      <c r="G126" s="11">
        <v>0</v>
      </c>
      <c r="H126" s="11">
        <v>10408.3</v>
      </c>
      <c r="I126" s="11">
        <v>0</v>
      </c>
      <c r="J126" s="11">
        <v>1317.5</v>
      </c>
      <c r="K126" s="4"/>
    </row>
    <row r="127" spans="1:11" ht="39.75" customHeight="1">
      <c r="A127" s="2">
        <v>14</v>
      </c>
      <c r="B127" s="6" t="s">
        <v>151</v>
      </c>
      <c r="C127" s="3">
        <v>2</v>
      </c>
      <c r="D127" s="9"/>
      <c r="E127" s="11">
        <f t="shared" si="30"/>
        <v>10364.8</v>
      </c>
      <c r="F127" s="11">
        <v>0</v>
      </c>
      <c r="G127" s="11">
        <v>0</v>
      </c>
      <c r="H127" s="11">
        <v>10364.8</v>
      </c>
      <c r="I127" s="11">
        <v>0</v>
      </c>
      <c r="J127" s="11">
        <v>1312</v>
      </c>
      <c r="K127" s="4"/>
    </row>
    <row r="128" spans="1:11" ht="39.75" customHeight="1">
      <c r="A128" s="2">
        <v>15</v>
      </c>
      <c r="B128" s="6" t="s">
        <v>231</v>
      </c>
      <c r="C128" s="3">
        <v>2</v>
      </c>
      <c r="D128" s="9"/>
      <c r="E128" s="11">
        <f t="shared" si="30"/>
        <v>9018.6</v>
      </c>
      <c r="F128" s="11">
        <v>0</v>
      </c>
      <c r="G128" s="11">
        <v>0</v>
      </c>
      <c r="H128" s="11">
        <v>9018.6</v>
      </c>
      <c r="I128" s="11">
        <v>0</v>
      </c>
      <c r="J128" s="11">
        <v>1141.6</v>
      </c>
      <c r="K128" s="4"/>
    </row>
    <row r="129" spans="1:11" ht="39.75" customHeight="1">
      <c r="A129" s="2">
        <v>16</v>
      </c>
      <c r="B129" s="6" t="s">
        <v>179</v>
      </c>
      <c r="C129" s="3">
        <v>2</v>
      </c>
      <c r="D129" s="9"/>
      <c r="E129" s="11">
        <f t="shared" si="30"/>
        <v>1185</v>
      </c>
      <c r="F129" s="11">
        <v>0</v>
      </c>
      <c r="G129" s="11">
        <v>0</v>
      </c>
      <c r="H129" s="11">
        <v>1185</v>
      </c>
      <c r="I129" s="11">
        <v>0</v>
      </c>
      <c r="J129" s="11">
        <v>150</v>
      </c>
      <c r="K129" s="4"/>
    </row>
    <row r="130" spans="1:11" s="44" customFormat="1" ht="50.25" customHeight="1">
      <c r="A130" s="33" t="s">
        <v>81</v>
      </c>
      <c r="B130" s="39" t="s">
        <v>71</v>
      </c>
      <c r="C130" s="35"/>
      <c r="D130" s="36"/>
      <c r="E130" s="37">
        <f>SUM(F130:I130)</f>
        <v>128878.7</v>
      </c>
      <c r="F130" s="37">
        <f aca="true" t="shared" si="31" ref="F130:K130">SUM(F131:F141)</f>
        <v>0</v>
      </c>
      <c r="G130" s="37">
        <f t="shared" si="31"/>
        <v>0</v>
      </c>
      <c r="H130" s="37">
        <f>SUM(H131:H141)</f>
        <v>128878.7</v>
      </c>
      <c r="I130" s="37">
        <f t="shared" si="31"/>
        <v>0</v>
      </c>
      <c r="J130" s="37">
        <f t="shared" si="31"/>
        <v>32200.9</v>
      </c>
      <c r="K130" s="38">
        <f t="shared" si="31"/>
        <v>0</v>
      </c>
    </row>
    <row r="131" spans="1:11" s="44" customFormat="1" ht="39.75" customHeight="1">
      <c r="A131" s="2">
        <v>1</v>
      </c>
      <c r="B131" s="1" t="s">
        <v>6</v>
      </c>
      <c r="C131" s="3">
        <v>2</v>
      </c>
      <c r="D131" s="10"/>
      <c r="E131" s="11">
        <f aca="true" t="shared" si="32" ref="E131:E141">SUM(F131:I131)</f>
        <v>13680</v>
      </c>
      <c r="F131" s="11">
        <v>0</v>
      </c>
      <c r="G131" s="11">
        <v>0</v>
      </c>
      <c r="H131" s="11">
        <v>13680</v>
      </c>
      <c r="I131" s="11">
        <v>0</v>
      </c>
      <c r="J131" s="11">
        <v>760</v>
      </c>
      <c r="K131" s="56"/>
    </row>
    <row r="132" spans="1:11" s="44" customFormat="1" ht="52.5" customHeight="1">
      <c r="A132" s="2">
        <f aca="true" t="shared" si="33" ref="A132:A137">A131+1</f>
        <v>2</v>
      </c>
      <c r="B132" s="1" t="s">
        <v>155</v>
      </c>
      <c r="C132" s="3">
        <v>2</v>
      </c>
      <c r="D132" s="10"/>
      <c r="E132" s="11">
        <f t="shared" si="32"/>
        <v>22222</v>
      </c>
      <c r="F132" s="11">
        <v>0</v>
      </c>
      <c r="G132" s="11">
        <v>0</v>
      </c>
      <c r="H132" s="11">
        <v>22222</v>
      </c>
      <c r="I132" s="11">
        <v>0</v>
      </c>
      <c r="J132" s="11">
        <v>2222.2</v>
      </c>
      <c r="K132" s="56"/>
    </row>
    <row r="133" spans="1:11" s="44" customFormat="1" ht="39.75" customHeight="1">
      <c r="A133" s="2">
        <f t="shared" si="33"/>
        <v>3</v>
      </c>
      <c r="B133" s="1" t="s">
        <v>180</v>
      </c>
      <c r="C133" s="3">
        <v>2</v>
      </c>
      <c r="D133" s="10"/>
      <c r="E133" s="11">
        <f t="shared" si="32"/>
        <v>25000</v>
      </c>
      <c r="F133" s="11">
        <v>0</v>
      </c>
      <c r="G133" s="11">
        <v>0</v>
      </c>
      <c r="H133" s="11">
        <v>25000</v>
      </c>
      <c r="I133" s="11">
        <v>0</v>
      </c>
      <c r="J133" s="11">
        <v>25000</v>
      </c>
      <c r="K133" s="56"/>
    </row>
    <row r="134" spans="1:11" s="44" customFormat="1" ht="39.75" customHeight="1">
      <c r="A134" s="2">
        <f t="shared" si="33"/>
        <v>4</v>
      </c>
      <c r="B134" s="1" t="s">
        <v>7</v>
      </c>
      <c r="C134" s="3">
        <v>2</v>
      </c>
      <c r="D134" s="10"/>
      <c r="E134" s="11">
        <f t="shared" si="32"/>
        <v>15840</v>
      </c>
      <c r="F134" s="11">
        <v>0</v>
      </c>
      <c r="G134" s="11">
        <v>0</v>
      </c>
      <c r="H134" s="11">
        <v>15840</v>
      </c>
      <c r="I134" s="11">
        <v>0</v>
      </c>
      <c r="J134" s="11">
        <v>880</v>
      </c>
      <c r="K134" s="56"/>
    </row>
    <row r="135" spans="1:11" s="44" customFormat="1" ht="39.75" customHeight="1">
      <c r="A135" s="2">
        <f t="shared" si="33"/>
        <v>5</v>
      </c>
      <c r="B135" s="1" t="s">
        <v>55</v>
      </c>
      <c r="C135" s="3">
        <v>2</v>
      </c>
      <c r="D135" s="10"/>
      <c r="E135" s="11">
        <f t="shared" si="32"/>
        <v>10000</v>
      </c>
      <c r="F135" s="11">
        <v>0</v>
      </c>
      <c r="G135" s="11">
        <v>0</v>
      </c>
      <c r="H135" s="11">
        <v>10000</v>
      </c>
      <c r="I135" s="11">
        <v>0</v>
      </c>
      <c r="J135" s="11">
        <v>700</v>
      </c>
      <c r="K135" s="56"/>
    </row>
    <row r="136" spans="1:11" s="44" customFormat="1" ht="39.75" customHeight="1">
      <c r="A136" s="2">
        <f t="shared" si="33"/>
        <v>6</v>
      </c>
      <c r="B136" s="1" t="s">
        <v>8</v>
      </c>
      <c r="C136" s="3">
        <v>2</v>
      </c>
      <c r="D136" s="10"/>
      <c r="E136" s="11">
        <f t="shared" si="32"/>
        <v>6700</v>
      </c>
      <c r="F136" s="11">
        <v>0</v>
      </c>
      <c r="G136" s="11">
        <v>0</v>
      </c>
      <c r="H136" s="11">
        <v>6700</v>
      </c>
      <c r="I136" s="11">
        <v>0</v>
      </c>
      <c r="J136" s="11">
        <v>670</v>
      </c>
      <c r="K136" s="56"/>
    </row>
    <row r="137" spans="1:11" s="44" customFormat="1" ht="39.75" customHeight="1">
      <c r="A137" s="2">
        <f t="shared" si="33"/>
        <v>7</v>
      </c>
      <c r="B137" s="1" t="s">
        <v>56</v>
      </c>
      <c r="C137" s="3">
        <v>2</v>
      </c>
      <c r="D137" s="10"/>
      <c r="E137" s="11">
        <f t="shared" si="32"/>
        <v>6030</v>
      </c>
      <c r="F137" s="11">
        <v>0</v>
      </c>
      <c r="G137" s="11">
        <v>0</v>
      </c>
      <c r="H137" s="11">
        <v>6030</v>
      </c>
      <c r="I137" s="11">
        <v>0</v>
      </c>
      <c r="J137" s="11">
        <v>335</v>
      </c>
      <c r="K137" s="56"/>
    </row>
    <row r="138" spans="1:11" ht="71.25" customHeight="1">
      <c r="A138" s="2">
        <v>8</v>
      </c>
      <c r="B138" s="6" t="s">
        <v>159</v>
      </c>
      <c r="C138" s="3">
        <v>2</v>
      </c>
      <c r="D138" s="9"/>
      <c r="E138" s="11">
        <f t="shared" si="32"/>
        <v>1391.5</v>
      </c>
      <c r="F138" s="11">
        <v>0</v>
      </c>
      <c r="G138" s="11">
        <v>0</v>
      </c>
      <c r="H138" s="11">
        <v>1391.5</v>
      </c>
      <c r="I138" s="11">
        <v>0</v>
      </c>
      <c r="J138" s="11">
        <v>77.3</v>
      </c>
      <c r="K138" s="4"/>
    </row>
    <row r="139" spans="1:11" ht="67.5" customHeight="1">
      <c r="A139" s="2">
        <v>9</v>
      </c>
      <c r="B139" s="6" t="s">
        <v>122</v>
      </c>
      <c r="C139" s="3">
        <v>2</v>
      </c>
      <c r="D139" s="9"/>
      <c r="E139" s="11">
        <f t="shared" si="32"/>
        <v>18718.3</v>
      </c>
      <c r="F139" s="11">
        <v>0</v>
      </c>
      <c r="G139" s="11">
        <v>0</v>
      </c>
      <c r="H139" s="11">
        <v>18718.3</v>
      </c>
      <c r="I139" s="11">
        <v>0</v>
      </c>
      <c r="J139" s="11">
        <v>1039.9</v>
      </c>
      <c r="K139" s="4"/>
    </row>
    <row r="140" spans="1:11" ht="72" customHeight="1">
      <c r="A140" s="2">
        <v>10</v>
      </c>
      <c r="B140" s="6" t="s">
        <v>160</v>
      </c>
      <c r="C140" s="3">
        <v>2</v>
      </c>
      <c r="D140" s="9"/>
      <c r="E140" s="11">
        <f t="shared" si="32"/>
        <v>4796.9</v>
      </c>
      <c r="F140" s="11">
        <v>0</v>
      </c>
      <c r="G140" s="11">
        <v>0</v>
      </c>
      <c r="H140" s="11">
        <v>4796.9</v>
      </c>
      <c r="I140" s="11">
        <v>0</v>
      </c>
      <c r="J140" s="11">
        <v>266.5</v>
      </c>
      <c r="K140" s="4"/>
    </row>
    <row r="141" spans="1:11" ht="39.75" customHeight="1">
      <c r="A141" s="2">
        <v>11</v>
      </c>
      <c r="B141" s="6" t="s">
        <v>123</v>
      </c>
      <c r="C141" s="3">
        <v>2</v>
      </c>
      <c r="D141" s="9"/>
      <c r="E141" s="11">
        <f t="shared" si="32"/>
        <v>4500</v>
      </c>
      <c r="F141" s="11">
        <v>0</v>
      </c>
      <c r="G141" s="11">
        <v>0</v>
      </c>
      <c r="H141" s="11">
        <v>4500</v>
      </c>
      <c r="I141" s="11">
        <v>0</v>
      </c>
      <c r="J141" s="11">
        <v>250</v>
      </c>
      <c r="K141" s="4"/>
    </row>
    <row r="142" spans="1:11" s="54" customFormat="1" ht="18.75">
      <c r="A142" s="26"/>
      <c r="B142" s="53" t="s">
        <v>99</v>
      </c>
      <c r="C142" s="28"/>
      <c r="D142" s="29"/>
      <c r="E142" s="30">
        <f>SUM(F142:I142)</f>
        <v>4479993.300000001</v>
      </c>
      <c r="F142" s="30">
        <f aca="true" t="shared" si="34" ref="F142:K142">F10+F65+F82+F102</f>
        <v>90000</v>
      </c>
      <c r="G142" s="30">
        <f t="shared" si="34"/>
        <v>0</v>
      </c>
      <c r="H142" s="30">
        <f t="shared" si="34"/>
        <v>4389993.300000001</v>
      </c>
      <c r="I142" s="30">
        <f t="shared" si="34"/>
        <v>0</v>
      </c>
      <c r="J142" s="30">
        <f t="shared" si="34"/>
        <v>218325.4</v>
      </c>
      <c r="K142" s="31">
        <f t="shared" si="34"/>
        <v>7939</v>
      </c>
    </row>
    <row r="143" spans="1:11" s="54" customFormat="1" ht="55.5" customHeight="1">
      <c r="A143" s="26">
        <v>1</v>
      </c>
      <c r="B143" s="27" t="s">
        <v>40</v>
      </c>
      <c r="C143" s="28">
        <v>1</v>
      </c>
      <c r="D143" s="29" t="s">
        <v>42</v>
      </c>
      <c r="E143" s="30">
        <f aca="true" t="shared" si="35" ref="E143:E157">SUM(F143:I143)</f>
        <v>110070.5</v>
      </c>
      <c r="F143" s="30">
        <f aca="true" t="shared" si="36" ref="F143:K143">F144+F156+F171</f>
        <v>12500</v>
      </c>
      <c r="G143" s="30">
        <f t="shared" si="36"/>
        <v>0</v>
      </c>
      <c r="H143" s="30">
        <f t="shared" si="36"/>
        <v>97570.5</v>
      </c>
      <c r="I143" s="30">
        <f t="shared" si="36"/>
        <v>0</v>
      </c>
      <c r="J143" s="30">
        <f t="shared" si="36"/>
        <v>0</v>
      </c>
      <c r="K143" s="31">
        <f t="shared" si="36"/>
        <v>0</v>
      </c>
    </row>
    <row r="144" spans="1:11" s="44" customFormat="1" ht="55.5" customHeight="1">
      <c r="A144" s="33" t="s">
        <v>72</v>
      </c>
      <c r="B144" s="34" t="s">
        <v>89</v>
      </c>
      <c r="C144" s="35"/>
      <c r="D144" s="36"/>
      <c r="E144" s="37">
        <f t="shared" si="35"/>
        <v>81044.3</v>
      </c>
      <c r="F144" s="37">
        <f aca="true" t="shared" si="37" ref="F144:K144">F145+F147+F152</f>
        <v>12500</v>
      </c>
      <c r="G144" s="37">
        <f t="shared" si="37"/>
        <v>0</v>
      </c>
      <c r="H144" s="37">
        <f t="shared" si="37"/>
        <v>68544.3</v>
      </c>
      <c r="I144" s="37">
        <f t="shared" si="37"/>
        <v>0</v>
      </c>
      <c r="J144" s="37">
        <f t="shared" si="37"/>
        <v>0</v>
      </c>
      <c r="K144" s="38">
        <f t="shared" si="37"/>
        <v>0</v>
      </c>
    </row>
    <row r="145" spans="1:11" s="44" customFormat="1" ht="55.5" customHeight="1">
      <c r="A145" s="33"/>
      <c r="B145" s="39" t="s">
        <v>85</v>
      </c>
      <c r="C145" s="35"/>
      <c r="D145" s="36"/>
      <c r="E145" s="37">
        <f t="shared" si="35"/>
        <v>19453</v>
      </c>
      <c r="F145" s="37">
        <f aca="true" t="shared" si="38" ref="F145:K145">SUM(F146)</f>
        <v>0</v>
      </c>
      <c r="G145" s="37">
        <f t="shared" si="38"/>
        <v>0</v>
      </c>
      <c r="H145" s="37">
        <f t="shared" si="38"/>
        <v>19453</v>
      </c>
      <c r="I145" s="37">
        <f t="shared" si="38"/>
        <v>0</v>
      </c>
      <c r="J145" s="37">
        <f t="shared" si="38"/>
        <v>0</v>
      </c>
      <c r="K145" s="38">
        <f t="shared" si="38"/>
        <v>0</v>
      </c>
    </row>
    <row r="146" spans="1:11" ht="54" customHeight="1">
      <c r="A146" s="9" t="s">
        <v>98</v>
      </c>
      <c r="B146" s="6" t="s">
        <v>108</v>
      </c>
      <c r="C146" s="3">
        <v>1</v>
      </c>
      <c r="D146" s="9"/>
      <c r="E146" s="11">
        <f t="shared" si="35"/>
        <v>19453</v>
      </c>
      <c r="F146" s="11">
        <v>0</v>
      </c>
      <c r="G146" s="11">
        <v>0</v>
      </c>
      <c r="H146" s="11">
        <v>19453</v>
      </c>
      <c r="I146" s="11">
        <v>0</v>
      </c>
      <c r="J146" s="11"/>
      <c r="K146" s="4"/>
    </row>
    <row r="147" spans="1:11" s="44" customFormat="1" ht="55.5" customHeight="1">
      <c r="A147" s="33"/>
      <c r="B147" s="34" t="s">
        <v>87</v>
      </c>
      <c r="C147" s="35"/>
      <c r="D147" s="36"/>
      <c r="E147" s="37">
        <f t="shared" si="35"/>
        <v>21591.3</v>
      </c>
      <c r="F147" s="37">
        <f aca="true" t="shared" si="39" ref="F147:K147">SUM(F148:F151)</f>
        <v>0</v>
      </c>
      <c r="G147" s="37">
        <f t="shared" si="39"/>
        <v>0</v>
      </c>
      <c r="H147" s="37">
        <f t="shared" si="39"/>
        <v>21591.3</v>
      </c>
      <c r="I147" s="37">
        <f t="shared" si="39"/>
        <v>0</v>
      </c>
      <c r="J147" s="37">
        <f t="shared" si="39"/>
        <v>0</v>
      </c>
      <c r="K147" s="38">
        <f t="shared" si="39"/>
        <v>0</v>
      </c>
    </row>
    <row r="148" spans="1:11" ht="39.75" customHeight="1">
      <c r="A148" s="2">
        <v>1</v>
      </c>
      <c r="B148" s="1" t="s">
        <v>2</v>
      </c>
      <c r="C148" s="3">
        <v>1</v>
      </c>
      <c r="D148" s="9"/>
      <c r="E148" s="11">
        <f t="shared" si="35"/>
        <v>9177.8</v>
      </c>
      <c r="F148" s="11">
        <v>0</v>
      </c>
      <c r="G148" s="11">
        <v>0</v>
      </c>
      <c r="H148" s="11">
        <v>9177.8</v>
      </c>
      <c r="I148" s="11">
        <v>0</v>
      </c>
      <c r="J148" s="11"/>
      <c r="K148" s="4"/>
    </row>
    <row r="149" spans="1:11" ht="63.75">
      <c r="A149" s="9" t="s">
        <v>120</v>
      </c>
      <c r="B149" s="1" t="s">
        <v>67</v>
      </c>
      <c r="C149" s="3">
        <v>1</v>
      </c>
      <c r="D149" s="9"/>
      <c r="E149" s="11">
        <f t="shared" si="35"/>
        <v>3468.8</v>
      </c>
      <c r="F149" s="11">
        <v>0</v>
      </c>
      <c r="G149" s="11">
        <v>0</v>
      </c>
      <c r="H149" s="11">
        <v>3468.8</v>
      </c>
      <c r="I149" s="11">
        <v>0</v>
      </c>
      <c r="J149" s="11"/>
      <c r="K149" s="4"/>
    </row>
    <row r="150" spans="1:11" ht="39.75" customHeight="1">
      <c r="A150" s="2">
        <v>3</v>
      </c>
      <c r="B150" s="1" t="s">
        <v>181</v>
      </c>
      <c r="C150" s="3">
        <v>1</v>
      </c>
      <c r="D150" s="9"/>
      <c r="E150" s="11">
        <f t="shared" si="35"/>
        <v>4924.2</v>
      </c>
      <c r="F150" s="11">
        <v>0</v>
      </c>
      <c r="G150" s="11">
        <v>0</v>
      </c>
      <c r="H150" s="11">
        <v>4924.2</v>
      </c>
      <c r="I150" s="11">
        <v>0</v>
      </c>
      <c r="J150" s="11"/>
      <c r="K150" s="4"/>
    </row>
    <row r="151" spans="1:11" ht="39.75" customHeight="1">
      <c r="A151" s="2">
        <v>4</v>
      </c>
      <c r="B151" s="1" t="s">
        <v>59</v>
      </c>
      <c r="C151" s="3">
        <v>1</v>
      </c>
      <c r="D151" s="9"/>
      <c r="E151" s="11">
        <f t="shared" si="35"/>
        <v>4020.5</v>
      </c>
      <c r="F151" s="11">
        <v>0</v>
      </c>
      <c r="G151" s="11">
        <v>0</v>
      </c>
      <c r="H151" s="11">
        <v>4020.5</v>
      </c>
      <c r="I151" s="11">
        <v>0</v>
      </c>
      <c r="J151" s="11"/>
      <c r="K151" s="4"/>
    </row>
    <row r="152" spans="1:11" s="44" customFormat="1" ht="39.75" customHeight="1">
      <c r="A152" s="10"/>
      <c r="B152" s="39" t="s">
        <v>86</v>
      </c>
      <c r="C152" s="43"/>
      <c r="D152" s="10"/>
      <c r="E152" s="37">
        <f t="shared" si="35"/>
        <v>40000</v>
      </c>
      <c r="F152" s="46">
        <f aca="true" t="shared" si="40" ref="F152:K152">SUM(F153:F155)</f>
        <v>12500</v>
      </c>
      <c r="G152" s="46">
        <f t="shared" si="40"/>
        <v>0</v>
      </c>
      <c r="H152" s="46">
        <f t="shared" si="40"/>
        <v>27500</v>
      </c>
      <c r="I152" s="46">
        <f t="shared" si="40"/>
        <v>0</v>
      </c>
      <c r="J152" s="46">
        <f t="shared" si="40"/>
        <v>0</v>
      </c>
      <c r="K152" s="46">
        <f t="shared" si="40"/>
        <v>0</v>
      </c>
    </row>
    <row r="153" spans="1:11" s="8" customFormat="1" ht="39.75" customHeight="1">
      <c r="A153" s="9" t="s">
        <v>98</v>
      </c>
      <c r="B153" s="6" t="s">
        <v>49</v>
      </c>
      <c r="C153" s="3">
        <v>1</v>
      </c>
      <c r="D153" s="9"/>
      <c r="E153" s="11">
        <f t="shared" si="35"/>
        <v>5000</v>
      </c>
      <c r="F153" s="11">
        <v>0</v>
      </c>
      <c r="G153" s="11">
        <v>0</v>
      </c>
      <c r="H153" s="11">
        <v>5000</v>
      </c>
      <c r="I153" s="11">
        <v>0</v>
      </c>
      <c r="J153" s="11"/>
      <c r="K153" s="7"/>
    </row>
    <row r="154" spans="1:11" ht="39.75" customHeight="1">
      <c r="A154" s="2">
        <v>2</v>
      </c>
      <c r="B154" s="1" t="s">
        <v>230</v>
      </c>
      <c r="C154" s="3">
        <v>1</v>
      </c>
      <c r="D154" s="9"/>
      <c r="E154" s="11">
        <f>SUM(F154:I154)</f>
        <v>17500</v>
      </c>
      <c r="F154" s="11">
        <v>12500</v>
      </c>
      <c r="G154" s="11">
        <v>0</v>
      </c>
      <c r="H154" s="11">
        <v>5000</v>
      </c>
      <c r="I154" s="11">
        <v>0</v>
      </c>
      <c r="J154" s="11"/>
      <c r="K154" s="4"/>
    </row>
    <row r="155" spans="1:11" s="8" customFormat="1" ht="39.75" customHeight="1">
      <c r="A155" s="2">
        <v>3</v>
      </c>
      <c r="B155" s="6" t="s">
        <v>119</v>
      </c>
      <c r="C155" s="3">
        <v>1</v>
      </c>
      <c r="D155" s="3"/>
      <c r="E155" s="11">
        <f t="shared" si="35"/>
        <v>17500</v>
      </c>
      <c r="F155" s="11">
        <v>0</v>
      </c>
      <c r="G155" s="11">
        <v>0</v>
      </c>
      <c r="H155" s="11">
        <v>17500</v>
      </c>
      <c r="I155" s="11">
        <v>0</v>
      </c>
      <c r="J155" s="11"/>
      <c r="K155" s="7"/>
    </row>
    <row r="156" spans="1:11" s="44" customFormat="1" ht="55.5" customHeight="1">
      <c r="A156" s="33" t="s">
        <v>75</v>
      </c>
      <c r="B156" s="39" t="s">
        <v>90</v>
      </c>
      <c r="C156" s="35"/>
      <c r="D156" s="36"/>
      <c r="E156" s="37">
        <f t="shared" si="35"/>
        <v>17678.6</v>
      </c>
      <c r="F156" s="37">
        <f aca="true" t="shared" si="41" ref="F156:K156">F157+F164</f>
        <v>0</v>
      </c>
      <c r="G156" s="37">
        <f t="shared" si="41"/>
        <v>0</v>
      </c>
      <c r="H156" s="37">
        <f t="shared" si="41"/>
        <v>17678.6</v>
      </c>
      <c r="I156" s="37">
        <f t="shared" si="41"/>
        <v>0</v>
      </c>
      <c r="J156" s="37">
        <f t="shared" si="41"/>
        <v>0</v>
      </c>
      <c r="K156" s="38">
        <f t="shared" si="41"/>
        <v>0</v>
      </c>
    </row>
    <row r="157" spans="1:11" s="44" customFormat="1" ht="55.5" customHeight="1">
      <c r="A157" s="33"/>
      <c r="B157" s="39" t="s">
        <v>85</v>
      </c>
      <c r="C157" s="35"/>
      <c r="D157" s="36"/>
      <c r="E157" s="37">
        <f t="shared" si="35"/>
        <v>12597</v>
      </c>
      <c r="F157" s="37">
        <f aca="true" t="shared" si="42" ref="F157:K157">SUM(F158:F163)</f>
        <v>0</v>
      </c>
      <c r="G157" s="37">
        <f t="shared" si="42"/>
        <v>0</v>
      </c>
      <c r="H157" s="37">
        <f t="shared" si="42"/>
        <v>12597</v>
      </c>
      <c r="I157" s="37">
        <f t="shared" si="42"/>
        <v>0</v>
      </c>
      <c r="J157" s="37">
        <f t="shared" si="42"/>
        <v>0</v>
      </c>
      <c r="K157" s="38">
        <f t="shared" si="42"/>
        <v>0</v>
      </c>
    </row>
    <row r="158" spans="1:11" ht="39.75" customHeight="1">
      <c r="A158" s="2">
        <v>1</v>
      </c>
      <c r="B158" s="1" t="s">
        <v>182</v>
      </c>
      <c r="C158" s="3">
        <v>1</v>
      </c>
      <c r="D158" s="9"/>
      <c r="E158" s="11">
        <f aca="true" t="shared" si="43" ref="E158:E163">SUM(F158:I158)</f>
        <v>3000</v>
      </c>
      <c r="F158" s="11">
        <v>0</v>
      </c>
      <c r="G158" s="11">
        <v>0</v>
      </c>
      <c r="H158" s="11">
        <v>3000</v>
      </c>
      <c r="I158" s="11">
        <v>0</v>
      </c>
      <c r="J158" s="11"/>
      <c r="K158" s="4"/>
    </row>
    <row r="159" spans="1:11" ht="41.25" customHeight="1">
      <c r="A159" s="2">
        <f>A158+1</f>
        <v>2</v>
      </c>
      <c r="B159" s="1" t="s">
        <v>183</v>
      </c>
      <c r="C159" s="3">
        <v>1</v>
      </c>
      <c r="D159" s="9"/>
      <c r="E159" s="11">
        <f t="shared" si="43"/>
        <v>2016</v>
      </c>
      <c r="F159" s="11">
        <v>0</v>
      </c>
      <c r="G159" s="11">
        <v>0</v>
      </c>
      <c r="H159" s="11">
        <v>2016</v>
      </c>
      <c r="I159" s="11">
        <v>0</v>
      </c>
      <c r="J159" s="11"/>
      <c r="K159" s="4"/>
    </row>
    <row r="160" spans="1:11" ht="50.25" customHeight="1">
      <c r="A160" s="2">
        <v>3</v>
      </c>
      <c r="B160" s="1" t="s">
        <v>184</v>
      </c>
      <c r="C160" s="3">
        <v>1</v>
      </c>
      <c r="D160" s="9"/>
      <c r="E160" s="11">
        <f t="shared" si="43"/>
        <v>1344</v>
      </c>
      <c r="F160" s="11">
        <v>0</v>
      </c>
      <c r="G160" s="11">
        <v>0</v>
      </c>
      <c r="H160" s="11">
        <v>1344</v>
      </c>
      <c r="I160" s="11">
        <v>0</v>
      </c>
      <c r="J160" s="11"/>
      <c r="K160" s="4"/>
    </row>
    <row r="161" spans="1:11" ht="39.75" customHeight="1">
      <c r="A161" s="2">
        <v>4</v>
      </c>
      <c r="B161" s="1" t="s">
        <v>185</v>
      </c>
      <c r="C161" s="3">
        <v>1</v>
      </c>
      <c r="D161" s="9"/>
      <c r="E161" s="11">
        <f t="shared" si="43"/>
        <v>2016</v>
      </c>
      <c r="F161" s="11">
        <v>0</v>
      </c>
      <c r="G161" s="11">
        <v>0</v>
      </c>
      <c r="H161" s="11">
        <v>2016</v>
      </c>
      <c r="I161" s="11">
        <v>0</v>
      </c>
      <c r="J161" s="11"/>
      <c r="K161" s="4"/>
    </row>
    <row r="162" spans="1:11" ht="39.75" customHeight="1">
      <c r="A162" s="2">
        <v>5</v>
      </c>
      <c r="B162" s="1" t="s">
        <v>186</v>
      </c>
      <c r="C162" s="3">
        <v>1</v>
      </c>
      <c r="D162" s="9"/>
      <c r="E162" s="11">
        <f t="shared" si="43"/>
        <v>2016</v>
      </c>
      <c r="F162" s="11">
        <v>0</v>
      </c>
      <c r="G162" s="11">
        <v>0</v>
      </c>
      <c r="H162" s="11">
        <v>2016</v>
      </c>
      <c r="I162" s="11">
        <v>0</v>
      </c>
      <c r="J162" s="11"/>
      <c r="K162" s="4"/>
    </row>
    <row r="163" spans="1:11" ht="39.75" customHeight="1">
      <c r="A163" s="2">
        <v>6</v>
      </c>
      <c r="B163" s="1" t="s">
        <v>130</v>
      </c>
      <c r="C163" s="3">
        <v>1</v>
      </c>
      <c r="D163" s="9"/>
      <c r="E163" s="11">
        <f t="shared" si="43"/>
        <v>2205</v>
      </c>
      <c r="F163" s="11">
        <v>0</v>
      </c>
      <c r="G163" s="11">
        <v>0</v>
      </c>
      <c r="H163" s="11">
        <v>2205</v>
      </c>
      <c r="I163" s="11">
        <v>0</v>
      </c>
      <c r="J163" s="11"/>
      <c r="K163" s="4"/>
    </row>
    <row r="164" spans="1:11" s="44" customFormat="1" ht="55.5" customHeight="1">
      <c r="A164" s="33"/>
      <c r="B164" s="39" t="s">
        <v>87</v>
      </c>
      <c r="C164" s="35"/>
      <c r="D164" s="36"/>
      <c r="E164" s="37">
        <f aca="true" t="shared" si="44" ref="E164:E174">SUM(F164:I164)</f>
        <v>5081.6</v>
      </c>
      <c r="F164" s="37">
        <f aca="true" t="shared" si="45" ref="F164:K164">SUM(F165:F170)</f>
        <v>0</v>
      </c>
      <c r="G164" s="37">
        <f t="shared" si="45"/>
        <v>0</v>
      </c>
      <c r="H164" s="37">
        <f t="shared" si="45"/>
        <v>5081.6</v>
      </c>
      <c r="I164" s="37">
        <f t="shared" si="45"/>
        <v>0</v>
      </c>
      <c r="J164" s="37">
        <f t="shared" si="45"/>
        <v>0</v>
      </c>
      <c r="K164" s="38">
        <f t="shared" si="45"/>
        <v>0</v>
      </c>
    </row>
    <row r="165" spans="1:11" ht="39.75" customHeight="1">
      <c r="A165" s="2">
        <v>1</v>
      </c>
      <c r="B165" s="1" t="s">
        <v>187</v>
      </c>
      <c r="C165" s="3">
        <v>1</v>
      </c>
      <c r="D165" s="9"/>
      <c r="E165" s="11">
        <f t="shared" si="44"/>
        <v>1440</v>
      </c>
      <c r="F165" s="11">
        <v>0</v>
      </c>
      <c r="G165" s="11">
        <v>0</v>
      </c>
      <c r="H165" s="11">
        <v>1440</v>
      </c>
      <c r="I165" s="11">
        <v>0</v>
      </c>
      <c r="J165" s="11"/>
      <c r="K165" s="4"/>
    </row>
    <row r="166" spans="1:11" ht="39.75" customHeight="1">
      <c r="A166" s="2">
        <v>2</v>
      </c>
      <c r="B166" s="1" t="s">
        <v>188</v>
      </c>
      <c r="C166" s="3">
        <v>1</v>
      </c>
      <c r="D166" s="9"/>
      <c r="E166" s="11">
        <f t="shared" si="44"/>
        <v>239</v>
      </c>
      <c r="F166" s="11">
        <v>0</v>
      </c>
      <c r="G166" s="11">
        <v>0</v>
      </c>
      <c r="H166" s="11">
        <v>239</v>
      </c>
      <c r="I166" s="11">
        <v>0</v>
      </c>
      <c r="J166" s="12"/>
      <c r="K166" s="4"/>
    </row>
    <row r="167" spans="1:11" ht="39.75" customHeight="1">
      <c r="A167" s="9" t="s">
        <v>106</v>
      </c>
      <c r="B167" s="1" t="s">
        <v>189</v>
      </c>
      <c r="C167" s="3">
        <v>1</v>
      </c>
      <c r="D167" s="9"/>
      <c r="E167" s="11">
        <f t="shared" si="44"/>
        <v>964.2</v>
      </c>
      <c r="F167" s="11">
        <v>0</v>
      </c>
      <c r="G167" s="11">
        <v>0</v>
      </c>
      <c r="H167" s="11">
        <v>964.2</v>
      </c>
      <c r="I167" s="11">
        <v>0</v>
      </c>
      <c r="J167" s="11"/>
      <c r="K167" s="4"/>
    </row>
    <row r="168" spans="1:11" ht="39.75" customHeight="1">
      <c r="A168" s="2">
        <f>A167+1</f>
        <v>4</v>
      </c>
      <c r="B168" s="1" t="s">
        <v>190</v>
      </c>
      <c r="C168" s="3">
        <v>1</v>
      </c>
      <c r="D168" s="9"/>
      <c r="E168" s="11">
        <f t="shared" si="44"/>
        <v>955.9</v>
      </c>
      <c r="F168" s="11">
        <v>0</v>
      </c>
      <c r="G168" s="11">
        <v>0</v>
      </c>
      <c r="H168" s="11">
        <v>955.9</v>
      </c>
      <c r="I168" s="11">
        <v>0</v>
      </c>
      <c r="J168" s="11"/>
      <c r="K168" s="4"/>
    </row>
    <row r="169" spans="1:11" ht="39.75" customHeight="1">
      <c r="A169" s="2">
        <f>A168+1</f>
        <v>5</v>
      </c>
      <c r="B169" s="1" t="s">
        <v>191</v>
      </c>
      <c r="C169" s="3">
        <v>1</v>
      </c>
      <c r="D169" s="9"/>
      <c r="E169" s="11">
        <f t="shared" si="44"/>
        <v>964.7</v>
      </c>
      <c r="F169" s="11">
        <v>0</v>
      </c>
      <c r="G169" s="11">
        <v>0</v>
      </c>
      <c r="H169" s="11">
        <v>964.7</v>
      </c>
      <c r="I169" s="11">
        <v>0</v>
      </c>
      <c r="J169" s="11"/>
      <c r="K169" s="4"/>
    </row>
    <row r="170" spans="1:11" ht="39.75" customHeight="1">
      <c r="A170" s="2">
        <v>5</v>
      </c>
      <c r="B170" s="6" t="s">
        <v>192</v>
      </c>
      <c r="C170" s="3">
        <v>1</v>
      </c>
      <c r="D170" s="9"/>
      <c r="E170" s="11">
        <f t="shared" si="44"/>
        <v>517.8</v>
      </c>
      <c r="F170" s="11">
        <v>0</v>
      </c>
      <c r="G170" s="11">
        <v>0</v>
      </c>
      <c r="H170" s="11">
        <v>517.8</v>
      </c>
      <c r="I170" s="11">
        <v>0</v>
      </c>
      <c r="J170" s="11"/>
      <c r="K170" s="4"/>
    </row>
    <row r="171" spans="1:11" s="44" customFormat="1" ht="55.5" customHeight="1">
      <c r="A171" s="33" t="s">
        <v>76</v>
      </c>
      <c r="B171" s="39" t="s">
        <v>91</v>
      </c>
      <c r="C171" s="35"/>
      <c r="D171" s="36"/>
      <c r="E171" s="37">
        <f t="shared" si="44"/>
        <v>11347.6</v>
      </c>
      <c r="F171" s="37">
        <f aca="true" t="shared" si="46" ref="F171:K171">F172+F174</f>
        <v>0</v>
      </c>
      <c r="G171" s="37">
        <f t="shared" si="46"/>
        <v>0</v>
      </c>
      <c r="H171" s="37">
        <f t="shared" si="46"/>
        <v>11347.6</v>
      </c>
      <c r="I171" s="37">
        <f t="shared" si="46"/>
        <v>0</v>
      </c>
      <c r="J171" s="37">
        <f t="shared" si="46"/>
        <v>0</v>
      </c>
      <c r="K171" s="38">
        <f t="shared" si="46"/>
        <v>0</v>
      </c>
    </row>
    <row r="172" spans="1:11" s="44" customFormat="1" ht="39.75" customHeight="1">
      <c r="A172" s="33"/>
      <c r="B172" s="39" t="s">
        <v>86</v>
      </c>
      <c r="C172" s="35"/>
      <c r="D172" s="36"/>
      <c r="E172" s="37">
        <f t="shared" si="44"/>
        <v>4800</v>
      </c>
      <c r="F172" s="37">
        <f aca="true" t="shared" si="47" ref="F172:K172">SUM(F173)</f>
        <v>0</v>
      </c>
      <c r="G172" s="37">
        <f t="shared" si="47"/>
        <v>0</v>
      </c>
      <c r="H172" s="37">
        <f t="shared" si="47"/>
        <v>4800</v>
      </c>
      <c r="I172" s="37">
        <f t="shared" si="47"/>
        <v>0</v>
      </c>
      <c r="J172" s="37">
        <f t="shared" si="47"/>
        <v>0</v>
      </c>
      <c r="K172" s="38">
        <f t="shared" si="47"/>
        <v>0</v>
      </c>
    </row>
    <row r="173" spans="1:11" ht="39.75" customHeight="1">
      <c r="A173" s="2">
        <v>1</v>
      </c>
      <c r="B173" s="1" t="s">
        <v>9</v>
      </c>
      <c r="C173" s="3">
        <v>1</v>
      </c>
      <c r="D173" s="9"/>
      <c r="E173" s="11">
        <f t="shared" si="44"/>
        <v>4800</v>
      </c>
      <c r="F173" s="11">
        <v>0</v>
      </c>
      <c r="G173" s="11">
        <v>0</v>
      </c>
      <c r="H173" s="11">
        <v>4800</v>
      </c>
      <c r="I173" s="11">
        <v>0</v>
      </c>
      <c r="J173" s="11"/>
      <c r="K173" s="4"/>
    </row>
    <row r="174" spans="1:11" s="44" customFormat="1" ht="39.75" customHeight="1">
      <c r="A174" s="42"/>
      <c r="B174" s="39" t="s">
        <v>87</v>
      </c>
      <c r="C174" s="43"/>
      <c r="D174" s="10"/>
      <c r="E174" s="37">
        <f t="shared" si="44"/>
        <v>6547.6</v>
      </c>
      <c r="F174" s="46">
        <f aca="true" t="shared" si="48" ref="F174:K174">SUM(F175:F183)</f>
        <v>0</v>
      </c>
      <c r="G174" s="46">
        <f t="shared" si="48"/>
        <v>0</v>
      </c>
      <c r="H174" s="46">
        <f t="shared" si="48"/>
        <v>6547.6</v>
      </c>
      <c r="I174" s="46">
        <f t="shared" si="48"/>
        <v>0</v>
      </c>
      <c r="J174" s="46">
        <f t="shared" si="48"/>
        <v>0</v>
      </c>
      <c r="K174" s="47">
        <f t="shared" si="48"/>
        <v>0</v>
      </c>
    </row>
    <row r="175" spans="1:11" ht="39.75" customHeight="1">
      <c r="A175" s="2">
        <v>1</v>
      </c>
      <c r="B175" s="1" t="s">
        <v>10</v>
      </c>
      <c r="C175" s="3">
        <v>1</v>
      </c>
      <c r="D175" s="9"/>
      <c r="E175" s="11">
        <f aca="true" t="shared" si="49" ref="E175:E183">SUM(F175:I175)</f>
        <v>495.6</v>
      </c>
      <c r="F175" s="11">
        <v>0</v>
      </c>
      <c r="G175" s="11">
        <v>0</v>
      </c>
      <c r="H175" s="11">
        <v>495.6</v>
      </c>
      <c r="I175" s="11">
        <v>0</v>
      </c>
      <c r="J175" s="11"/>
      <c r="K175" s="4"/>
    </row>
    <row r="176" spans="1:11" ht="39.75" customHeight="1">
      <c r="A176" s="2">
        <f aca="true" t="shared" si="50" ref="A176:A182">A175+1</f>
        <v>2</v>
      </c>
      <c r="B176" s="1" t="s">
        <v>11</v>
      </c>
      <c r="C176" s="3">
        <v>1</v>
      </c>
      <c r="D176" s="9"/>
      <c r="E176" s="11">
        <f t="shared" si="49"/>
        <v>2352</v>
      </c>
      <c r="F176" s="11">
        <v>0</v>
      </c>
      <c r="G176" s="11">
        <v>0</v>
      </c>
      <c r="H176" s="11">
        <v>2352</v>
      </c>
      <c r="I176" s="11">
        <v>0</v>
      </c>
      <c r="J176" s="11"/>
      <c r="K176" s="4"/>
    </row>
    <row r="177" spans="1:11" ht="39.75" customHeight="1">
      <c r="A177" s="2">
        <f t="shared" si="50"/>
        <v>3</v>
      </c>
      <c r="B177" s="1" t="s">
        <v>68</v>
      </c>
      <c r="C177" s="3">
        <v>1</v>
      </c>
      <c r="D177" s="9"/>
      <c r="E177" s="11">
        <f t="shared" si="49"/>
        <v>275</v>
      </c>
      <c r="F177" s="11">
        <v>0</v>
      </c>
      <c r="G177" s="11">
        <v>0</v>
      </c>
      <c r="H177" s="11">
        <v>275</v>
      </c>
      <c r="I177" s="11">
        <v>0</v>
      </c>
      <c r="J177" s="11"/>
      <c r="K177" s="4"/>
    </row>
    <row r="178" spans="1:11" ht="39.75" customHeight="1">
      <c r="A178" s="2">
        <f t="shared" si="50"/>
        <v>4</v>
      </c>
      <c r="B178" s="1" t="s">
        <v>14</v>
      </c>
      <c r="C178" s="3">
        <v>1</v>
      </c>
      <c r="D178" s="9"/>
      <c r="E178" s="11">
        <f t="shared" si="49"/>
        <v>250</v>
      </c>
      <c r="F178" s="11">
        <v>0</v>
      </c>
      <c r="G178" s="11">
        <v>0</v>
      </c>
      <c r="H178" s="11">
        <v>250</v>
      </c>
      <c r="I178" s="11">
        <v>0</v>
      </c>
      <c r="J178" s="11"/>
      <c r="K178" s="4"/>
    </row>
    <row r="179" spans="1:11" ht="39.75" customHeight="1">
      <c r="A179" s="2">
        <f t="shared" si="50"/>
        <v>5</v>
      </c>
      <c r="B179" s="1" t="s">
        <v>15</v>
      </c>
      <c r="C179" s="3">
        <v>1</v>
      </c>
      <c r="D179" s="9"/>
      <c r="E179" s="11">
        <f t="shared" si="49"/>
        <v>1296</v>
      </c>
      <c r="F179" s="11">
        <v>0</v>
      </c>
      <c r="G179" s="11">
        <v>0</v>
      </c>
      <c r="H179" s="11">
        <v>1296</v>
      </c>
      <c r="I179" s="11">
        <v>0</v>
      </c>
      <c r="J179" s="11"/>
      <c r="K179" s="4"/>
    </row>
    <row r="180" spans="1:11" ht="39.75" customHeight="1">
      <c r="A180" s="2">
        <f t="shared" si="50"/>
        <v>6</v>
      </c>
      <c r="B180" s="1" t="s">
        <v>16</v>
      </c>
      <c r="C180" s="3">
        <v>1</v>
      </c>
      <c r="D180" s="9"/>
      <c r="E180" s="11">
        <f t="shared" si="49"/>
        <v>594</v>
      </c>
      <c r="F180" s="11">
        <v>0</v>
      </c>
      <c r="G180" s="11">
        <v>0</v>
      </c>
      <c r="H180" s="11">
        <v>594</v>
      </c>
      <c r="I180" s="11">
        <v>0</v>
      </c>
      <c r="J180" s="11"/>
      <c r="K180" s="4"/>
    </row>
    <row r="181" spans="1:11" ht="39.75" customHeight="1">
      <c r="A181" s="2">
        <f t="shared" si="50"/>
        <v>7</v>
      </c>
      <c r="B181" s="1" t="s">
        <v>17</v>
      </c>
      <c r="C181" s="3">
        <v>1</v>
      </c>
      <c r="D181" s="9"/>
      <c r="E181" s="11">
        <f t="shared" si="49"/>
        <v>378</v>
      </c>
      <c r="F181" s="11">
        <v>0</v>
      </c>
      <c r="G181" s="11">
        <v>0</v>
      </c>
      <c r="H181" s="11">
        <v>378</v>
      </c>
      <c r="I181" s="11">
        <v>0</v>
      </c>
      <c r="J181" s="11"/>
      <c r="K181" s="4"/>
    </row>
    <row r="182" spans="1:11" ht="54" customHeight="1">
      <c r="A182" s="2">
        <f t="shared" si="50"/>
        <v>8</v>
      </c>
      <c r="B182" s="1" t="s">
        <v>193</v>
      </c>
      <c r="C182" s="3">
        <v>1</v>
      </c>
      <c r="D182" s="9"/>
      <c r="E182" s="11">
        <f t="shared" si="49"/>
        <v>648</v>
      </c>
      <c r="F182" s="11">
        <v>0</v>
      </c>
      <c r="G182" s="11">
        <v>0</v>
      </c>
      <c r="H182" s="11">
        <v>648</v>
      </c>
      <c r="I182" s="11">
        <v>0</v>
      </c>
      <c r="J182" s="11"/>
      <c r="K182" s="4"/>
    </row>
    <row r="183" spans="1:11" ht="62.25" customHeight="1">
      <c r="A183" s="2">
        <v>9</v>
      </c>
      <c r="B183" s="6" t="s">
        <v>124</v>
      </c>
      <c r="C183" s="3">
        <v>1</v>
      </c>
      <c r="D183" s="9"/>
      <c r="E183" s="11">
        <f t="shared" si="49"/>
        <v>259</v>
      </c>
      <c r="F183" s="11">
        <v>0</v>
      </c>
      <c r="G183" s="11">
        <v>0</v>
      </c>
      <c r="H183" s="11">
        <v>259</v>
      </c>
      <c r="I183" s="11">
        <v>0</v>
      </c>
      <c r="J183" s="11"/>
      <c r="K183" s="4"/>
    </row>
    <row r="184" spans="1:11" s="54" customFormat="1" ht="43.5" customHeight="1">
      <c r="A184" s="26" t="s">
        <v>32</v>
      </c>
      <c r="B184" s="48" t="s">
        <v>92</v>
      </c>
      <c r="C184" s="28"/>
      <c r="D184" s="29" t="s">
        <v>42</v>
      </c>
      <c r="E184" s="30">
        <f>SUM(F184:I184)</f>
        <v>472600</v>
      </c>
      <c r="F184" s="30">
        <f aca="true" t="shared" si="51" ref="F184:K184">F185+F187</f>
        <v>0</v>
      </c>
      <c r="G184" s="30">
        <f t="shared" si="51"/>
        <v>0</v>
      </c>
      <c r="H184" s="30">
        <f t="shared" si="51"/>
        <v>472600</v>
      </c>
      <c r="I184" s="30">
        <f t="shared" si="51"/>
        <v>0</v>
      </c>
      <c r="J184" s="30">
        <f t="shared" si="51"/>
        <v>7655.5</v>
      </c>
      <c r="K184" s="31">
        <f t="shared" si="51"/>
        <v>1057</v>
      </c>
    </row>
    <row r="185" spans="1:11" s="44" customFormat="1" ht="43.5" customHeight="1">
      <c r="A185" s="33" t="s">
        <v>77</v>
      </c>
      <c r="B185" s="34" t="s">
        <v>89</v>
      </c>
      <c r="C185" s="35"/>
      <c r="D185" s="36"/>
      <c r="E185" s="37">
        <f>SUM(F185:I185)</f>
        <v>277900</v>
      </c>
      <c r="F185" s="37">
        <f aca="true" t="shared" si="52" ref="F185:K185">SUM(F186)</f>
        <v>0</v>
      </c>
      <c r="G185" s="37">
        <f t="shared" si="52"/>
        <v>0</v>
      </c>
      <c r="H185" s="37">
        <f t="shared" si="52"/>
        <v>277900</v>
      </c>
      <c r="I185" s="37">
        <f t="shared" si="52"/>
        <v>0</v>
      </c>
      <c r="J185" s="37">
        <f t="shared" si="52"/>
        <v>1655.5</v>
      </c>
      <c r="K185" s="38">
        <f t="shared" si="52"/>
        <v>397</v>
      </c>
    </row>
    <row r="186" spans="1:11" ht="39.75" customHeight="1">
      <c r="A186" s="2">
        <v>1</v>
      </c>
      <c r="B186" s="6" t="s">
        <v>108</v>
      </c>
      <c r="C186" s="3">
        <v>2</v>
      </c>
      <c r="D186" s="9"/>
      <c r="E186" s="11">
        <f aca="true" t="shared" si="53" ref="E186:E193">SUM(F186:I186)</f>
        <v>277900</v>
      </c>
      <c r="F186" s="11">
        <v>0</v>
      </c>
      <c r="G186" s="11">
        <v>0</v>
      </c>
      <c r="H186" s="11">
        <v>277900</v>
      </c>
      <c r="I186" s="11">
        <v>0</v>
      </c>
      <c r="J186" s="11">
        <v>1655.5</v>
      </c>
      <c r="K186" s="4">
        <v>397</v>
      </c>
    </row>
    <row r="187" spans="1:11" s="44" customFormat="1" ht="43.5" customHeight="1">
      <c r="A187" s="33" t="s">
        <v>73</v>
      </c>
      <c r="B187" s="39" t="s">
        <v>90</v>
      </c>
      <c r="C187" s="35"/>
      <c r="D187" s="36"/>
      <c r="E187" s="37">
        <f>SUM(F187:I187)</f>
        <v>194700</v>
      </c>
      <c r="F187" s="37">
        <f aca="true" t="shared" si="54" ref="F187:K187">SUM(F188:F194)</f>
        <v>0</v>
      </c>
      <c r="G187" s="37">
        <f t="shared" si="54"/>
        <v>0</v>
      </c>
      <c r="H187" s="37">
        <f t="shared" si="54"/>
        <v>194700</v>
      </c>
      <c r="I187" s="37">
        <f t="shared" si="54"/>
        <v>0</v>
      </c>
      <c r="J187" s="37">
        <f t="shared" si="54"/>
        <v>6000</v>
      </c>
      <c r="K187" s="38">
        <f t="shared" si="54"/>
        <v>660</v>
      </c>
    </row>
    <row r="188" spans="1:11" ht="39.75" customHeight="1">
      <c r="A188" s="2">
        <v>1</v>
      </c>
      <c r="B188" s="1" t="s">
        <v>194</v>
      </c>
      <c r="C188" s="3">
        <v>2</v>
      </c>
      <c r="D188" s="9"/>
      <c r="E188" s="11">
        <f t="shared" si="53"/>
        <v>28800</v>
      </c>
      <c r="F188" s="11">
        <v>0</v>
      </c>
      <c r="G188" s="11">
        <v>0</v>
      </c>
      <c r="H188" s="11">
        <v>28800</v>
      </c>
      <c r="I188" s="11">
        <v>0</v>
      </c>
      <c r="J188" s="12">
        <v>900</v>
      </c>
      <c r="K188" s="4">
        <v>100</v>
      </c>
    </row>
    <row r="189" spans="1:11" ht="39.75" customHeight="1">
      <c r="A189" s="2">
        <v>2</v>
      </c>
      <c r="B189" s="1" t="s">
        <v>195</v>
      </c>
      <c r="C189" s="3">
        <v>2</v>
      </c>
      <c r="D189" s="9"/>
      <c r="E189" s="11">
        <f t="shared" si="53"/>
        <v>28800</v>
      </c>
      <c r="F189" s="11">
        <v>0</v>
      </c>
      <c r="G189" s="11">
        <v>0</v>
      </c>
      <c r="H189" s="11">
        <v>28800</v>
      </c>
      <c r="I189" s="11">
        <v>0</v>
      </c>
      <c r="J189" s="12">
        <v>900</v>
      </c>
      <c r="K189" s="4">
        <v>100</v>
      </c>
    </row>
    <row r="190" spans="1:11" ht="39.75" customHeight="1">
      <c r="A190" s="2">
        <f>A189+1</f>
        <v>3</v>
      </c>
      <c r="B190" s="1" t="s">
        <v>196</v>
      </c>
      <c r="C190" s="3">
        <v>2</v>
      </c>
      <c r="D190" s="9"/>
      <c r="E190" s="11">
        <f t="shared" si="53"/>
        <v>19200</v>
      </c>
      <c r="F190" s="11">
        <v>0</v>
      </c>
      <c r="G190" s="11">
        <v>0</v>
      </c>
      <c r="H190" s="11">
        <v>19200</v>
      </c>
      <c r="I190" s="11">
        <v>0</v>
      </c>
      <c r="J190" s="12">
        <v>600</v>
      </c>
      <c r="K190" s="4">
        <v>100</v>
      </c>
    </row>
    <row r="191" spans="1:11" ht="39.75" customHeight="1">
      <c r="A191" s="2">
        <f>A190+1</f>
        <v>4</v>
      </c>
      <c r="B191" s="1" t="s">
        <v>197</v>
      </c>
      <c r="C191" s="3">
        <v>2</v>
      </c>
      <c r="D191" s="9"/>
      <c r="E191" s="11">
        <f t="shared" si="53"/>
        <v>28800</v>
      </c>
      <c r="F191" s="11">
        <v>0</v>
      </c>
      <c r="G191" s="11">
        <v>0</v>
      </c>
      <c r="H191" s="11">
        <v>28800</v>
      </c>
      <c r="I191" s="11">
        <v>0</v>
      </c>
      <c r="J191" s="12">
        <v>900</v>
      </c>
      <c r="K191" s="4">
        <v>100</v>
      </c>
    </row>
    <row r="192" spans="1:11" ht="39.75" customHeight="1">
      <c r="A192" s="2">
        <v>5</v>
      </c>
      <c r="B192" s="1" t="s">
        <v>198</v>
      </c>
      <c r="C192" s="3">
        <v>2</v>
      </c>
      <c r="D192" s="9"/>
      <c r="E192" s="11">
        <f t="shared" si="53"/>
        <v>28800</v>
      </c>
      <c r="F192" s="11">
        <v>0</v>
      </c>
      <c r="G192" s="11">
        <v>0</v>
      </c>
      <c r="H192" s="11">
        <v>28800</v>
      </c>
      <c r="I192" s="11">
        <v>0</v>
      </c>
      <c r="J192" s="12">
        <v>900</v>
      </c>
      <c r="K192" s="4">
        <v>100</v>
      </c>
    </row>
    <row r="193" spans="1:11" s="44" customFormat="1" ht="39.75" customHeight="1">
      <c r="A193" s="2">
        <v>6</v>
      </c>
      <c r="B193" s="1" t="s">
        <v>61</v>
      </c>
      <c r="C193" s="3">
        <v>2</v>
      </c>
      <c r="D193" s="9"/>
      <c r="E193" s="11">
        <f t="shared" si="53"/>
        <v>28800</v>
      </c>
      <c r="F193" s="11">
        <v>0</v>
      </c>
      <c r="G193" s="11">
        <v>0</v>
      </c>
      <c r="H193" s="11">
        <v>28800</v>
      </c>
      <c r="I193" s="11">
        <v>0</v>
      </c>
      <c r="J193" s="11">
        <v>900</v>
      </c>
      <c r="K193" s="4">
        <v>80</v>
      </c>
    </row>
    <row r="194" spans="1:11" ht="39.75" customHeight="1">
      <c r="A194" s="2">
        <v>7</v>
      </c>
      <c r="B194" s="1" t="s">
        <v>130</v>
      </c>
      <c r="C194" s="3">
        <v>2</v>
      </c>
      <c r="D194" s="9"/>
      <c r="E194" s="11">
        <f>SUM(F194:I194)</f>
        <v>31500</v>
      </c>
      <c r="F194" s="11">
        <v>0</v>
      </c>
      <c r="G194" s="11">
        <v>0</v>
      </c>
      <c r="H194" s="11">
        <v>31500</v>
      </c>
      <c r="I194" s="11">
        <v>0</v>
      </c>
      <c r="J194" s="11">
        <v>900</v>
      </c>
      <c r="K194" s="4">
        <v>80</v>
      </c>
    </row>
    <row r="195" spans="1:11" s="59" customFormat="1" ht="55.5" customHeight="1">
      <c r="A195" s="26" t="s">
        <v>33</v>
      </c>
      <c r="B195" s="53" t="s">
        <v>95</v>
      </c>
      <c r="C195" s="58"/>
      <c r="D195" s="29" t="s">
        <v>42</v>
      </c>
      <c r="E195" s="30">
        <f aca="true" t="shared" si="55" ref="E195:E203">SUM(F195:I195)</f>
        <v>1658000</v>
      </c>
      <c r="F195" s="30">
        <f aca="true" t="shared" si="56" ref="F195:K195">F196+F200</f>
        <v>0</v>
      </c>
      <c r="G195" s="30">
        <f t="shared" si="56"/>
        <v>0</v>
      </c>
      <c r="H195" s="30">
        <f t="shared" si="56"/>
        <v>1658000</v>
      </c>
      <c r="I195" s="30">
        <f t="shared" si="56"/>
        <v>0</v>
      </c>
      <c r="J195" s="30">
        <f t="shared" si="56"/>
        <v>69679</v>
      </c>
      <c r="K195" s="31">
        <f t="shared" si="56"/>
        <v>3536</v>
      </c>
    </row>
    <row r="196" spans="1:11" ht="55.5" customHeight="1">
      <c r="A196" s="33" t="s">
        <v>78</v>
      </c>
      <c r="B196" s="34" t="s">
        <v>89</v>
      </c>
      <c r="C196" s="25"/>
      <c r="D196" s="36"/>
      <c r="E196" s="37">
        <f t="shared" si="55"/>
        <v>1610000</v>
      </c>
      <c r="F196" s="37">
        <f aca="true" t="shared" si="57" ref="F196:K196">SUM(F197:F199)</f>
        <v>0</v>
      </c>
      <c r="G196" s="37">
        <f t="shared" si="57"/>
        <v>0</v>
      </c>
      <c r="H196" s="37">
        <f t="shared" si="57"/>
        <v>1610000</v>
      </c>
      <c r="I196" s="37">
        <f t="shared" si="57"/>
        <v>0</v>
      </c>
      <c r="J196" s="37">
        <f t="shared" si="57"/>
        <v>68179</v>
      </c>
      <c r="K196" s="37">
        <f t="shared" si="57"/>
        <v>2536</v>
      </c>
    </row>
    <row r="197" spans="1:11" ht="39.75" customHeight="1">
      <c r="A197" s="2">
        <v>1</v>
      </c>
      <c r="B197" s="6" t="s">
        <v>49</v>
      </c>
      <c r="C197" s="3">
        <v>2</v>
      </c>
      <c r="D197" s="3"/>
      <c r="E197" s="11">
        <f t="shared" si="55"/>
        <v>210000</v>
      </c>
      <c r="F197" s="11">
        <v>0</v>
      </c>
      <c r="G197" s="11">
        <v>0</v>
      </c>
      <c r="H197" s="11">
        <v>210000</v>
      </c>
      <c r="I197" s="11">
        <v>0</v>
      </c>
      <c r="J197" s="11">
        <v>15687</v>
      </c>
      <c r="K197" s="4">
        <v>300</v>
      </c>
    </row>
    <row r="198" spans="1:11" s="44" customFormat="1" ht="39.75" customHeight="1">
      <c r="A198" s="2">
        <v>2</v>
      </c>
      <c r="B198" s="1" t="s">
        <v>230</v>
      </c>
      <c r="C198" s="3">
        <v>2</v>
      </c>
      <c r="D198" s="10"/>
      <c r="E198" s="11">
        <f>SUM(F198:I198)</f>
        <v>700000</v>
      </c>
      <c r="F198" s="11">
        <v>0</v>
      </c>
      <c r="G198" s="11">
        <v>0</v>
      </c>
      <c r="H198" s="11">
        <v>700000</v>
      </c>
      <c r="I198" s="11">
        <v>0</v>
      </c>
      <c r="J198" s="11">
        <v>28717</v>
      </c>
      <c r="K198" s="4">
        <v>1136</v>
      </c>
    </row>
    <row r="199" spans="1:11" s="44" customFormat="1" ht="39.75" customHeight="1">
      <c r="A199" s="2">
        <v>3</v>
      </c>
      <c r="B199" s="6" t="s">
        <v>119</v>
      </c>
      <c r="C199" s="3">
        <v>2</v>
      </c>
      <c r="D199" s="3"/>
      <c r="E199" s="11">
        <f t="shared" si="55"/>
        <v>700000</v>
      </c>
      <c r="F199" s="11">
        <v>0</v>
      </c>
      <c r="G199" s="11">
        <v>0</v>
      </c>
      <c r="H199" s="11">
        <v>700000</v>
      </c>
      <c r="I199" s="11">
        <v>0</v>
      </c>
      <c r="J199" s="11">
        <v>23775</v>
      </c>
      <c r="K199" s="4">
        <v>1100</v>
      </c>
    </row>
    <row r="200" spans="1:11" ht="55.5" customHeight="1">
      <c r="A200" s="33" t="s">
        <v>82</v>
      </c>
      <c r="B200" s="39" t="s">
        <v>91</v>
      </c>
      <c r="C200" s="25"/>
      <c r="D200" s="36"/>
      <c r="E200" s="37">
        <f t="shared" si="55"/>
        <v>48000</v>
      </c>
      <c r="F200" s="37">
        <f aca="true" t="shared" si="58" ref="F200:K200">SUM(F201)</f>
        <v>0</v>
      </c>
      <c r="G200" s="37">
        <f t="shared" si="58"/>
        <v>0</v>
      </c>
      <c r="H200" s="37">
        <f t="shared" si="58"/>
        <v>48000</v>
      </c>
      <c r="I200" s="37">
        <f t="shared" si="58"/>
        <v>0</v>
      </c>
      <c r="J200" s="37">
        <f t="shared" si="58"/>
        <v>1500</v>
      </c>
      <c r="K200" s="38">
        <f t="shared" si="58"/>
        <v>1000</v>
      </c>
    </row>
    <row r="201" spans="1:11" ht="39.75" customHeight="1">
      <c r="A201" s="2">
        <v>1</v>
      </c>
      <c r="B201" s="1" t="s">
        <v>9</v>
      </c>
      <c r="C201" s="3">
        <v>2</v>
      </c>
      <c r="D201" s="9"/>
      <c r="E201" s="11">
        <f t="shared" si="55"/>
        <v>48000</v>
      </c>
      <c r="F201" s="11">
        <v>0</v>
      </c>
      <c r="G201" s="11">
        <v>0</v>
      </c>
      <c r="H201" s="11">
        <v>48000</v>
      </c>
      <c r="I201" s="11">
        <v>0</v>
      </c>
      <c r="J201" s="11">
        <v>1500</v>
      </c>
      <c r="K201" s="4">
        <v>1000</v>
      </c>
    </row>
    <row r="202" spans="1:11" s="54" customFormat="1" ht="64.5" customHeight="1">
      <c r="A202" s="26" t="s">
        <v>34</v>
      </c>
      <c r="B202" s="53" t="s">
        <v>96</v>
      </c>
      <c r="C202" s="28"/>
      <c r="D202" s="29" t="s">
        <v>42</v>
      </c>
      <c r="E202" s="30">
        <f t="shared" si="55"/>
        <v>644424.8</v>
      </c>
      <c r="F202" s="30">
        <f aca="true" t="shared" si="59" ref="F202:K202">F203+F210+F217</f>
        <v>100303.8</v>
      </c>
      <c r="G202" s="30">
        <f t="shared" si="59"/>
        <v>0</v>
      </c>
      <c r="H202" s="30">
        <f t="shared" si="59"/>
        <v>544121</v>
      </c>
      <c r="I202" s="30">
        <f t="shared" si="59"/>
        <v>0</v>
      </c>
      <c r="J202" s="30">
        <f t="shared" si="59"/>
        <v>32135.399999999998</v>
      </c>
      <c r="K202" s="31">
        <f t="shared" si="59"/>
        <v>0</v>
      </c>
    </row>
    <row r="203" spans="1:11" s="44" customFormat="1" ht="64.5" customHeight="1">
      <c r="A203" s="33" t="s">
        <v>79</v>
      </c>
      <c r="B203" s="34" t="s">
        <v>89</v>
      </c>
      <c r="C203" s="35"/>
      <c r="D203" s="36"/>
      <c r="E203" s="37">
        <f t="shared" si="55"/>
        <v>413777.2</v>
      </c>
      <c r="F203" s="37">
        <f aca="true" t="shared" si="60" ref="F203:K203">SUM(F204:F209)</f>
        <v>100303.8</v>
      </c>
      <c r="G203" s="37">
        <f t="shared" si="60"/>
        <v>0</v>
      </c>
      <c r="H203" s="37">
        <f t="shared" si="60"/>
        <v>313473.4</v>
      </c>
      <c r="I203" s="37">
        <f t="shared" si="60"/>
        <v>0</v>
      </c>
      <c r="J203" s="37">
        <f t="shared" si="60"/>
        <v>20610</v>
      </c>
      <c r="K203" s="38">
        <f t="shared" si="60"/>
        <v>0</v>
      </c>
    </row>
    <row r="204" spans="1:11" s="44" customFormat="1" ht="39.75" customHeight="1">
      <c r="A204" s="2">
        <v>1</v>
      </c>
      <c r="B204" s="1" t="s">
        <v>2</v>
      </c>
      <c r="C204" s="3">
        <v>2</v>
      </c>
      <c r="D204" s="9"/>
      <c r="E204" s="11">
        <f aca="true" t="shared" si="61" ref="E204:E226">SUM(F204:I204)</f>
        <v>131111.5</v>
      </c>
      <c r="F204" s="11">
        <v>0</v>
      </c>
      <c r="G204" s="11">
        <v>0</v>
      </c>
      <c r="H204" s="11">
        <v>131111.5</v>
      </c>
      <c r="I204" s="11">
        <v>0</v>
      </c>
      <c r="J204" s="11">
        <v>6817.3</v>
      </c>
      <c r="K204" s="56"/>
    </row>
    <row r="205" spans="1:11" s="88" customFormat="1" ht="39.75" customHeight="1">
      <c r="A205" s="97">
        <f>A204+1</f>
        <v>2</v>
      </c>
      <c r="B205" s="98" t="s">
        <v>234</v>
      </c>
      <c r="C205" s="101">
        <v>1</v>
      </c>
      <c r="D205" s="102"/>
      <c r="E205" s="99">
        <f t="shared" si="61"/>
        <v>90000</v>
      </c>
      <c r="F205" s="99">
        <v>90000</v>
      </c>
      <c r="G205" s="99">
        <v>0</v>
      </c>
      <c r="H205" s="99">
        <v>0</v>
      </c>
      <c r="I205" s="99">
        <v>0</v>
      </c>
      <c r="J205" s="99">
        <v>0</v>
      </c>
      <c r="K205" s="100"/>
    </row>
    <row r="206" spans="1:11" s="88" customFormat="1" ht="39.75" customHeight="1">
      <c r="A206" s="97">
        <f>A205+1</f>
        <v>3</v>
      </c>
      <c r="B206" s="98" t="s">
        <v>233</v>
      </c>
      <c r="C206" s="101">
        <v>1</v>
      </c>
      <c r="D206" s="102"/>
      <c r="E206" s="99">
        <f t="shared" si="61"/>
        <v>10303.8</v>
      </c>
      <c r="F206" s="99">
        <v>10303.8</v>
      </c>
      <c r="G206" s="99">
        <v>0</v>
      </c>
      <c r="H206" s="99">
        <v>0</v>
      </c>
      <c r="I206" s="99">
        <v>0</v>
      </c>
      <c r="J206" s="99">
        <v>0</v>
      </c>
      <c r="K206" s="100"/>
    </row>
    <row r="207" spans="1:11" ht="66.75" customHeight="1">
      <c r="A207" s="2">
        <f>A206+1</f>
        <v>4</v>
      </c>
      <c r="B207" s="1" t="s">
        <v>67</v>
      </c>
      <c r="C207" s="3">
        <v>2</v>
      </c>
      <c r="D207" s="9"/>
      <c r="E207" s="11">
        <f t="shared" si="61"/>
        <v>3468.8</v>
      </c>
      <c r="F207" s="11">
        <v>0</v>
      </c>
      <c r="G207" s="11">
        <v>0</v>
      </c>
      <c r="H207" s="11">
        <v>3468.8</v>
      </c>
      <c r="I207" s="11">
        <v>0</v>
      </c>
      <c r="J207" s="11">
        <v>3854.2</v>
      </c>
      <c r="K207" s="4"/>
    </row>
    <row r="208" spans="1:11" ht="39.75" customHeight="1">
      <c r="A208" s="2">
        <f>A207+1</f>
        <v>5</v>
      </c>
      <c r="B208" s="1" t="s">
        <v>181</v>
      </c>
      <c r="C208" s="3">
        <v>2</v>
      </c>
      <c r="D208" s="9"/>
      <c r="E208" s="11">
        <f t="shared" si="61"/>
        <v>98483.5</v>
      </c>
      <c r="F208" s="11">
        <v>0</v>
      </c>
      <c r="G208" s="11">
        <v>0</v>
      </c>
      <c r="H208" s="11">
        <v>98483.5</v>
      </c>
      <c r="I208" s="11">
        <v>0</v>
      </c>
      <c r="J208" s="12">
        <v>5471.3</v>
      </c>
      <c r="K208" s="4"/>
    </row>
    <row r="209" spans="1:11" ht="39.75" customHeight="1">
      <c r="A209" s="2">
        <f>A208+1</f>
        <v>6</v>
      </c>
      <c r="B209" s="1" t="s">
        <v>12</v>
      </c>
      <c r="C209" s="3">
        <v>2</v>
      </c>
      <c r="D209" s="9"/>
      <c r="E209" s="11">
        <f t="shared" si="61"/>
        <v>80409.6</v>
      </c>
      <c r="F209" s="11">
        <v>0</v>
      </c>
      <c r="G209" s="11">
        <v>0</v>
      </c>
      <c r="H209" s="11">
        <v>80409.6</v>
      </c>
      <c r="I209" s="11">
        <v>0</v>
      </c>
      <c r="J209" s="12">
        <v>4467.2</v>
      </c>
      <c r="K209" s="4"/>
    </row>
    <row r="210" spans="1:11" s="44" customFormat="1" ht="64.5" customHeight="1">
      <c r="A210" s="33" t="s">
        <v>80</v>
      </c>
      <c r="B210" s="39" t="s">
        <v>93</v>
      </c>
      <c r="C210" s="35"/>
      <c r="D210" s="36"/>
      <c r="E210" s="37">
        <f>SUM(F210:I210)</f>
        <v>115967.2</v>
      </c>
      <c r="F210" s="37">
        <f aca="true" t="shared" si="62" ref="F210:K210">SUM(F211:F216)</f>
        <v>0</v>
      </c>
      <c r="G210" s="37">
        <f t="shared" si="62"/>
        <v>0</v>
      </c>
      <c r="H210" s="37">
        <f t="shared" si="62"/>
        <v>115967.2</v>
      </c>
      <c r="I210" s="37">
        <f t="shared" si="62"/>
        <v>0</v>
      </c>
      <c r="J210" s="37">
        <f t="shared" si="62"/>
        <v>5742.6</v>
      </c>
      <c r="K210" s="38">
        <f t="shared" si="62"/>
        <v>0</v>
      </c>
    </row>
    <row r="211" spans="1:11" ht="39.75" customHeight="1">
      <c r="A211" s="2">
        <v>1</v>
      </c>
      <c r="B211" s="1" t="s">
        <v>187</v>
      </c>
      <c r="C211" s="3">
        <v>2</v>
      </c>
      <c r="D211" s="9"/>
      <c r="E211" s="11">
        <f>SUM(F211:I211)</f>
        <v>28800</v>
      </c>
      <c r="F211" s="11">
        <v>0</v>
      </c>
      <c r="G211" s="11">
        <v>0</v>
      </c>
      <c r="H211" s="11">
        <v>28800</v>
      </c>
      <c r="I211" s="11">
        <v>0</v>
      </c>
      <c r="J211" s="12">
        <v>900</v>
      </c>
      <c r="K211" s="4"/>
    </row>
    <row r="212" spans="1:11" ht="39.75" customHeight="1">
      <c r="A212" s="2">
        <v>2</v>
      </c>
      <c r="B212" s="1" t="s">
        <v>188</v>
      </c>
      <c r="C212" s="3">
        <v>2</v>
      </c>
      <c r="D212" s="9"/>
      <c r="E212" s="11">
        <f t="shared" si="61"/>
        <v>19116</v>
      </c>
      <c r="F212" s="11">
        <v>0</v>
      </c>
      <c r="G212" s="11">
        <v>0</v>
      </c>
      <c r="H212" s="11">
        <v>19116</v>
      </c>
      <c r="I212" s="11">
        <v>0</v>
      </c>
      <c r="J212" s="12">
        <v>1062</v>
      </c>
      <c r="K212" s="4"/>
    </row>
    <row r="213" spans="1:11" ht="39.75" customHeight="1">
      <c r="A213" s="2">
        <f>A212+1</f>
        <v>3</v>
      </c>
      <c r="B213" s="1" t="s">
        <v>189</v>
      </c>
      <c r="C213" s="3">
        <v>2</v>
      </c>
      <c r="D213" s="9"/>
      <c r="E213" s="11">
        <f t="shared" si="61"/>
        <v>19283.5</v>
      </c>
      <c r="F213" s="11">
        <v>0</v>
      </c>
      <c r="G213" s="11">
        <v>0</v>
      </c>
      <c r="H213" s="11">
        <v>19283.5</v>
      </c>
      <c r="I213" s="11">
        <v>0</v>
      </c>
      <c r="J213" s="12">
        <v>1071.3</v>
      </c>
      <c r="K213" s="4"/>
    </row>
    <row r="214" spans="1:11" ht="39.75" customHeight="1">
      <c r="A214" s="2">
        <f>A213+1</f>
        <v>4</v>
      </c>
      <c r="B214" s="1" t="s">
        <v>199</v>
      </c>
      <c r="C214" s="3">
        <v>2</v>
      </c>
      <c r="D214" s="9"/>
      <c r="E214" s="11">
        <f t="shared" si="61"/>
        <v>19117.9</v>
      </c>
      <c r="F214" s="11">
        <v>0</v>
      </c>
      <c r="G214" s="11">
        <v>0</v>
      </c>
      <c r="H214" s="11">
        <v>19117.9</v>
      </c>
      <c r="I214" s="11">
        <v>0</v>
      </c>
      <c r="J214" s="12">
        <v>1062.1</v>
      </c>
      <c r="K214" s="4"/>
    </row>
    <row r="215" spans="1:11" ht="39.75" customHeight="1">
      <c r="A215" s="2">
        <f>A214+1</f>
        <v>5</v>
      </c>
      <c r="B215" s="1" t="s">
        <v>191</v>
      </c>
      <c r="C215" s="3">
        <v>2</v>
      </c>
      <c r="D215" s="9"/>
      <c r="E215" s="11">
        <f t="shared" si="61"/>
        <v>19294.3</v>
      </c>
      <c r="F215" s="11">
        <v>0</v>
      </c>
      <c r="G215" s="11">
        <v>0</v>
      </c>
      <c r="H215" s="11">
        <v>19294.3</v>
      </c>
      <c r="I215" s="11">
        <v>0</v>
      </c>
      <c r="J215" s="12">
        <v>1071.9</v>
      </c>
      <c r="K215" s="4"/>
    </row>
    <row r="216" spans="1:11" ht="39.75" customHeight="1">
      <c r="A216" s="2">
        <v>6</v>
      </c>
      <c r="B216" s="6" t="s">
        <v>200</v>
      </c>
      <c r="C216" s="3">
        <v>2</v>
      </c>
      <c r="D216" s="9"/>
      <c r="E216" s="11">
        <f t="shared" si="61"/>
        <v>10355.5</v>
      </c>
      <c r="F216" s="11">
        <v>0</v>
      </c>
      <c r="G216" s="11">
        <v>0</v>
      </c>
      <c r="H216" s="11">
        <v>10355.5</v>
      </c>
      <c r="I216" s="11">
        <v>0</v>
      </c>
      <c r="J216" s="11">
        <v>575.3</v>
      </c>
      <c r="K216" s="4"/>
    </row>
    <row r="217" spans="1:11" s="44" customFormat="1" ht="64.5" customHeight="1">
      <c r="A217" s="33" t="s">
        <v>81</v>
      </c>
      <c r="B217" s="39" t="s">
        <v>91</v>
      </c>
      <c r="C217" s="35"/>
      <c r="D217" s="36"/>
      <c r="E217" s="37">
        <f>SUM(F217:I217)</f>
        <v>114680.4</v>
      </c>
      <c r="F217" s="37">
        <f aca="true" t="shared" si="63" ref="F217:K217">SUM(F218:F226)</f>
        <v>0</v>
      </c>
      <c r="G217" s="37">
        <f t="shared" si="63"/>
        <v>0</v>
      </c>
      <c r="H217" s="37">
        <f t="shared" si="63"/>
        <v>114680.4</v>
      </c>
      <c r="I217" s="37">
        <f t="shared" si="63"/>
        <v>0</v>
      </c>
      <c r="J217" s="37">
        <f t="shared" si="63"/>
        <v>5782.8</v>
      </c>
      <c r="K217" s="38">
        <f t="shared" si="63"/>
        <v>0</v>
      </c>
    </row>
    <row r="218" spans="1:11" ht="39.75" customHeight="1">
      <c r="A218" s="2">
        <v>1</v>
      </c>
      <c r="B218" s="1" t="s">
        <v>10</v>
      </c>
      <c r="C218" s="3">
        <v>2</v>
      </c>
      <c r="D218" s="9"/>
      <c r="E218" s="11">
        <f t="shared" si="61"/>
        <v>7080</v>
      </c>
      <c r="F218" s="11">
        <v>0</v>
      </c>
      <c r="G218" s="11">
        <v>0</v>
      </c>
      <c r="H218" s="11">
        <v>7080</v>
      </c>
      <c r="I218" s="11">
        <v>0</v>
      </c>
      <c r="J218" s="12">
        <v>335</v>
      </c>
      <c r="K218" s="4"/>
    </row>
    <row r="219" spans="1:11" ht="39.75" customHeight="1">
      <c r="A219" s="2">
        <f aca="true" t="shared" si="64" ref="A219:A225">A218+1</f>
        <v>2</v>
      </c>
      <c r="B219" s="1" t="s">
        <v>11</v>
      </c>
      <c r="C219" s="3">
        <v>2</v>
      </c>
      <c r="D219" s="9"/>
      <c r="E219" s="11">
        <f t="shared" si="61"/>
        <v>33600</v>
      </c>
      <c r="F219" s="11">
        <v>0</v>
      </c>
      <c r="G219" s="11">
        <v>0</v>
      </c>
      <c r="H219" s="11">
        <v>33600</v>
      </c>
      <c r="I219" s="11">
        <v>0</v>
      </c>
      <c r="J219" s="12">
        <v>1400</v>
      </c>
      <c r="K219" s="4"/>
    </row>
    <row r="220" spans="1:11" ht="39.75" customHeight="1">
      <c r="A220" s="2">
        <f t="shared" si="64"/>
        <v>3</v>
      </c>
      <c r="B220" s="1" t="s">
        <v>68</v>
      </c>
      <c r="C220" s="3">
        <v>2</v>
      </c>
      <c r="D220" s="9"/>
      <c r="E220" s="11">
        <f t="shared" si="61"/>
        <v>5500</v>
      </c>
      <c r="F220" s="11">
        <v>0</v>
      </c>
      <c r="G220" s="11">
        <v>0</v>
      </c>
      <c r="H220" s="11">
        <v>5500</v>
      </c>
      <c r="I220" s="11">
        <v>0</v>
      </c>
      <c r="J220" s="12">
        <v>550</v>
      </c>
      <c r="K220" s="4"/>
    </row>
    <row r="221" spans="1:11" ht="39.75" customHeight="1">
      <c r="A221" s="2">
        <f t="shared" si="64"/>
        <v>4</v>
      </c>
      <c r="B221" s="1" t="s">
        <v>14</v>
      </c>
      <c r="C221" s="3">
        <v>2</v>
      </c>
      <c r="D221" s="9"/>
      <c r="E221" s="11">
        <f t="shared" si="61"/>
        <v>5000</v>
      </c>
      <c r="F221" s="11">
        <v>0</v>
      </c>
      <c r="G221" s="11">
        <v>0</v>
      </c>
      <c r="H221" s="11">
        <v>5000</v>
      </c>
      <c r="I221" s="11">
        <v>0</v>
      </c>
      <c r="J221" s="12">
        <v>600</v>
      </c>
      <c r="K221" s="4"/>
    </row>
    <row r="222" spans="1:11" ht="39.75" customHeight="1">
      <c r="A222" s="2">
        <f t="shared" si="64"/>
        <v>5</v>
      </c>
      <c r="B222" s="1" t="s">
        <v>15</v>
      </c>
      <c r="C222" s="3">
        <v>2</v>
      </c>
      <c r="D222" s="9"/>
      <c r="E222" s="11">
        <f t="shared" si="61"/>
        <v>25920</v>
      </c>
      <c r="F222" s="11">
        <v>0</v>
      </c>
      <c r="G222" s="11">
        <v>0</v>
      </c>
      <c r="H222" s="11">
        <v>25920</v>
      </c>
      <c r="I222" s="11">
        <v>0</v>
      </c>
      <c r="J222" s="12">
        <v>810</v>
      </c>
      <c r="K222" s="4"/>
    </row>
    <row r="223" spans="1:11" ht="39.75" customHeight="1">
      <c r="A223" s="2">
        <f t="shared" si="64"/>
        <v>6</v>
      </c>
      <c r="B223" s="1" t="s">
        <v>16</v>
      </c>
      <c r="C223" s="3">
        <v>2</v>
      </c>
      <c r="D223" s="9"/>
      <c r="E223" s="11">
        <f t="shared" si="61"/>
        <v>11880</v>
      </c>
      <c r="F223" s="11">
        <v>0</v>
      </c>
      <c r="G223" s="11">
        <v>0</v>
      </c>
      <c r="H223" s="11">
        <v>11880</v>
      </c>
      <c r="I223" s="11">
        <v>0</v>
      </c>
      <c r="J223" s="12">
        <v>660</v>
      </c>
      <c r="K223" s="4"/>
    </row>
    <row r="224" spans="1:11" ht="39.75" customHeight="1">
      <c r="A224" s="2">
        <f t="shared" si="64"/>
        <v>7</v>
      </c>
      <c r="B224" s="1" t="s">
        <v>17</v>
      </c>
      <c r="C224" s="3">
        <v>2</v>
      </c>
      <c r="D224" s="9"/>
      <c r="E224" s="11">
        <f t="shared" si="61"/>
        <v>7560</v>
      </c>
      <c r="F224" s="11">
        <v>0</v>
      </c>
      <c r="G224" s="11">
        <v>0</v>
      </c>
      <c r="H224" s="11">
        <v>7560</v>
      </c>
      <c r="I224" s="11">
        <v>0</v>
      </c>
      <c r="J224" s="12">
        <v>420</v>
      </c>
      <c r="K224" s="4"/>
    </row>
    <row r="225" spans="1:11" ht="39.75" customHeight="1">
      <c r="A225" s="2">
        <f t="shared" si="64"/>
        <v>8</v>
      </c>
      <c r="B225" s="1" t="s">
        <v>193</v>
      </c>
      <c r="C225" s="3">
        <v>2</v>
      </c>
      <c r="D225" s="9"/>
      <c r="E225" s="11">
        <f t="shared" si="61"/>
        <v>12960</v>
      </c>
      <c r="F225" s="11">
        <v>0</v>
      </c>
      <c r="G225" s="11">
        <v>0</v>
      </c>
      <c r="H225" s="11">
        <v>12960</v>
      </c>
      <c r="I225" s="11">
        <v>0</v>
      </c>
      <c r="J225" s="12">
        <v>720</v>
      </c>
      <c r="K225" s="4"/>
    </row>
    <row r="226" spans="1:11" ht="68.25" customHeight="1">
      <c r="A226" s="2">
        <v>9</v>
      </c>
      <c r="B226" s="6" t="s">
        <v>124</v>
      </c>
      <c r="C226" s="3">
        <v>2</v>
      </c>
      <c r="D226" s="9"/>
      <c r="E226" s="11">
        <f t="shared" si="61"/>
        <v>5180.4</v>
      </c>
      <c r="F226" s="11">
        <v>0</v>
      </c>
      <c r="G226" s="11">
        <v>0</v>
      </c>
      <c r="H226" s="11">
        <v>5180.4</v>
      </c>
      <c r="I226" s="11">
        <v>0</v>
      </c>
      <c r="J226" s="11">
        <v>287.8</v>
      </c>
      <c r="K226" s="4"/>
    </row>
    <row r="227" spans="1:11" s="54" customFormat="1" ht="19.5" customHeight="1">
      <c r="A227" s="26"/>
      <c r="B227" s="60" t="s">
        <v>100</v>
      </c>
      <c r="C227" s="28"/>
      <c r="D227" s="29"/>
      <c r="E227" s="30">
        <f>SUM(F227:I227)</f>
        <v>2885095.3</v>
      </c>
      <c r="F227" s="30">
        <f aca="true" t="shared" si="65" ref="F227:K227">F143+F184+F195+F202</f>
        <v>112803.8</v>
      </c>
      <c r="G227" s="30">
        <f t="shared" si="65"/>
        <v>0</v>
      </c>
      <c r="H227" s="30">
        <f t="shared" si="65"/>
        <v>2772291.5</v>
      </c>
      <c r="I227" s="30">
        <f t="shared" si="65"/>
        <v>0</v>
      </c>
      <c r="J227" s="30">
        <f t="shared" si="65"/>
        <v>109469.9</v>
      </c>
      <c r="K227" s="31">
        <f t="shared" si="65"/>
        <v>4593</v>
      </c>
    </row>
    <row r="228" spans="1:11" s="59" customFormat="1" ht="48" customHeight="1">
      <c r="A228" s="26">
        <v>1</v>
      </c>
      <c r="B228" s="27" t="s">
        <v>40</v>
      </c>
      <c r="C228" s="28"/>
      <c r="D228" s="28">
        <v>2016</v>
      </c>
      <c r="E228" s="30">
        <f>SUM(F228:I228)</f>
        <v>32788.7</v>
      </c>
      <c r="F228" s="30">
        <f aca="true" t="shared" si="66" ref="F228:K228">F229+F235+F242</f>
        <v>0</v>
      </c>
      <c r="G228" s="30">
        <f t="shared" si="66"/>
        <v>0</v>
      </c>
      <c r="H228" s="30">
        <f t="shared" si="66"/>
        <v>32788.7</v>
      </c>
      <c r="I228" s="30">
        <f t="shared" si="66"/>
        <v>0</v>
      </c>
      <c r="J228" s="30">
        <f t="shared" si="66"/>
        <v>0</v>
      </c>
      <c r="K228" s="31">
        <f t="shared" si="66"/>
        <v>0</v>
      </c>
    </row>
    <row r="229" spans="1:11" s="19" customFormat="1" ht="47.25" customHeight="1">
      <c r="A229" s="33" t="s">
        <v>72</v>
      </c>
      <c r="B229" s="34" t="s">
        <v>89</v>
      </c>
      <c r="C229" s="35"/>
      <c r="D229" s="36"/>
      <c r="E229" s="61">
        <f>SUM(F229:I229)</f>
        <v>21988.1</v>
      </c>
      <c r="F229" s="37">
        <f aca="true" t="shared" si="67" ref="F229:K229">F230</f>
        <v>0</v>
      </c>
      <c r="G229" s="37">
        <f t="shared" si="67"/>
        <v>0</v>
      </c>
      <c r="H229" s="37">
        <f t="shared" si="67"/>
        <v>21988.1</v>
      </c>
      <c r="I229" s="37">
        <f t="shared" si="67"/>
        <v>0</v>
      </c>
      <c r="J229" s="37">
        <f t="shared" si="67"/>
        <v>0</v>
      </c>
      <c r="K229" s="38">
        <f t="shared" si="67"/>
        <v>0</v>
      </c>
    </row>
    <row r="230" spans="1:11" ht="48" customHeight="1">
      <c r="A230" s="33"/>
      <c r="B230" s="34" t="s">
        <v>87</v>
      </c>
      <c r="C230" s="35"/>
      <c r="D230" s="35"/>
      <c r="E230" s="61">
        <f>SUM(F230:I230)</f>
        <v>21988.1</v>
      </c>
      <c r="F230" s="37">
        <f aca="true" t="shared" si="68" ref="F230:K230">SUM(F231:F234)</f>
        <v>0</v>
      </c>
      <c r="G230" s="37">
        <f t="shared" si="68"/>
        <v>0</v>
      </c>
      <c r="H230" s="37">
        <f t="shared" si="68"/>
        <v>21988.1</v>
      </c>
      <c r="I230" s="37">
        <f t="shared" si="68"/>
        <v>0</v>
      </c>
      <c r="J230" s="37">
        <f t="shared" si="68"/>
        <v>0</v>
      </c>
      <c r="K230" s="38">
        <f t="shared" si="68"/>
        <v>0</v>
      </c>
    </row>
    <row r="231" spans="1:11" ht="39.75" customHeight="1">
      <c r="A231" s="2">
        <v>1</v>
      </c>
      <c r="B231" s="1" t="s">
        <v>64</v>
      </c>
      <c r="C231" s="3">
        <v>1</v>
      </c>
      <c r="D231" s="9"/>
      <c r="E231" s="11">
        <f aca="true" t="shared" si="69" ref="E231:E251">SUM(F231:I231)</f>
        <v>5404.4</v>
      </c>
      <c r="F231" s="11">
        <v>0</v>
      </c>
      <c r="G231" s="11">
        <v>0</v>
      </c>
      <c r="H231" s="11">
        <v>5404.4</v>
      </c>
      <c r="I231" s="11">
        <v>0</v>
      </c>
      <c r="J231" s="11"/>
      <c r="K231" s="4"/>
    </row>
    <row r="232" spans="1:11" ht="39.75" customHeight="1">
      <c r="A232" s="2">
        <f>A231+1</f>
        <v>2</v>
      </c>
      <c r="B232" s="1" t="s">
        <v>13</v>
      </c>
      <c r="C232" s="3">
        <v>1</v>
      </c>
      <c r="D232" s="9"/>
      <c r="E232" s="11">
        <f t="shared" si="69"/>
        <v>3622.9</v>
      </c>
      <c r="F232" s="11">
        <v>0</v>
      </c>
      <c r="G232" s="11">
        <v>0</v>
      </c>
      <c r="H232" s="11">
        <v>3622.9</v>
      </c>
      <c r="I232" s="11">
        <v>0</v>
      </c>
      <c r="J232" s="11"/>
      <c r="K232" s="4"/>
    </row>
    <row r="233" spans="1:11" ht="39.75" customHeight="1">
      <c r="A233" s="2">
        <f>A232+1</f>
        <v>3</v>
      </c>
      <c r="B233" s="1" t="s">
        <v>201</v>
      </c>
      <c r="C233" s="3">
        <v>1</v>
      </c>
      <c r="D233" s="9"/>
      <c r="E233" s="11">
        <f t="shared" si="69"/>
        <v>2993.5</v>
      </c>
      <c r="F233" s="11">
        <v>0</v>
      </c>
      <c r="G233" s="11">
        <v>0</v>
      </c>
      <c r="H233" s="11">
        <v>2993.5</v>
      </c>
      <c r="I233" s="11">
        <v>0</v>
      </c>
      <c r="J233" s="11"/>
      <c r="K233" s="4"/>
    </row>
    <row r="234" spans="1:11" ht="39.75" customHeight="1">
      <c r="A234" s="2">
        <v>4</v>
      </c>
      <c r="B234" s="1" t="s">
        <v>63</v>
      </c>
      <c r="C234" s="3">
        <v>1</v>
      </c>
      <c r="D234" s="9"/>
      <c r="E234" s="11">
        <f>SUM(F234:I234)</f>
        <v>9967.3</v>
      </c>
      <c r="F234" s="11">
        <v>0</v>
      </c>
      <c r="G234" s="11">
        <v>0</v>
      </c>
      <c r="H234" s="11">
        <v>9967.3</v>
      </c>
      <c r="I234" s="11">
        <v>0</v>
      </c>
      <c r="J234" s="11"/>
      <c r="K234" s="4"/>
    </row>
    <row r="235" spans="1:11" ht="48" customHeight="1">
      <c r="A235" s="33" t="s">
        <v>75</v>
      </c>
      <c r="B235" s="39" t="s">
        <v>90</v>
      </c>
      <c r="C235" s="35"/>
      <c r="D235" s="35"/>
      <c r="E235" s="61">
        <f>SUM(F235:I235)</f>
        <v>3619.7999999999997</v>
      </c>
      <c r="F235" s="37">
        <f aca="true" t="shared" si="70" ref="F235:K235">F236</f>
        <v>0</v>
      </c>
      <c r="G235" s="37">
        <f t="shared" si="70"/>
        <v>0</v>
      </c>
      <c r="H235" s="37">
        <f t="shared" si="70"/>
        <v>3619.7999999999997</v>
      </c>
      <c r="I235" s="37">
        <f t="shared" si="70"/>
        <v>0</v>
      </c>
      <c r="J235" s="37">
        <f t="shared" si="70"/>
        <v>0</v>
      </c>
      <c r="K235" s="38">
        <f t="shared" si="70"/>
        <v>0</v>
      </c>
    </row>
    <row r="236" spans="1:11" ht="48" customHeight="1">
      <c r="A236" s="33"/>
      <c r="B236" s="39" t="s">
        <v>87</v>
      </c>
      <c r="C236" s="35"/>
      <c r="D236" s="35"/>
      <c r="E236" s="61">
        <f>SUM(F236:I236)</f>
        <v>3619.7999999999997</v>
      </c>
      <c r="F236" s="37">
        <f aca="true" t="shared" si="71" ref="F236:K236">SUM(F237:F241)</f>
        <v>0</v>
      </c>
      <c r="G236" s="37">
        <f t="shared" si="71"/>
        <v>0</v>
      </c>
      <c r="H236" s="37">
        <f t="shared" si="71"/>
        <v>3619.7999999999997</v>
      </c>
      <c r="I236" s="37">
        <f t="shared" si="71"/>
        <v>0</v>
      </c>
      <c r="J236" s="37">
        <f t="shared" si="71"/>
        <v>0</v>
      </c>
      <c r="K236" s="38">
        <f t="shared" si="71"/>
        <v>0</v>
      </c>
    </row>
    <row r="237" spans="1:11" ht="39.75" customHeight="1">
      <c r="A237" s="2">
        <v>1</v>
      </c>
      <c r="B237" s="1" t="s">
        <v>202</v>
      </c>
      <c r="C237" s="3">
        <v>1</v>
      </c>
      <c r="D237" s="9"/>
      <c r="E237" s="11">
        <f t="shared" si="69"/>
        <v>746.6</v>
      </c>
      <c r="F237" s="11">
        <v>0</v>
      </c>
      <c r="G237" s="11">
        <v>0</v>
      </c>
      <c r="H237" s="11">
        <v>746.6</v>
      </c>
      <c r="I237" s="11">
        <v>0</v>
      </c>
      <c r="J237" s="11"/>
      <c r="K237" s="4"/>
    </row>
    <row r="238" spans="1:11" ht="39.75" customHeight="1">
      <c r="A238" s="2">
        <f>A237+1</f>
        <v>2</v>
      </c>
      <c r="B238" s="1" t="s">
        <v>204</v>
      </c>
      <c r="C238" s="3">
        <v>1</v>
      </c>
      <c r="D238" s="9"/>
      <c r="E238" s="11">
        <f t="shared" si="69"/>
        <v>957.5</v>
      </c>
      <c r="F238" s="11">
        <v>0</v>
      </c>
      <c r="G238" s="11">
        <v>0</v>
      </c>
      <c r="H238" s="11">
        <v>957.5</v>
      </c>
      <c r="I238" s="11">
        <v>0</v>
      </c>
      <c r="J238" s="11"/>
      <c r="K238" s="4"/>
    </row>
    <row r="239" spans="1:11" ht="39.75" customHeight="1">
      <c r="A239" s="2">
        <f>A238+1</f>
        <v>3</v>
      </c>
      <c r="B239" s="1" t="s">
        <v>203</v>
      </c>
      <c r="C239" s="3">
        <v>1</v>
      </c>
      <c r="D239" s="9"/>
      <c r="E239" s="11">
        <f t="shared" si="69"/>
        <v>740.3</v>
      </c>
      <c r="F239" s="11">
        <v>0</v>
      </c>
      <c r="G239" s="11">
        <v>0</v>
      </c>
      <c r="H239" s="11">
        <v>740.3</v>
      </c>
      <c r="I239" s="11">
        <v>0</v>
      </c>
      <c r="J239" s="11"/>
      <c r="K239" s="4"/>
    </row>
    <row r="240" spans="1:11" ht="39.75" customHeight="1">
      <c r="A240" s="2">
        <f>A239+1</f>
        <v>4</v>
      </c>
      <c r="B240" s="1" t="s">
        <v>205</v>
      </c>
      <c r="C240" s="3">
        <v>1</v>
      </c>
      <c r="D240" s="9"/>
      <c r="E240" s="11">
        <f t="shared" si="69"/>
        <v>551.4</v>
      </c>
      <c r="F240" s="11">
        <v>0</v>
      </c>
      <c r="G240" s="11">
        <v>0</v>
      </c>
      <c r="H240" s="11">
        <v>551.4</v>
      </c>
      <c r="I240" s="11">
        <v>0</v>
      </c>
      <c r="J240" s="11"/>
      <c r="K240" s="4"/>
    </row>
    <row r="241" spans="1:11" ht="39.75" customHeight="1">
      <c r="A241" s="2">
        <f>A240+1</f>
        <v>5</v>
      </c>
      <c r="B241" s="1" t="s">
        <v>206</v>
      </c>
      <c r="C241" s="3">
        <v>1</v>
      </c>
      <c r="D241" s="9"/>
      <c r="E241" s="11">
        <f t="shared" si="69"/>
        <v>624</v>
      </c>
      <c r="F241" s="11">
        <v>0</v>
      </c>
      <c r="G241" s="11">
        <v>0</v>
      </c>
      <c r="H241" s="11">
        <v>624</v>
      </c>
      <c r="I241" s="11">
        <v>0</v>
      </c>
      <c r="J241" s="11"/>
      <c r="K241" s="4"/>
    </row>
    <row r="242" spans="1:11" ht="48" customHeight="1">
      <c r="A242" s="33" t="s">
        <v>76</v>
      </c>
      <c r="B242" s="39" t="s">
        <v>91</v>
      </c>
      <c r="C242" s="35"/>
      <c r="D242" s="35"/>
      <c r="E242" s="61">
        <f>SUM(F242:I242)</f>
        <v>7180.8</v>
      </c>
      <c r="F242" s="37">
        <f aca="true" t="shared" si="72" ref="F242:K242">F243+F245</f>
        <v>0</v>
      </c>
      <c r="G242" s="37">
        <f t="shared" si="72"/>
        <v>0</v>
      </c>
      <c r="H242" s="37">
        <f t="shared" si="72"/>
        <v>7180.8</v>
      </c>
      <c r="I242" s="37">
        <f t="shared" si="72"/>
        <v>0</v>
      </c>
      <c r="J242" s="37">
        <f t="shared" si="72"/>
        <v>0</v>
      </c>
      <c r="K242" s="38">
        <f t="shared" si="72"/>
        <v>0</v>
      </c>
    </row>
    <row r="243" spans="1:11" ht="48" customHeight="1">
      <c r="A243" s="33"/>
      <c r="B243" s="39" t="s">
        <v>86</v>
      </c>
      <c r="C243" s="35"/>
      <c r="D243" s="35"/>
      <c r="E243" s="61">
        <f>SUM(F243:I243)</f>
        <v>4800</v>
      </c>
      <c r="F243" s="37">
        <f aca="true" t="shared" si="73" ref="F243:K243">SUM(F244)</f>
        <v>0</v>
      </c>
      <c r="G243" s="37">
        <f t="shared" si="73"/>
        <v>0</v>
      </c>
      <c r="H243" s="37">
        <f t="shared" si="73"/>
        <v>4800</v>
      </c>
      <c r="I243" s="37">
        <f t="shared" si="73"/>
        <v>0</v>
      </c>
      <c r="J243" s="37">
        <f t="shared" si="73"/>
        <v>0</v>
      </c>
      <c r="K243" s="38">
        <f t="shared" si="73"/>
        <v>0</v>
      </c>
    </row>
    <row r="244" spans="1:11" ht="39.75" customHeight="1">
      <c r="A244" s="2">
        <v>1</v>
      </c>
      <c r="B244" s="1" t="s">
        <v>18</v>
      </c>
      <c r="C244" s="3">
        <v>1</v>
      </c>
      <c r="D244" s="9"/>
      <c r="E244" s="11">
        <f t="shared" si="69"/>
        <v>4800</v>
      </c>
      <c r="F244" s="11">
        <v>0</v>
      </c>
      <c r="G244" s="11">
        <v>0</v>
      </c>
      <c r="H244" s="11">
        <v>4800</v>
      </c>
      <c r="I244" s="11">
        <v>0</v>
      </c>
      <c r="J244" s="11"/>
      <c r="K244" s="4"/>
    </row>
    <row r="245" spans="1:11" s="44" customFormat="1" ht="39.75" customHeight="1">
      <c r="A245" s="33"/>
      <c r="B245" s="39" t="s">
        <v>87</v>
      </c>
      <c r="C245" s="43"/>
      <c r="D245" s="10"/>
      <c r="E245" s="61">
        <f>SUM(F245:I245)</f>
        <v>2380.8</v>
      </c>
      <c r="F245" s="46">
        <f aca="true" t="shared" si="74" ref="F245:K245">SUM(F246:F251)</f>
        <v>0</v>
      </c>
      <c r="G245" s="46">
        <f t="shared" si="74"/>
        <v>0</v>
      </c>
      <c r="H245" s="46">
        <f t="shared" si="74"/>
        <v>2380.8</v>
      </c>
      <c r="I245" s="46">
        <f t="shared" si="74"/>
        <v>0</v>
      </c>
      <c r="J245" s="46">
        <f t="shared" si="74"/>
        <v>0</v>
      </c>
      <c r="K245" s="47">
        <f t="shared" si="74"/>
        <v>0</v>
      </c>
    </row>
    <row r="246" spans="1:11" ht="39.75" customHeight="1">
      <c r="A246" s="2">
        <v>1</v>
      </c>
      <c r="B246" s="1" t="s">
        <v>20</v>
      </c>
      <c r="C246" s="3">
        <v>1</v>
      </c>
      <c r="D246" s="9"/>
      <c r="E246" s="11">
        <f t="shared" si="69"/>
        <v>108</v>
      </c>
      <c r="F246" s="11">
        <v>0</v>
      </c>
      <c r="G246" s="11">
        <v>0</v>
      </c>
      <c r="H246" s="11">
        <v>108</v>
      </c>
      <c r="I246" s="11">
        <v>0</v>
      </c>
      <c r="J246" s="11"/>
      <c r="K246" s="4"/>
    </row>
    <row r="247" spans="1:11" ht="39.75" customHeight="1">
      <c r="A247" s="2">
        <v>2</v>
      </c>
      <c r="B247" s="1" t="s">
        <v>21</v>
      </c>
      <c r="C247" s="3">
        <v>1</v>
      </c>
      <c r="D247" s="9"/>
      <c r="E247" s="11">
        <f t="shared" si="69"/>
        <v>693</v>
      </c>
      <c r="F247" s="11">
        <v>0</v>
      </c>
      <c r="G247" s="11">
        <v>0</v>
      </c>
      <c r="H247" s="11">
        <v>693</v>
      </c>
      <c r="I247" s="11">
        <v>0</v>
      </c>
      <c r="J247" s="11"/>
      <c r="K247" s="4"/>
    </row>
    <row r="248" spans="1:11" ht="39.75" customHeight="1">
      <c r="A248" s="2">
        <v>3</v>
      </c>
      <c r="B248" s="1" t="s">
        <v>22</v>
      </c>
      <c r="C248" s="3">
        <v>1</v>
      </c>
      <c r="D248" s="9"/>
      <c r="E248" s="11">
        <f t="shared" si="69"/>
        <v>135</v>
      </c>
      <c r="F248" s="11">
        <v>0</v>
      </c>
      <c r="G248" s="11">
        <v>0</v>
      </c>
      <c r="H248" s="11">
        <v>135</v>
      </c>
      <c r="I248" s="11">
        <v>0</v>
      </c>
      <c r="J248" s="11"/>
      <c r="K248" s="4"/>
    </row>
    <row r="249" spans="1:11" ht="39.75" customHeight="1">
      <c r="A249" s="2">
        <v>4</v>
      </c>
      <c r="B249" s="1" t="s">
        <v>23</v>
      </c>
      <c r="C249" s="3">
        <v>1</v>
      </c>
      <c r="D249" s="9"/>
      <c r="E249" s="11">
        <f t="shared" si="69"/>
        <v>162</v>
      </c>
      <c r="F249" s="11">
        <v>0</v>
      </c>
      <c r="G249" s="11">
        <v>0</v>
      </c>
      <c r="H249" s="11">
        <v>162</v>
      </c>
      <c r="I249" s="11">
        <v>0</v>
      </c>
      <c r="J249" s="11"/>
      <c r="K249" s="4"/>
    </row>
    <row r="250" spans="1:11" ht="39.75" customHeight="1">
      <c r="A250" s="2">
        <f>A249+1</f>
        <v>5</v>
      </c>
      <c r="B250" s="1" t="s">
        <v>207</v>
      </c>
      <c r="C250" s="3">
        <v>1</v>
      </c>
      <c r="D250" s="9"/>
      <c r="E250" s="11">
        <f t="shared" si="69"/>
        <v>855</v>
      </c>
      <c r="F250" s="11">
        <v>0</v>
      </c>
      <c r="G250" s="11">
        <v>0</v>
      </c>
      <c r="H250" s="11">
        <v>855</v>
      </c>
      <c r="I250" s="11">
        <v>0</v>
      </c>
      <c r="J250" s="11"/>
      <c r="K250" s="4"/>
    </row>
    <row r="251" spans="1:11" ht="54.75" customHeight="1">
      <c r="A251" s="2">
        <v>6</v>
      </c>
      <c r="B251" s="6" t="s">
        <v>125</v>
      </c>
      <c r="C251" s="3">
        <v>1</v>
      </c>
      <c r="D251" s="9"/>
      <c r="E251" s="11">
        <f t="shared" si="69"/>
        <v>427.8</v>
      </c>
      <c r="F251" s="11">
        <v>0</v>
      </c>
      <c r="G251" s="11">
        <v>0</v>
      </c>
      <c r="H251" s="11">
        <v>427.8</v>
      </c>
      <c r="I251" s="11">
        <v>0</v>
      </c>
      <c r="J251" s="11"/>
      <c r="K251" s="4"/>
    </row>
    <row r="252" spans="1:11" s="59" customFormat="1" ht="55.5" customHeight="1">
      <c r="A252" s="26" t="s">
        <v>32</v>
      </c>
      <c r="B252" s="53" t="s">
        <v>95</v>
      </c>
      <c r="C252" s="58"/>
      <c r="D252" s="29" t="s">
        <v>43</v>
      </c>
      <c r="E252" s="30">
        <f>SUM(F252:I252)</f>
        <v>48000</v>
      </c>
      <c r="F252" s="30">
        <f aca="true" t="shared" si="75" ref="F252:K252">F253</f>
        <v>0</v>
      </c>
      <c r="G252" s="30">
        <f t="shared" si="75"/>
        <v>0</v>
      </c>
      <c r="H252" s="30">
        <f t="shared" si="75"/>
        <v>48000</v>
      </c>
      <c r="I252" s="30">
        <f t="shared" si="75"/>
        <v>0</v>
      </c>
      <c r="J252" s="30">
        <f t="shared" si="75"/>
        <v>1500</v>
      </c>
      <c r="K252" s="31">
        <f t="shared" si="75"/>
        <v>1000</v>
      </c>
    </row>
    <row r="253" spans="1:11" ht="55.5" customHeight="1">
      <c r="A253" s="33" t="s">
        <v>77</v>
      </c>
      <c r="B253" s="39" t="s">
        <v>94</v>
      </c>
      <c r="C253" s="25"/>
      <c r="D253" s="36"/>
      <c r="E253" s="61">
        <f>SUM(F253:I253)</f>
        <v>48000</v>
      </c>
      <c r="F253" s="37">
        <f aca="true" t="shared" si="76" ref="F253:K253">SUM(F254)</f>
        <v>0</v>
      </c>
      <c r="G253" s="37">
        <f t="shared" si="76"/>
        <v>0</v>
      </c>
      <c r="H253" s="37">
        <f t="shared" si="76"/>
        <v>48000</v>
      </c>
      <c r="I253" s="37">
        <f t="shared" si="76"/>
        <v>0</v>
      </c>
      <c r="J253" s="37">
        <f t="shared" si="76"/>
        <v>1500</v>
      </c>
      <c r="K253" s="38">
        <f t="shared" si="76"/>
        <v>1000</v>
      </c>
    </row>
    <row r="254" spans="1:11" ht="39.75" customHeight="1">
      <c r="A254" s="2">
        <v>1</v>
      </c>
      <c r="B254" s="1" t="s">
        <v>18</v>
      </c>
      <c r="C254" s="3">
        <v>2</v>
      </c>
      <c r="D254" s="9"/>
      <c r="E254" s="11">
        <f>SUM(F254:I254)</f>
        <v>48000</v>
      </c>
      <c r="F254" s="11">
        <v>0</v>
      </c>
      <c r="G254" s="11">
        <v>0</v>
      </c>
      <c r="H254" s="11">
        <v>48000</v>
      </c>
      <c r="I254" s="11">
        <v>0</v>
      </c>
      <c r="J254" s="11">
        <v>1500</v>
      </c>
      <c r="K254" s="4">
        <v>1000</v>
      </c>
    </row>
    <row r="255" spans="1:11" s="62" customFormat="1" ht="47.25" customHeight="1">
      <c r="A255" s="26" t="s">
        <v>33</v>
      </c>
      <c r="B255" s="53" t="s">
        <v>96</v>
      </c>
      <c r="C255" s="28"/>
      <c r="D255" s="29" t="s">
        <v>43</v>
      </c>
      <c r="E255" s="30">
        <f>SUM(F255:I255)</f>
        <v>471925.4</v>
      </c>
      <c r="F255" s="30">
        <f aca="true" t="shared" si="77" ref="F255:K255">F256+F261+F267</f>
        <v>0</v>
      </c>
      <c r="G255" s="30">
        <f t="shared" si="77"/>
        <v>0</v>
      </c>
      <c r="H255" s="30">
        <f t="shared" si="77"/>
        <v>471925.4</v>
      </c>
      <c r="I255" s="30">
        <f t="shared" si="77"/>
        <v>0</v>
      </c>
      <c r="J255" s="30">
        <f t="shared" si="77"/>
        <v>26365.2</v>
      </c>
      <c r="K255" s="31">
        <f t="shared" si="77"/>
        <v>0</v>
      </c>
    </row>
    <row r="256" spans="1:11" s="19" customFormat="1" ht="47.25" customHeight="1">
      <c r="A256" s="33" t="s">
        <v>78</v>
      </c>
      <c r="B256" s="34" t="s">
        <v>89</v>
      </c>
      <c r="C256" s="35"/>
      <c r="D256" s="36"/>
      <c r="E256" s="61">
        <f>SUM(F256:I256)</f>
        <v>351922.5</v>
      </c>
      <c r="F256" s="37">
        <f aca="true" t="shared" si="78" ref="F256:K256">SUM(F257:F260)</f>
        <v>0</v>
      </c>
      <c r="G256" s="37">
        <f t="shared" si="78"/>
        <v>0</v>
      </c>
      <c r="H256" s="37">
        <f t="shared" si="78"/>
        <v>351922.5</v>
      </c>
      <c r="I256" s="37">
        <f t="shared" si="78"/>
        <v>0</v>
      </c>
      <c r="J256" s="37">
        <f t="shared" si="78"/>
        <v>18617.9</v>
      </c>
      <c r="K256" s="38">
        <f t="shared" si="78"/>
        <v>0</v>
      </c>
    </row>
    <row r="257" spans="1:11" ht="39.75" customHeight="1">
      <c r="A257" s="2">
        <v>1</v>
      </c>
      <c r="B257" s="1" t="s">
        <v>19</v>
      </c>
      <c r="C257" s="3">
        <v>2</v>
      </c>
      <c r="D257" s="9"/>
      <c r="E257" s="11">
        <f aca="true" t="shared" si="79" ref="E257:E263">SUM(F257:I257)</f>
        <v>77205.1</v>
      </c>
      <c r="F257" s="11">
        <v>0</v>
      </c>
      <c r="G257" s="11">
        <v>0</v>
      </c>
      <c r="H257" s="11">
        <v>77205.1</v>
      </c>
      <c r="I257" s="11">
        <v>0</v>
      </c>
      <c r="J257" s="11">
        <v>3822.5</v>
      </c>
      <c r="K257" s="4"/>
    </row>
    <row r="258" spans="1:11" ht="39.75" customHeight="1">
      <c r="A258" s="2">
        <f>A257+1</f>
        <v>2</v>
      </c>
      <c r="B258" s="1" t="s">
        <v>13</v>
      </c>
      <c r="C258" s="3">
        <v>2</v>
      </c>
      <c r="D258" s="9"/>
      <c r="E258" s="11">
        <f t="shared" si="79"/>
        <v>72457.2</v>
      </c>
      <c r="F258" s="11">
        <v>0</v>
      </c>
      <c r="G258" s="11">
        <v>0</v>
      </c>
      <c r="H258" s="11">
        <v>72457.2</v>
      </c>
      <c r="I258" s="11">
        <v>0</v>
      </c>
      <c r="J258" s="63">
        <v>4025.4</v>
      </c>
      <c r="K258" s="4"/>
    </row>
    <row r="259" spans="1:11" ht="39.75" customHeight="1">
      <c r="A259" s="2">
        <f>A258+1</f>
        <v>3</v>
      </c>
      <c r="B259" s="1" t="s">
        <v>208</v>
      </c>
      <c r="C259" s="3">
        <v>2</v>
      </c>
      <c r="D259" s="10"/>
      <c r="E259" s="11">
        <f t="shared" si="79"/>
        <v>59869.9</v>
      </c>
      <c r="F259" s="11">
        <v>0</v>
      </c>
      <c r="G259" s="11">
        <v>0</v>
      </c>
      <c r="H259" s="11">
        <v>59869.9</v>
      </c>
      <c r="I259" s="11">
        <v>0</v>
      </c>
      <c r="J259" s="11">
        <v>3326.1</v>
      </c>
      <c r="K259" s="4"/>
    </row>
    <row r="260" spans="1:11" ht="39.75" customHeight="1">
      <c r="A260" s="2">
        <v>4</v>
      </c>
      <c r="B260" s="1" t="s">
        <v>63</v>
      </c>
      <c r="C260" s="3">
        <v>2</v>
      </c>
      <c r="D260" s="9"/>
      <c r="E260" s="11">
        <f>SUM(F260:I260)</f>
        <v>142390.3</v>
      </c>
      <c r="F260" s="11">
        <v>0</v>
      </c>
      <c r="G260" s="11">
        <v>0</v>
      </c>
      <c r="H260" s="11">
        <v>142390.3</v>
      </c>
      <c r="I260" s="11">
        <v>0</v>
      </c>
      <c r="J260" s="64">
        <v>7443.9</v>
      </c>
      <c r="K260" s="4"/>
    </row>
    <row r="261" spans="1:11" s="19" customFormat="1" ht="47.25" customHeight="1">
      <c r="A261" s="33" t="s">
        <v>82</v>
      </c>
      <c r="B261" s="39" t="s">
        <v>93</v>
      </c>
      <c r="C261" s="35"/>
      <c r="D261" s="36"/>
      <c r="E261" s="61">
        <f>SUM(F261:I261)</f>
        <v>72387.4</v>
      </c>
      <c r="F261" s="37">
        <f aca="true" t="shared" si="80" ref="F261:K261">SUM(F262:F266)</f>
        <v>0</v>
      </c>
      <c r="G261" s="37">
        <f t="shared" si="80"/>
        <v>0</v>
      </c>
      <c r="H261" s="37">
        <f t="shared" si="80"/>
        <v>72387.4</v>
      </c>
      <c r="I261" s="37">
        <f t="shared" si="80"/>
        <v>0</v>
      </c>
      <c r="J261" s="37">
        <f t="shared" si="80"/>
        <v>4022</v>
      </c>
      <c r="K261" s="38">
        <f t="shared" si="80"/>
        <v>0</v>
      </c>
    </row>
    <row r="262" spans="1:11" ht="39.75" customHeight="1">
      <c r="A262" s="2">
        <v>1</v>
      </c>
      <c r="B262" s="1" t="s">
        <v>202</v>
      </c>
      <c r="C262" s="3">
        <v>2</v>
      </c>
      <c r="D262" s="10"/>
      <c r="E262" s="11">
        <f t="shared" si="79"/>
        <v>14923.8</v>
      </c>
      <c r="F262" s="11">
        <v>0</v>
      </c>
      <c r="G262" s="11">
        <v>0</v>
      </c>
      <c r="H262" s="11">
        <v>14923.8</v>
      </c>
      <c r="I262" s="11">
        <v>0</v>
      </c>
      <c r="J262" s="11">
        <v>829.6</v>
      </c>
      <c r="K262" s="4"/>
    </row>
    <row r="263" spans="1:11" ht="39.75" customHeight="1">
      <c r="A263" s="2">
        <f>A262+1</f>
        <v>2</v>
      </c>
      <c r="B263" s="1" t="s">
        <v>204</v>
      </c>
      <c r="C263" s="3">
        <v>2</v>
      </c>
      <c r="D263" s="10"/>
      <c r="E263" s="11">
        <f t="shared" si="79"/>
        <v>19150.3</v>
      </c>
      <c r="F263" s="11">
        <v>0</v>
      </c>
      <c r="G263" s="11">
        <v>0</v>
      </c>
      <c r="H263" s="11">
        <v>19150.3</v>
      </c>
      <c r="I263" s="11">
        <v>0</v>
      </c>
      <c r="J263" s="11">
        <v>1063.9</v>
      </c>
      <c r="K263" s="4"/>
    </row>
    <row r="264" spans="1:11" ht="39.75" customHeight="1">
      <c r="A264" s="2">
        <f>A263+1</f>
        <v>3</v>
      </c>
      <c r="B264" s="1" t="s">
        <v>209</v>
      </c>
      <c r="C264" s="3">
        <v>2</v>
      </c>
      <c r="D264" s="10"/>
      <c r="E264" s="11">
        <f>SUM(F264:H264)</f>
        <v>14805.1</v>
      </c>
      <c r="F264" s="11">
        <v>0</v>
      </c>
      <c r="G264" s="11">
        <v>0</v>
      </c>
      <c r="H264" s="11">
        <v>14805.1</v>
      </c>
      <c r="I264" s="11">
        <v>0</v>
      </c>
      <c r="J264" s="11">
        <v>822.5</v>
      </c>
      <c r="K264" s="4"/>
    </row>
    <row r="265" spans="1:11" ht="39.75" customHeight="1">
      <c r="A265" s="2">
        <f>A264+1</f>
        <v>4</v>
      </c>
      <c r="B265" s="1" t="s">
        <v>210</v>
      </c>
      <c r="C265" s="3">
        <v>2</v>
      </c>
      <c r="D265" s="10"/>
      <c r="E265" s="11">
        <f aca="true" t="shared" si="81" ref="E265:E273">SUM(F265:I265)</f>
        <v>11028.7</v>
      </c>
      <c r="F265" s="11">
        <v>0</v>
      </c>
      <c r="G265" s="11">
        <v>0</v>
      </c>
      <c r="H265" s="11">
        <v>11028.7</v>
      </c>
      <c r="I265" s="11">
        <v>0</v>
      </c>
      <c r="J265" s="11">
        <v>612.7</v>
      </c>
      <c r="K265" s="4"/>
    </row>
    <row r="266" spans="1:11" ht="39.75" customHeight="1">
      <c r="A266" s="2">
        <f>A265+1</f>
        <v>5</v>
      </c>
      <c r="B266" s="1" t="s">
        <v>211</v>
      </c>
      <c r="C266" s="3">
        <v>2</v>
      </c>
      <c r="D266" s="10"/>
      <c r="E266" s="11">
        <f t="shared" si="81"/>
        <v>12479.5</v>
      </c>
      <c r="F266" s="11">
        <v>0</v>
      </c>
      <c r="G266" s="11">
        <v>0</v>
      </c>
      <c r="H266" s="11">
        <v>12479.5</v>
      </c>
      <c r="I266" s="11">
        <v>0</v>
      </c>
      <c r="J266" s="11">
        <v>693.3</v>
      </c>
      <c r="K266" s="4"/>
    </row>
    <row r="267" spans="1:11" s="19" customFormat="1" ht="47.25" customHeight="1">
      <c r="A267" s="33" t="s">
        <v>74</v>
      </c>
      <c r="B267" s="39" t="s">
        <v>97</v>
      </c>
      <c r="C267" s="35"/>
      <c r="D267" s="36"/>
      <c r="E267" s="61">
        <f>SUM(F267:I267)</f>
        <v>47615.5</v>
      </c>
      <c r="F267" s="37">
        <f aca="true" t="shared" si="82" ref="F267:K267">SUM(F268:F273)</f>
        <v>0</v>
      </c>
      <c r="G267" s="37">
        <f t="shared" si="82"/>
        <v>0</v>
      </c>
      <c r="H267" s="37">
        <f t="shared" si="82"/>
        <v>47615.5</v>
      </c>
      <c r="I267" s="37">
        <f t="shared" si="82"/>
        <v>0</v>
      </c>
      <c r="J267" s="37">
        <f t="shared" si="82"/>
        <v>3725.3</v>
      </c>
      <c r="K267" s="38">
        <f t="shared" si="82"/>
        <v>0</v>
      </c>
    </row>
    <row r="268" spans="1:11" ht="39.75" customHeight="1">
      <c r="A268" s="2">
        <v>1</v>
      </c>
      <c r="B268" s="1" t="s">
        <v>20</v>
      </c>
      <c r="C268" s="3">
        <v>2</v>
      </c>
      <c r="D268" s="10"/>
      <c r="E268" s="11">
        <f t="shared" si="81"/>
        <v>2160</v>
      </c>
      <c r="F268" s="11">
        <v>0</v>
      </c>
      <c r="G268" s="11">
        <v>0</v>
      </c>
      <c r="H268" s="11">
        <v>2160</v>
      </c>
      <c r="I268" s="11">
        <v>0</v>
      </c>
      <c r="J268" s="11">
        <v>1200</v>
      </c>
      <c r="K268" s="4"/>
    </row>
    <row r="269" spans="1:11" ht="39.75" customHeight="1">
      <c r="A269" s="2">
        <f>A268+1</f>
        <v>2</v>
      </c>
      <c r="B269" s="1" t="s">
        <v>21</v>
      </c>
      <c r="C269" s="3">
        <v>2</v>
      </c>
      <c r="D269" s="10"/>
      <c r="E269" s="11">
        <f t="shared" si="81"/>
        <v>13860</v>
      </c>
      <c r="F269" s="11">
        <v>0</v>
      </c>
      <c r="G269" s="11">
        <v>0</v>
      </c>
      <c r="H269" s="11">
        <v>13860</v>
      </c>
      <c r="I269" s="11">
        <v>0</v>
      </c>
      <c r="J269" s="11">
        <v>770</v>
      </c>
      <c r="K269" s="4"/>
    </row>
    <row r="270" spans="1:11" ht="39.75" customHeight="1">
      <c r="A270" s="2">
        <f>A269+1</f>
        <v>3</v>
      </c>
      <c r="B270" s="1" t="s">
        <v>22</v>
      </c>
      <c r="C270" s="3">
        <v>2</v>
      </c>
      <c r="D270" s="10"/>
      <c r="E270" s="11">
        <f t="shared" si="81"/>
        <v>2700</v>
      </c>
      <c r="F270" s="11">
        <v>0</v>
      </c>
      <c r="G270" s="11">
        <v>0</v>
      </c>
      <c r="H270" s="11">
        <v>2700</v>
      </c>
      <c r="I270" s="11">
        <v>0</v>
      </c>
      <c r="J270" s="11">
        <v>150</v>
      </c>
      <c r="K270" s="4"/>
    </row>
    <row r="271" spans="1:11" ht="39.75" customHeight="1">
      <c r="A271" s="2">
        <f>A270+1</f>
        <v>4</v>
      </c>
      <c r="B271" s="1" t="s">
        <v>23</v>
      </c>
      <c r="C271" s="3">
        <v>2</v>
      </c>
      <c r="D271" s="10"/>
      <c r="E271" s="11">
        <f t="shared" si="81"/>
        <v>3240</v>
      </c>
      <c r="F271" s="11">
        <v>0</v>
      </c>
      <c r="G271" s="11">
        <v>0</v>
      </c>
      <c r="H271" s="11">
        <v>3240</v>
      </c>
      <c r="I271" s="11">
        <v>0</v>
      </c>
      <c r="J271" s="11">
        <v>180</v>
      </c>
      <c r="K271" s="4"/>
    </row>
    <row r="272" spans="1:11" ht="39.75" customHeight="1">
      <c r="A272" s="2">
        <f>A271+1</f>
        <v>5</v>
      </c>
      <c r="B272" s="1" t="s">
        <v>207</v>
      </c>
      <c r="C272" s="3">
        <v>2</v>
      </c>
      <c r="D272" s="10"/>
      <c r="E272" s="11">
        <f t="shared" si="81"/>
        <v>17100</v>
      </c>
      <c r="F272" s="11">
        <v>0</v>
      </c>
      <c r="G272" s="11">
        <v>0</v>
      </c>
      <c r="H272" s="11">
        <v>17100</v>
      </c>
      <c r="I272" s="11">
        <v>0</v>
      </c>
      <c r="J272" s="11">
        <v>950</v>
      </c>
      <c r="K272" s="4"/>
    </row>
    <row r="273" spans="1:11" ht="54.75" customHeight="1">
      <c r="A273" s="2">
        <v>6</v>
      </c>
      <c r="B273" s="6" t="s">
        <v>125</v>
      </c>
      <c r="C273" s="3">
        <v>2</v>
      </c>
      <c r="D273" s="9"/>
      <c r="E273" s="11">
        <f t="shared" si="81"/>
        <v>8555.5</v>
      </c>
      <c r="F273" s="11">
        <v>0</v>
      </c>
      <c r="G273" s="11">
        <v>0</v>
      </c>
      <c r="H273" s="11">
        <v>8555.5</v>
      </c>
      <c r="I273" s="11">
        <v>0</v>
      </c>
      <c r="J273" s="11">
        <v>475.3</v>
      </c>
      <c r="K273" s="4"/>
    </row>
    <row r="274" spans="1:11" s="54" customFormat="1" ht="18.75">
      <c r="A274" s="26"/>
      <c r="B274" s="53" t="s">
        <v>101</v>
      </c>
      <c r="C274" s="28"/>
      <c r="D274" s="29"/>
      <c r="E274" s="30">
        <f aca="true" t="shared" si="83" ref="E274:E279">SUM(F274:I274)</f>
        <v>552714.1</v>
      </c>
      <c r="F274" s="30">
        <f aca="true" t="shared" si="84" ref="F274:K274">F228+F252+F255</f>
        <v>0</v>
      </c>
      <c r="G274" s="30">
        <f t="shared" si="84"/>
        <v>0</v>
      </c>
      <c r="H274" s="30">
        <f t="shared" si="84"/>
        <v>552714.1</v>
      </c>
      <c r="I274" s="30">
        <f t="shared" si="84"/>
        <v>0</v>
      </c>
      <c r="J274" s="30">
        <f t="shared" si="84"/>
        <v>27865.2</v>
      </c>
      <c r="K274" s="31">
        <f t="shared" si="84"/>
        <v>1000</v>
      </c>
    </row>
    <row r="275" spans="1:11" s="59" customFormat="1" ht="42.75" customHeight="1">
      <c r="A275" s="26">
        <v>1</v>
      </c>
      <c r="B275" s="27" t="s">
        <v>40</v>
      </c>
      <c r="C275" s="28"/>
      <c r="D275" s="28">
        <v>2017</v>
      </c>
      <c r="E275" s="30">
        <f t="shared" si="83"/>
        <v>23009.600000000002</v>
      </c>
      <c r="F275" s="30">
        <f aca="true" t="shared" si="85" ref="F275:K275">F276+F281+F287</f>
        <v>0</v>
      </c>
      <c r="G275" s="30">
        <f t="shared" si="85"/>
        <v>0</v>
      </c>
      <c r="H275" s="30">
        <f t="shared" si="85"/>
        <v>23009.600000000002</v>
      </c>
      <c r="I275" s="30">
        <f t="shared" si="85"/>
        <v>0</v>
      </c>
      <c r="J275" s="30">
        <f t="shared" si="85"/>
        <v>0</v>
      </c>
      <c r="K275" s="31">
        <f t="shared" si="85"/>
        <v>0</v>
      </c>
    </row>
    <row r="276" spans="1:11" ht="42.75" customHeight="1">
      <c r="A276" s="33" t="s">
        <v>72</v>
      </c>
      <c r="B276" s="34" t="s">
        <v>89</v>
      </c>
      <c r="C276" s="35"/>
      <c r="D276" s="35"/>
      <c r="E276" s="61">
        <f t="shared" si="83"/>
        <v>17416</v>
      </c>
      <c r="F276" s="37">
        <f aca="true" t="shared" si="86" ref="F276:K276">F277</f>
        <v>0</v>
      </c>
      <c r="G276" s="37">
        <f t="shared" si="86"/>
        <v>0</v>
      </c>
      <c r="H276" s="37">
        <f t="shared" si="86"/>
        <v>17416</v>
      </c>
      <c r="I276" s="37">
        <f t="shared" si="86"/>
        <v>0</v>
      </c>
      <c r="J276" s="37">
        <f t="shared" si="86"/>
        <v>0</v>
      </c>
      <c r="K276" s="38">
        <f t="shared" si="86"/>
        <v>0</v>
      </c>
    </row>
    <row r="277" spans="1:11" ht="42.75" customHeight="1">
      <c r="A277" s="33"/>
      <c r="B277" s="34" t="s">
        <v>87</v>
      </c>
      <c r="C277" s="35"/>
      <c r="D277" s="35"/>
      <c r="E277" s="61">
        <f t="shared" si="83"/>
        <v>17416</v>
      </c>
      <c r="F277" s="37">
        <f aca="true" t="shared" si="87" ref="F277:K277">SUM(F278:F280)</f>
        <v>0</v>
      </c>
      <c r="G277" s="37">
        <f t="shared" si="87"/>
        <v>0</v>
      </c>
      <c r="H277" s="37">
        <f t="shared" si="87"/>
        <v>17416</v>
      </c>
      <c r="I277" s="37">
        <f t="shared" si="87"/>
        <v>0</v>
      </c>
      <c r="J277" s="37">
        <f t="shared" si="87"/>
        <v>0</v>
      </c>
      <c r="K277" s="38">
        <f t="shared" si="87"/>
        <v>0</v>
      </c>
    </row>
    <row r="278" spans="1:11" ht="39.75" customHeight="1">
      <c r="A278" s="2">
        <v>1</v>
      </c>
      <c r="B278" s="1" t="s">
        <v>24</v>
      </c>
      <c r="C278" s="3">
        <v>1</v>
      </c>
      <c r="D278" s="9"/>
      <c r="E278" s="11">
        <f t="shared" si="83"/>
        <v>4428.5</v>
      </c>
      <c r="F278" s="11">
        <v>0</v>
      </c>
      <c r="G278" s="11">
        <v>0</v>
      </c>
      <c r="H278" s="11">
        <v>4428.5</v>
      </c>
      <c r="I278" s="11">
        <v>0</v>
      </c>
      <c r="J278" s="11"/>
      <c r="K278" s="4"/>
    </row>
    <row r="279" spans="1:11" ht="39.75" customHeight="1">
      <c r="A279" s="2">
        <v>2</v>
      </c>
      <c r="B279" s="1" t="s">
        <v>4</v>
      </c>
      <c r="C279" s="3">
        <v>1</v>
      </c>
      <c r="D279" s="9"/>
      <c r="E279" s="11">
        <f t="shared" si="83"/>
        <v>3742.3</v>
      </c>
      <c r="F279" s="11">
        <v>0</v>
      </c>
      <c r="G279" s="11">
        <v>0</v>
      </c>
      <c r="H279" s="11">
        <v>3742.3</v>
      </c>
      <c r="I279" s="11">
        <v>0</v>
      </c>
      <c r="J279" s="11"/>
      <c r="K279" s="4"/>
    </row>
    <row r="280" spans="1:11" ht="39.75" customHeight="1">
      <c r="A280" s="2">
        <v>3</v>
      </c>
      <c r="B280" s="1" t="s">
        <v>27</v>
      </c>
      <c r="C280" s="3">
        <v>1</v>
      </c>
      <c r="D280" s="9"/>
      <c r="E280" s="11">
        <f aca="true" t="shared" si="88" ref="E280:E289">SUM(F280:I280)</f>
        <v>9245.2</v>
      </c>
      <c r="F280" s="11">
        <v>0</v>
      </c>
      <c r="G280" s="11">
        <v>0</v>
      </c>
      <c r="H280" s="11">
        <v>9245.2</v>
      </c>
      <c r="I280" s="11">
        <v>0</v>
      </c>
      <c r="J280" s="11"/>
      <c r="K280" s="4"/>
    </row>
    <row r="281" spans="1:11" ht="42.75" customHeight="1">
      <c r="A281" s="33" t="s">
        <v>75</v>
      </c>
      <c r="B281" s="39" t="s">
        <v>90</v>
      </c>
      <c r="C281" s="35"/>
      <c r="D281" s="35"/>
      <c r="E281" s="61">
        <f>SUM(F281:I281)</f>
        <v>3180.4</v>
      </c>
      <c r="F281" s="37">
        <f aca="true" t="shared" si="89" ref="F281:K281">F282</f>
        <v>0</v>
      </c>
      <c r="G281" s="37">
        <f t="shared" si="89"/>
        <v>0</v>
      </c>
      <c r="H281" s="37">
        <f t="shared" si="89"/>
        <v>3180.4</v>
      </c>
      <c r="I281" s="37">
        <f t="shared" si="89"/>
        <v>0</v>
      </c>
      <c r="J281" s="37">
        <f t="shared" si="89"/>
        <v>0</v>
      </c>
      <c r="K281" s="38">
        <f t="shared" si="89"/>
        <v>0</v>
      </c>
    </row>
    <row r="282" spans="1:11" ht="42.75" customHeight="1">
      <c r="A282" s="33"/>
      <c r="B282" s="39" t="s">
        <v>87</v>
      </c>
      <c r="C282" s="35"/>
      <c r="D282" s="35"/>
      <c r="E282" s="61">
        <f>SUM(F282:I282)</f>
        <v>3180.4</v>
      </c>
      <c r="F282" s="37">
        <f aca="true" t="shared" si="90" ref="F282:K282">SUM(F283:F286)</f>
        <v>0</v>
      </c>
      <c r="G282" s="37">
        <f t="shared" si="90"/>
        <v>0</v>
      </c>
      <c r="H282" s="37">
        <f t="shared" si="90"/>
        <v>3180.4</v>
      </c>
      <c r="I282" s="37">
        <f t="shared" si="90"/>
        <v>0</v>
      </c>
      <c r="J282" s="37">
        <f t="shared" si="90"/>
        <v>0</v>
      </c>
      <c r="K282" s="38">
        <f t="shared" si="90"/>
        <v>0</v>
      </c>
    </row>
    <row r="283" spans="1:11" ht="39.75" customHeight="1">
      <c r="A283" s="2">
        <v>1</v>
      </c>
      <c r="B283" s="1" t="s">
        <v>212</v>
      </c>
      <c r="C283" s="3">
        <v>1</v>
      </c>
      <c r="D283" s="9"/>
      <c r="E283" s="11">
        <f t="shared" si="88"/>
        <v>1000.1</v>
      </c>
      <c r="F283" s="11">
        <v>0</v>
      </c>
      <c r="G283" s="11">
        <v>0</v>
      </c>
      <c r="H283" s="11">
        <v>1000.1</v>
      </c>
      <c r="I283" s="11">
        <v>0</v>
      </c>
      <c r="J283" s="11"/>
      <c r="K283" s="4"/>
    </row>
    <row r="284" spans="1:11" ht="39.75" customHeight="1">
      <c r="A284" s="2">
        <f>A283+1</f>
        <v>2</v>
      </c>
      <c r="B284" s="1" t="s">
        <v>213</v>
      </c>
      <c r="C284" s="3">
        <v>1</v>
      </c>
      <c r="D284" s="9"/>
      <c r="E284" s="11">
        <f t="shared" si="88"/>
        <v>473.4</v>
      </c>
      <c r="F284" s="11">
        <v>0</v>
      </c>
      <c r="G284" s="11">
        <v>0</v>
      </c>
      <c r="H284" s="11">
        <v>473.4</v>
      </c>
      <c r="I284" s="11">
        <v>0</v>
      </c>
      <c r="J284" s="11"/>
      <c r="K284" s="4"/>
    </row>
    <row r="285" spans="1:11" ht="39.75" customHeight="1">
      <c r="A285" s="2">
        <f>A284+1</f>
        <v>3</v>
      </c>
      <c r="B285" s="1" t="s">
        <v>214</v>
      </c>
      <c r="C285" s="3">
        <v>1</v>
      </c>
      <c r="D285" s="9"/>
      <c r="E285" s="11">
        <f t="shared" si="88"/>
        <v>971.9</v>
      </c>
      <c r="F285" s="11">
        <v>0</v>
      </c>
      <c r="G285" s="11">
        <v>0</v>
      </c>
      <c r="H285" s="11">
        <v>971.9</v>
      </c>
      <c r="I285" s="11">
        <v>0</v>
      </c>
      <c r="J285" s="11"/>
      <c r="K285" s="4"/>
    </row>
    <row r="286" spans="1:11" ht="39.75" customHeight="1">
      <c r="A286" s="2">
        <f>A285+1</f>
        <v>4</v>
      </c>
      <c r="B286" s="1" t="s">
        <v>215</v>
      </c>
      <c r="C286" s="3">
        <v>1</v>
      </c>
      <c r="D286" s="9"/>
      <c r="E286" s="11">
        <f t="shared" si="88"/>
        <v>735</v>
      </c>
      <c r="F286" s="11">
        <v>0</v>
      </c>
      <c r="G286" s="11">
        <v>0</v>
      </c>
      <c r="H286" s="11">
        <v>735</v>
      </c>
      <c r="I286" s="11">
        <v>0</v>
      </c>
      <c r="J286" s="11"/>
      <c r="K286" s="4"/>
    </row>
    <row r="287" spans="1:11" ht="42.75" customHeight="1">
      <c r="A287" s="33" t="s">
        <v>76</v>
      </c>
      <c r="B287" s="39" t="s">
        <v>94</v>
      </c>
      <c r="C287" s="35"/>
      <c r="D287" s="35"/>
      <c r="E287" s="61">
        <f>SUM(F287:I287)</f>
        <v>2413.2</v>
      </c>
      <c r="F287" s="37">
        <f aca="true" t="shared" si="91" ref="F287:K287">F288</f>
        <v>0</v>
      </c>
      <c r="G287" s="37">
        <f t="shared" si="91"/>
        <v>0</v>
      </c>
      <c r="H287" s="37">
        <f t="shared" si="91"/>
        <v>2413.2</v>
      </c>
      <c r="I287" s="37">
        <f t="shared" si="91"/>
        <v>0</v>
      </c>
      <c r="J287" s="37">
        <f t="shared" si="91"/>
        <v>0</v>
      </c>
      <c r="K287" s="38">
        <f t="shared" si="91"/>
        <v>0</v>
      </c>
    </row>
    <row r="288" spans="1:11" s="44" customFormat="1" ht="52.5" customHeight="1">
      <c r="A288" s="42"/>
      <c r="B288" s="39" t="s">
        <v>87</v>
      </c>
      <c r="C288" s="43"/>
      <c r="D288" s="10"/>
      <c r="E288" s="61">
        <f>SUM(F288:I288)</f>
        <v>2413.2</v>
      </c>
      <c r="F288" s="46">
        <f aca="true" t="shared" si="92" ref="F288:K288">SUM(F289:F290)</f>
        <v>0</v>
      </c>
      <c r="G288" s="46">
        <f t="shared" si="92"/>
        <v>0</v>
      </c>
      <c r="H288" s="46">
        <f t="shared" si="92"/>
        <v>2413.2</v>
      </c>
      <c r="I288" s="46">
        <f t="shared" si="92"/>
        <v>0</v>
      </c>
      <c r="J288" s="46">
        <f t="shared" si="92"/>
        <v>0</v>
      </c>
      <c r="K288" s="47">
        <f t="shared" si="92"/>
        <v>0</v>
      </c>
    </row>
    <row r="289" spans="1:11" ht="39.75" customHeight="1">
      <c r="A289" s="2">
        <v>1</v>
      </c>
      <c r="B289" s="1" t="s">
        <v>26</v>
      </c>
      <c r="C289" s="3">
        <v>1</v>
      </c>
      <c r="D289" s="9"/>
      <c r="E289" s="11">
        <f t="shared" si="88"/>
        <v>477</v>
      </c>
      <c r="F289" s="11">
        <v>0</v>
      </c>
      <c r="G289" s="11">
        <v>0</v>
      </c>
      <c r="H289" s="11">
        <v>477</v>
      </c>
      <c r="I289" s="11">
        <v>0</v>
      </c>
      <c r="J289" s="11"/>
      <c r="K289" s="4"/>
    </row>
    <row r="290" spans="1:11" ht="69" customHeight="1">
      <c r="A290" s="2">
        <v>2</v>
      </c>
      <c r="B290" s="1" t="s">
        <v>216</v>
      </c>
      <c r="C290" s="3">
        <v>1</v>
      </c>
      <c r="D290" s="9"/>
      <c r="E290" s="11">
        <f>SUM(F290:I290)</f>
        <v>1936.2</v>
      </c>
      <c r="F290" s="11">
        <v>0</v>
      </c>
      <c r="G290" s="11">
        <v>0</v>
      </c>
      <c r="H290" s="11">
        <v>1936.2</v>
      </c>
      <c r="I290" s="11">
        <v>0</v>
      </c>
      <c r="J290" s="11"/>
      <c r="K290" s="4"/>
    </row>
    <row r="291" spans="1:11" s="54" customFormat="1" ht="55.5" customHeight="1">
      <c r="A291" s="26" t="s">
        <v>32</v>
      </c>
      <c r="B291" s="53" t="s">
        <v>96</v>
      </c>
      <c r="C291" s="28"/>
      <c r="D291" s="29" t="s">
        <v>44</v>
      </c>
      <c r="E291" s="30">
        <f>SUM(F291:I291)</f>
        <v>439901</v>
      </c>
      <c r="F291" s="30">
        <f>F292+F296+F301</f>
        <v>0</v>
      </c>
      <c r="G291" s="30">
        <f>G292+G296+G301</f>
        <v>0</v>
      </c>
      <c r="H291" s="30">
        <f>H292+H296+H301</f>
        <v>439901</v>
      </c>
      <c r="I291" s="30">
        <f>I292+I296+I301</f>
        <v>0</v>
      </c>
      <c r="J291" s="30">
        <f>J292+J296+J301</f>
        <v>20597</v>
      </c>
      <c r="K291" s="31">
        <f>SUM(K292)</f>
        <v>0</v>
      </c>
    </row>
    <row r="292" spans="1:11" s="44" customFormat="1" ht="55.5" customHeight="1">
      <c r="A292" s="33" t="s">
        <v>77</v>
      </c>
      <c r="B292" s="34" t="s">
        <v>89</v>
      </c>
      <c r="C292" s="35"/>
      <c r="D292" s="36"/>
      <c r="E292" s="61">
        <f>SUM(F292:I292)</f>
        <v>339074.5</v>
      </c>
      <c r="F292" s="37">
        <f aca="true" t="shared" si="93" ref="F292:K292">SUM(F293:F295)</f>
        <v>0</v>
      </c>
      <c r="G292" s="37">
        <f t="shared" si="93"/>
        <v>0</v>
      </c>
      <c r="H292" s="37">
        <f t="shared" si="93"/>
        <v>339074.5</v>
      </c>
      <c r="I292" s="37">
        <f t="shared" si="93"/>
        <v>0</v>
      </c>
      <c r="J292" s="37">
        <f t="shared" si="93"/>
        <v>15462.2</v>
      </c>
      <c r="K292" s="38">
        <f t="shared" si="93"/>
        <v>0</v>
      </c>
    </row>
    <row r="293" spans="1:11" ht="39.75" customHeight="1">
      <c r="A293" s="2">
        <v>1</v>
      </c>
      <c r="B293" s="1" t="s">
        <v>24</v>
      </c>
      <c r="C293" s="3">
        <v>2</v>
      </c>
      <c r="D293" s="9"/>
      <c r="E293" s="11">
        <f aca="true" t="shared" si="94" ref="E293:E303">SUM(F293:I293)</f>
        <v>88570.8</v>
      </c>
      <c r="F293" s="11">
        <v>0</v>
      </c>
      <c r="G293" s="11">
        <v>0</v>
      </c>
      <c r="H293" s="11">
        <v>88570.8</v>
      </c>
      <c r="I293" s="11">
        <v>0</v>
      </c>
      <c r="J293" s="11">
        <v>4920.6</v>
      </c>
      <c r="K293" s="4"/>
    </row>
    <row r="294" spans="1:11" s="44" customFormat="1" ht="39.75" customHeight="1">
      <c r="A294" s="2">
        <f>A293+1</f>
        <v>2</v>
      </c>
      <c r="B294" s="1" t="s">
        <v>4</v>
      </c>
      <c r="C294" s="3">
        <v>2</v>
      </c>
      <c r="D294" s="10"/>
      <c r="E294" s="11">
        <f t="shared" si="94"/>
        <v>74845.9</v>
      </c>
      <c r="F294" s="11">
        <v>0</v>
      </c>
      <c r="G294" s="11">
        <v>0</v>
      </c>
      <c r="H294" s="11">
        <v>74845.9</v>
      </c>
      <c r="I294" s="11">
        <v>0</v>
      </c>
      <c r="J294" s="11">
        <v>4158.1</v>
      </c>
      <c r="K294" s="56"/>
    </row>
    <row r="295" spans="1:11" ht="39.75" customHeight="1">
      <c r="A295" s="2">
        <f>A294+1</f>
        <v>3</v>
      </c>
      <c r="B295" s="1" t="s">
        <v>27</v>
      </c>
      <c r="C295" s="3">
        <v>2</v>
      </c>
      <c r="D295" s="9"/>
      <c r="E295" s="11">
        <f t="shared" si="94"/>
        <v>175657.8</v>
      </c>
      <c r="F295" s="11">
        <v>0</v>
      </c>
      <c r="G295" s="11">
        <v>0</v>
      </c>
      <c r="H295" s="11">
        <v>175657.8</v>
      </c>
      <c r="I295" s="11">
        <v>0</v>
      </c>
      <c r="J295" s="11">
        <v>6383.5</v>
      </c>
      <c r="K295" s="4"/>
    </row>
    <row r="296" spans="1:11" s="44" customFormat="1" ht="33" customHeight="1">
      <c r="A296" s="33" t="s">
        <v>73</v>
      </c>
      <c r="B296" s="39" t="s">
        <v>90</v>
      </c>
      <c r="C296" s="35"/>
      <c r="D296" s="36"/>
      <c r="E296" s="61">
        <f>SUM(F296:I296)</f>
        <v>63626.5</v>
      </c>
      <c r="F296" s="37">
        <f aca="true" t="shared" si="95" ref="F296:K296">SUM(F297:F300)</f>
        <v>0</v>
      </c>
      <c r="G296" s="37">
        <f t="shared" si="95"/>
        <v>0</v>
      </c>
      <c r="H296" s="37">
        <f t="shared" si="95"/>
        <v>63626.5</v>
      </c>
      <c r="I296" s="37">
        <f t="shared" si="95"/>
        <v>0</v>
      </c>
      <c r="J296" s="37">
        <f t="shared" si="95"/>
        <v>3534.8</v>
      </c>
      <c r="K296" s="38">
        <f t="shared" si="95"/>
        <v>0</v>
      </c>
    </row>
    <row r="297" spans="1:11" ht="39.75" customHeight="1">
      <c r="A297" s="2">
        <v>1</v>
      </c>
      <c r="B297" s="1" t="s">
        <v>212</v>
      </c>
      <c r="C297" s="3">
        <v>2</v>
      </c>
      <c r="D297" s="9"/>
      <c r="E297" s="11">
        <f t="shared" si="94"/>
        <v>20019.6</v>
      </c>
      <c r="F297" s="11">
        <v>0</v>
      </c>
      <c r="G297" s="11">
        <v>0</v>
      </c>
      <c r="H297" s="11">
        <v>20019.6</v>
      </c>
      <c r="I297" s="11">
        <v>0</v>
      </c>
      <c r="J297" s="11">
        <v>1112.2</v>
      </c>
      <c r="K297" s="4"/>
    </row>
    <row r="298" spans="1:11" ht="39.75" customHeight="1">
      <c r="A298" s="2">
        <f>A297+1</f>
        <v>2</v>
      </c>
      <c r="B298" s="1" t="s">
        <v>213</v>
      </c>
      <c r="C298" s="3">
        <v>2</v>
      </c>
      <c r="D298" s="9"/>
      <c r="E298" s="11">
        <f t="shared" si="94"/>
        <v>9468</v>
      </c>
      <c r="F298" s="11">
        <v>0</v>
      </c>
      <c r="G298" s="11">
        <v>0</v>
      </c>
      <c r="H298" s="11">
        <v>9468</v>
      </c>
      <c r="I298" s="11">
        <v>0</v>
      </c>
      <c r="J298" s="11">
        <v>526</v>
      </c>
      <c r="K298" s="4"/>
    </row>
    <row r="299" spans="1:11" ht="39.75" customHeight="1">
      <c r="A299" s="2">
        <f>A298+1</f>
        <v>3</v>
      </c>
      <c r="B299" s="1" t="s">
        <v>214</v>
      </c>
      <c r="C299" s="3">
        <v>2</v>
      </c>
      <c r="D299" s="9"/>
      <c r="E299" s="11">
        <f t="shared" si="94"/>
        <v>19438.2</v>
      </c>
      <c r="F299" s="11">
        <v>0</v>
      </c>
      <c r="G299" s="11">
        <v>0</v>
      </c>
      <c r="H299" s="11">
        <v>19438.2</v>
      </c>
      <c r="I299" s="11">
        <v>0</v>
      </c>
      <c r="J299" s="11">
        <v>1079.9</v>
      </c>
      <c r="K299" s="4"/>
    </row>
    <row r="300" spans="1:11" ht="39.75" customHeight="1">
      <c r="A300" s="2">
        <f>A299+1</f>
        <v>4</v>
      </c>
      <c r="B300" s="1" t="s">
        <v>215</v>
      </c>
      <c r="C300" s="3">
        <v>2</v>
      </c>
      <c r="D300" s="9"/>
      <c r="E300" s="11">
        <f t="shared" si="94"/>
        <v>14700.7</v>
      </c>
      <c r="F300" s="11">
        <v>0</v>
      </c>
      <c r="G300" s="11">
        <v>0</v>
      </c>
      <c r="H300" s="11">
        <v>14700.7</v>
      </c>
      <c r="I300" s="11">
        <v>0</v>
      </c>
      <c r="J300" s="11">
        <v>816.7</v>
      </c>
      <c r="K300" s="4"/>
    </row>
    <row r="301" spans="1:11" s="44" customFormat="1" ht="55.5" customHeight="1">
      <c r="A301" s="33" t="s">
        <v>83</v>
      </c>
      <c r="B301" s="39" t="s">
        <v>94</v>
      </c>
      <c r="C301" s="35"/>
      <c r="D301" s="36"/>
      <c r="E301" s="61">
        <f>SUM(F301:I301)</f>
        <v>37200</v>
      </c>
      <c r="F301" s="37">
        <f aca="true" t="shared" si="96" ref="F301:K301">SUM(F302:F303)</f>
        <v>0</v>
      </c>
      <c r="G301" s="37">
        <f t="shared" si="96"/>
        <v>0</v>
      </c>
      <c r="H301" s="37">
        <f t="shared" si="96"/>
        <v>37200</v>
      </c>
      <c r="I301" s="37">
        <f t="shared" si="96"/>
        <v>0</v>
      </c>
      <c r="J301" s="37">
        <f t="shared" si="96"/>
        <v>1600</v>
      </c>
      <c r="K301" s="38">
        <f t="shared" si="96"/>
        <v>0</v>
      </c>
    </row>
    <row r="302" spans="1:11" ht="39.75" customHeight="1">
      <c r="A302" s="2">
        <v>1</v>
      </c>
      <c r="B302" s="1" t="s">
        <v>26</v>
      </c>
      <c r="C302" s="3">
        <v>2</v>
      </c>
      <c r="D302" s="9"/>
      <c r="E302" s="11">
        <f t="shared" si="94"/>
        <v>9540</v>
      </c>
      <c r="F302" s="11">
        <v>0</v>
      </c>
      <c r="G302" s="11">
        <v>0</v>
      </c>
      <c r="H302" s="11">
        <v>9540</v>
      </c>
      <c r="I302" s="11">
        <v>0</v>
      </c>
      <c r="J302" s="11">
        <v>530</v>
      </c>
      <c r="K302" s="4"/>
    </row>
    <row r="303" spans="1:11" ht="69" customHeight="1">
      <c r="A303" s="2">
        <v>2</v>
      </c>
      <c r="B303" s="1" t="s">
        <v>216</v>
      </c>
      <c r="C303" s="3">
        <v>1</v>
      </c>
      <c r="D303" s="9"/>
      <c r="E303" s="11">
        <f t="shared" si="94"/>
        <v>27660</v>
      </c>
      <c r="F303" s="11">
        <v>0</v>
      </c>
      <c r="G303" s="11">
        <v>0</v>
      </c>
      <c r="H303" s="11">
        <v>27660</v>
      </c>
      <c r="I303" s="11">
        <v>0</v>
      </c>
      <c r="J303" s="11">
        <v>1070</v>
      </c>
      <c r="K303" s="4"/>
    </row>
    <row r="304" spans="1:11" s="54" customFormat="1" ht="18.75">
      <c r="A304" s="26"/>
      <c r="B304" s="53" t="s">
        <v>102</v>
      </c>
      <c r="C304" s="28"/>
      <c r="D304" s="29"/>
      <c r="E304" s="30">
        <f>SUM(F304:I304)</f>
        <v>462910.6</v>
      </c>
      <c r="F304" s="30">
        <f aca="true" t="shared" si="97" ref="F304:K304">F275+F291</f>
        <v>0</v>
      </c>
      <c r="G304" s="30">
        <f t="shared" si="97"/>
        <v>0</v>
      </c>
      <c r="H304" s="30">
        <f t="shared" si="97"/>
        <v>462910.6</v>
      </c>
      <c r="I304" s="30">
        <f t="shared" si="97"/>
        <v>0</v>
      </c>
      <c r="J304" s="30">
        <f t="shared" si="97"/>
        <v>20597</v>
      </c>
      <c r="K304" s="30">
        <f t="shared" si="97"/>
        <v>0</v>
      </c>
    </row>
    <row r="305" spans="1:11" s="62" customFormat="1" ht="36.75" customHeight="1">
      <c r="A305" s="26">
        <v>1</v>
      </c>
      <c r="B305" s="27" t="s">
        <v>88</v>
      </c>
      <c r="C305" s="28"/>
      <c r="D305" s="28">
        <v>2018</v>
      </c>
      <c r="E305" s="30">
        <f>SUM(F305:I305)</f>
        <v>5101.1</v>
      </c>
      <c r="F305" s="30">
        <f aca="true" t="shared" si="98" ref="F305:K305">F306+F313</f>
        <v>0</v>
      </c>
      <c r="G305" s="30">
        <f t="shared" si="98"/>
        <v>0</v>
      </c>
      <c r="H305" s="30">
        <f t="shared" si="98"/>
        <v>5101.1</v>
      </c>
      <c r="I305" s="30">
        <f t="shared" si="98"/>
        <v>0</v>
      </c>
      <c r="J305" s="30">
        <f t="shared" si="98"/>
        <v>0</v>
      </c>
      <c r="K305" s="31">
        <f t="shared" si="98"/>
        <v>0</v>
      </c>
    </row>
    <row r="306" spans="1:11" s="19" customFormat="1" ht="36.75" customHeight="1">
      <c r="A306" s="33" t="s">
        <v>75</v>
      </c>
      <c r="B306" s="39" t="s">
        <v>93</v>
      </c>
      <c r="C306" s="35"/>
      <c r="D306" s="35"/>
      <c r="E306" s="61">
        <f>SUM(F306:I306)</f>
        <v>4952.6</v>
      </c>
      <c r="F306" s="37">
        <f aca="true" t="shared" si="99" ref="F306:K306">F307</f>
        <v>0</v>
      </c>
      <c r="G306" s="37">
        <f t="shared" si="99"/>
        <v>0</v>
      </c>
      <c r="H306" s="37">
        <f t="shared" si="99"/>
        <v>4952.6</v>
      </c>
      <c r="I306" s="37">
        <f t="shared" si="99"/>
        <v>0</v>
      </c>
      <c r="J306" s="37">
        <f t="shared" si="99"/>
        <v>0</v>
      </c>
      <c r="K306" s="38">
        <f t="shared" si="99"/>
        <v>0</v>
      </c>
    </row>
    <row r="307" spans="1:11" s="19" customFormat="1" ht="36.75" customHeight="1">
      <c r="A307" s="33"/>
      <c r="B307" s="39" t="s">
        <v>87</v>
      </c>
      <c r="C307" s="35"/>
      <c r="D307" s="35"/>
      <c r="E307" s="61">
        <f>SUM(F307:I307)</f>
        <v>4952.6</v>
      </c>
      <c r="F307" s="37">
        <f aca="true" t="shared" si="100" ref="F307:K307">SUM(F308:F312)</f>
        <v>0</v>
      </c>
      <c r="G307" s="37">
        <f t="shared" si="100"/>
        <v>0</v>
      </c>
      <c r="H307" s="37">
        <f t="shared" si="100"/>
        <v>4952.6</v>
      </c>
      <c r="I307" s="37">
        <f t="shared" si="100"/>
        <v>0</v>
      </c>
      <c r="J307" s="37">
        <f t="shared" si="100"/>
        <v>0</v>
      </c>
      <c r="K307" s="38">
        <f t="shared" si="100"/>
        <v>0</v>
      </c>
    </row>
    <row r="308" spans="1:11" ht="39.75" customHeight="1">
      <c r="A308" s="2">
        <v>1</v>
      </c>
      <c r="B308" s="1" t="s">
        <v>217</v>
      </c>
      <c r="C308" s="3">
        <v>1</v>
      </c>
      <c r="D308" s="9"/>
      <c r="E308" s="11">
        <f aca="true" t="shared" si="101" ref="E308:E315">SUM(F308:I308)</f>
        <v>792</v>
      </c>
      <c r="F308" s="11">
        <v>0</v>
      </c>
      <c r="G308" s="11">
        <v>0</v>
      </c>
      <c r="H308" s="11">
        <v>792</v>
      </c>
      <c r="I308" s="11">
        <v>0</v>
      </c>
      <c r="J308" s="11"/>
      <c r="K308" s="4"/>
    </row>
    <row r="309" spans="1:11" ht="39.75" customHeight="1">
      <c r="A309" s="2">
        <f>A308+1</f>
        <v>2</v>
      </c>
      <c r="B309" s="1" t="s">
        <v>218</v>
      </c>
      <c r="C309" s="3">
        <v>1</v>
      </c>
      <c r="D309" s="9"/>
      <c r="E309" s="11">
        <f t="shared" si="101"/>
        <v>616.8</v>
      </c>
      <c r="F309" s="11">
        <v>0</v>
      </c>
      <c r="G309" s="11">
        <v>0</v>
      </c>
      <c r="H309" s="11">
        <v>616.8</v>
      </c>
      <c r="I309" s="11">
        <v>0</v>
      </c>
      <c r="J309" s="11"/>
      <c r="K309" s="4"/>
    </row>
    <row r="310" spans="1:11" ht="39.75" customHeight="1">
      <c r="A310" s="2">
        <f>A309+1</f>
        <v>3</v>
      </c>
      <c r="B310" s="1" t="s">
        <v>219</v>
      </c>
      <c r="C310" s="3">
        <v>1</v>
      </c>
      <c r="D310" s="9"/>
      <c r="E310" s="11">
        <f t="shared" si="101"/>
        <v>765</v>
      </c>
      <c r="F310" s="11">
        <v>0</v>
      </c>
      <c r="G310" s="11">
        <v>0</v>
      </c>
      <c r="H310" s="11">
        <v>765</v>
      </c>
      <c r="I310" s="11">
        <v>0</v>
      </c>
      <c r="J310" s="11"/>
      <c r="K310" s="4"/>
    </row>
    <row r="311" spans="1:11" ht="39.75" customHeight="1">
      <c r="A311" s="2">
        <f>A310+1</f>
        <v>4</v>
      </c>
      <c r="B311" s="1" t="s">
        <v>220</v>
      </c>
      <c r="C311" s="3">
        <v>1</v>
      </c>
      <c r="D311" s="9"/>
      <c r="E311" s="11">
        <f t="shared" si="101"/>
        <v>963.4</v>
      </c>
      <c r="F311" s="11">
        <v>0</v>
      </c>
      <c r="G311" s="11">
        <v>0</v>
      </c>
      <c r="H311" s="11">
        <v>963.4</v>
      </c>
      <c r="I311" s="11">
        <v>0</v>
      </c>
      <c r="J311" s="11"/>
      <c r="K311" s="4"/>
    </row>
    <row r="312" spans="1:11" ht="39.75" customHeight="1">
      <c r="A312" s="2">
        <f>A311+1</f>
        <v>5</v>
      </c>
      <c r="B312" s="1" t="s">
        <v>221</v>
      </c>
      <c r="C312" s="3">
        <v>1</v>
      </c>
      <c r="D312" s="9"/>
      <c r="E312" s="11">
        <f t="shared" si="101"/>
        <v>1815.4</v>
      </c>
      <c r="F312" s="11">
        <v>0</v>
      </c>
      <c r="G312" s="11">
        <v>0</v>
      </c>
      <c r="H312" s="11">
        <v>1815.4</v>
      </c>
      <c r="I312" s="11">
        <v>0</v>
      </c>
      <c r="J312" s="11"/>
      <c r="K312" s="4"/>
    </row>
    <row r="313" spans="1:11" s="19" customFormat="1" ht="36.75" customHeight="1">
      <c r="A313" s="33" t="s">
        <v>75</v>
      </c>
      <c r="B313" s="39" t="s">
        <v>94</v>
      </c>
      <c r="C313" s="35"/>
      <c r="D313" s="35"/>
      <c r="E313" s="61">
        <f>SUM(F313:I313)</f>
        <v>148.5</v>
      </c>
      <c r="F313" s="37">
        <f aca="true" t="shared" si="102" ref="F313:K313">F314</f>
        <v>0</v>
      </c>
      <c r="G313" s="37">
        <f t="shared" si="102"/>
        <v>0</v>
      </c>
      <c r="H313" s="37">
        <f t="shared" si="102"/>
        <v>148.5</v>
      </c>
      <c r="I313" s="37">
        <f t="shared" si="102"/>
        <v>0</v>
      </c>
      <c r="J313" s="37">
        <f t="shared" si="102"/>
        <v>0</v>
      </c>
      <c r="K313" s="38">
        <f t="shared" si="102"/>
        <v>0</v>
      </c>
    </row>
    <row r="314" spans="1:11" s="19" customFormat="1" ht="36.75" customHeight="1">
      <c r="A314" s="33"/>
      <c r="B314" s="39" t="s">
        <v>87</v>
      </c>
      <c r="C314" s="35"/>
      <c r="D314" s="35"/>
      <c r="E314" s="61">
        <f>SUM(F314:I314)</f>
        <v>148.5</v>
      </c>
      <c r="F314" s="37">
        <f aca="true" t="shared" si="103" ref="F314:K314">SUM(F315)</f>
        <v>0</v>
      </c>
      <c r="G314" s="37">
        <f t="shared" si="103"/>
        <v>0</v>
      </c>
      <c r="H314" s="37">
        <f t="shared" si="103"/>
        <v>148.5</v>
      </c>
      <c r="I314" s="37">
        <f t="shared" si="103"/>
        <v>0</v>
      </c>
      <c r="J314" s="37">
        <f t="shared" si="103"/>
        <v>0</v>
      </c>
      <c r="K314" s="38">
        <f t="shared" si="103"/>
        <v>0</v>
      </c>
    </row>
    <row r="315" spans="1:11" ht="54" customHeight="1">
      <c r="A315" s="2">
        <v>1</v>
      </c>
      <c r="B315" s="1" t="s">
        <v>223</v>
      </c>
      <c r="C315" s="3">
        <v>1</v>
      </c>
      <c r="D315" s="9"/>
      <c r="E315" s="11">
        <f t="shared" si="101"/>
        <v>148.5</v>
      </c>
      <c r="F315" s="11">
        <v>0</v>
      </c>
      <c r="G315" s="11">
        <v>0</v>
      </c>
      <c r="H315" s="11">
        <v>148.5</v>
      </c>
      <c r="I315" s="11">
        <v>0</v>
      </c>
      <c r="J315" s="11"/>
      <c r="K315" s="4"/>
    </row>
    <row r="316" spans="1:11" s="59" customFormat="1" ht="59.25" customHeight="1">
      <c r="A316" s="26" t="s">
        <v>32</v>
      </c>
      <c r="B316" s="53" t="s">
        <v>96</v>
      </c>
      <c r="C316" s="28"/>
      <c r="D316" s="29" t="s">
        <v>45</v>
      </c>
      <c r="E316" s="30">
        <f>SUM(F316:I316)</f>
        <v>102020.6</v>
      </c>
      <c r="F316" s="30">
        <f aca="true" t="shared" si="104" ref="F316:K316">F317+F323</f>
        <v>0</v>
      </c>
      <c r="G316" s="30">
        <f t="shared" si="104"/>
        <v>0</v>
      </c>
      <c r="H316" s="30">
        <f t="shared" si="104"/>
        <v>102020.6</v>
      </c>
      <c r="I316" s="30">
        <f t="shared" si="104"/>
        <v>0</v>
      </c>
      <c r="J316" s="30">
        <f t="shared" si="104"/>
        <v>5667.8</v>
      </c>
      <c r="K316" s="31">
        <f t="shared" si="104"/>
        <v>0</v>
      </c>
    </row>
    <row r="317" spans="1:11" ht="59.25" customHeight="1">
      <c r="A317" s="33" t="s">
        <v>77</v>
      </c>
      <c r="B317" s="39" t="s">
        <v>90</v>
      </c>
      <c r="C317" s="35"/>
      <c r="D317" s="36"/>
      <c r="E317" s="30">
        <f>SUM(F317:I317)</f>
        <v>99050.6</v>
      </c>
      <c r="F317" s="37">
        <f aca="true" t="shared" si="105" ref="F317:K317">SUM(F318:F322)</f>
        <v>0</v>
      </c>
      <c r="G317" s="37">
        <f t="shared" si="105"/>
        <v>0</v>
      </c>
      <c r="H317" s="37">
        <f t="shared" si="105"/>
        <v>99050.6</v>
      </c>
      <c r="I317" s="37">
        <f t="shared" si="105"/>
        <v>0</v>
      </c>
      <c r="J317" s="37">
        <f t="shared" si="105"/>
        <v>5502.8</v>
      </c>
      <c r="K317" s="38">
        <f t="shared" si="105"/>
        <v>0</v>
      </c>
    </row>
    <row r="318" spans="1:11" ht="39.75" customHeight="1">
      <c r="A318" s="2">
        <v>1</v>
      </c>
      <c r="B318" s="1" t="s">
        <v>217</v>
      </c>
      <c r="C318" s="3">
        <v>2</v>
      </c>
      <c r="D318" s="10"/>
      <c r="E318" s="11">
        <f aca="true" t="shared" si="106" ref="E318:E324">SUM(F318:I318)</f>
        <v>15840</v>
      </c>
      <c r="F318" s="11">
        <v>0</v>
      </c>
      <c r="G318" s="11">
        <v>0</v>
      </c>
      <c r="H318" s="11">
        <v>15840</v>
      </c>
      <c r="I318" s="11">
        <v>0</v>
      </c>
      <c r="J318" s="11">
        <v>880</v>
      </c>
      <c r="K318" s="4"/>
    </row>
    <row r="319" spans="1:11" ht="39.75" customHeight="1">
      <c r="A319" s="2">
        <f>A318+1</f>
        <v>2</v>
      </c>
      <c r="B319" s="1" t="s">
        <v>218</v>
      </c>
      <c r="C319" s="3">
        <v>2</v>
      </c>
      <c r="D319" s="10"/>
      <c r="E319" s="11">
        <f t="shared" si="106"/>
        <v>12335.5</v>
      </c>
      <c r="F319" s="11">
        <v>0</v>
      </c>
      <c r="G319" s="11">
        <v>0</v>
      </c>
      <c r="H319" s="11">
        <v>12335.5</v>
      </c>
      <c r="I319" s="11">
        <v>0</v>
      </c>
      <c r="J319" s="11">
        <v>685.3</v>
      </c>
      <c r="K319" s="4"/>
    </row>
    <row r="320" spans="1:11" ht="39.75" customHeight="1">
      <c r="A320" s="2">
        <f>A319+1</f>
        <v>3</v>
      </c>
      <c r="B320" s="1" t="s">
        <v>219</v>
      </c>
      <c r="C320" s="3">
        <v>2</v>
      </c>
      <c r="D320" s="10"/>
      <c r="E320" s="11">
        <f t="shared" si="106"/>
        <v>15300</v>
      </c>
      <c r="F320" s="11">
        <v>0</v>
      </c>
      <c r="G320" s="11">
        <v>0</v>
      </c>
      <c r="H320" s="11">
        <v>15300</v>
      </c>
      <c r="I320" s="11">
        <v>0</v>
      </c>
      <c r="J320" s="11">
        <v>850</v>
      </c>
      <c r="K320" s="4"/>
    </row>
    <row r="321" spans="1:11" ht="39.75" customHeight="1">
      <c r="A321" s="2">
        <f>A320+1</f>
        <v>4</v>
      </c>
      <c r="B321" s="1" t="s">
        <v>220</v>
      </c>
      <c r="C321" s="3">
        <v>2</v>
      </c>
      <c r="D321" s="10"/>
      <c r="E321" s="11">
        <f t="shared" si="106"/>
        <v>19267.2</v>
      </c>
      <c r="F321" s="11">
        <v>0</v>
      </c>
      <c r="G321" s="11">
        <v>0</v>
      </c>
      <c r="H321" s="11">
        <v>19267.2</v>
      </c>
      <c r="I321" s="11">
        <v>0</v>
      </c>
      <c r="J321" s="11">
        <v>1070.4</v>
      </c>
      <c r="K321" s="4"/>
    </row>
    <row r="322" spans="1:11" ht="39.75" customHeight="1">
      <c r="A322" s="2">
        <f>A321+1</f>
        <v>5</v>
      </c>
      <c r="B322" s="1" t="s">
        <v>221</v>
      </c>
      <c r="C322" s="3">
        <v>2</v>
      </c>
      <c r="D322" s="10"/>
      <c r="E322" s="11">
        <f t="shared" si="106"/>
        <v>36307.9</v>
      </c>
      <c r="F322" s="11">
        <v>0</v>
      </c>
      <c r="G322" s="11">
        <v>0</v>
      </c>
      <c r="H322" s="11">
        <v>36307.9</v>
      </c>
      <c r="I322" s="11">
        <v>0</v>
      </c>
      <c r="J322" s="11">
        <v>2017.1</v>
      </c>
      <c r="K322" s="4"/>
    </row>
    <row r="323" spans="1:11" ht="59.25" customHeight="1">
      <c r="A323" s="33" t="s">
        <v>73</v>
      </c>
      <c r="B323" s="39" t="s">
        <v>91</v>
      </c>
      <c r="C323" s="35"/>
      <c r="D323" s="36"/>
      <c r="E323" s="30">
        <f>SUM(F323:I323)</f>
        <v>2970</v>
      </c>
      <c r="F323" s="37">
        <f aca="true" t="shared" si="107" ref="F323:K323">SUM(F324)</f>
        <v>0</v>
      </c>
      <c r="G323" s="37">
        <f t="shared" si="107"/>
        <v>0</v>
      </c>
      <c r="H323" s="37">
        <f t="shared" si="107"/>
        <v>2970</v>
      </c>
      <c r="I323" s="37">
        <f t="shared" si="107"/>
        <v>0</v>
      </c>
      <c r="J323" s="37">
        <f t="shared" si="107"/>
        <v>165</v>
      </c>
      <c r="K323" s="38">
        <f t="shared" si="107"/>
        <v>0</v>
      </c>
    </row>
    <row r="324" spans="1:11" ht="39.75" customHeight="1">
      <c r="A324" s="2">
        <v>1</v>
      </c>
      <c r="B324" s="1" t="s">
        <v>222</v>
      </c>
      <c r="C324" s="3">
        <v>2</v>
      </c>
      <c r="D324" s="9"/>
      <c r="E324" s="11">
        <f t="shared" si="106"/>
        <v>2970</v>
      </c>
      <c r="F324" s="11">
        <v>0</v>
      </c>
      <c r="G324" s="11">
        <v>0</v>
      </c>
      <c r="H324" s="11">
        <v>2970</v>
      </c>
      <c r="I324" s="11">
        <v>0</v>
      </c>
      <c r="J324" s="11">
        <v>165</v>
      </c>
      <c r="K324" s="4"/>
    </row>
    <row r="325" spans="1:11" s="54" customFormat="1" ht="18.75">
      <c r="A325" s="26"/>
      <c r="B325" s="53" t="s">
        <v>103</v>
      </c>
      <c r="C325" s="28"/>
      <c r="D325" s="29"/>
      <c r="E325" s="30">
        <f>SUM(F325:I325)</f>
        <v>107121.70000000001</v>
      </c>
      <c r="F325" s="30">
        <f aca="true" t="shared" si="108" ref="F325:K325">F305+F316</f>
        <v>0</v>
      </c>
      <c r="G325" s="30">
        <f t="shared" si="108"/>
        <v>0</v>
      </c>
      <c r="H325" s="30">
        <f t="shared" si="108"/>
        <v>107121.70000000001</v>
      </c>
      <c r="I325" s="30">
        <f t="shared" si="108"/>
        <v>0</v>
      </c>
      <c r="J325" s="30">
        <f t="shared" si="108"/>
        <v>5667.8</v>
      </c>
      <c r="K325" s="31">
        <f t="shared" si="108"/>
        <v>0</v>
      </c>
    </row>
    <row r="326" spans="1:11" s="32" customFormat="1" ht="55.5" customHeight="1">
      <c r="A326" s="26">
        <v>1</v>
      </c>
      <c r="B326" s="27" t="s">
        <v>88</v>
      </c>
      <c r="C326" s="28"/>
      <c r="D326" s="28">
        <v>2019</v>
      </c>
      <c r="E326" s="30">
        <f>SUM(F326:I326)</f>
        <v>9184.1</v>
      </c>
      <c r="F326" s="30">
        <f aca="true" t="shared" si="109" ref="F326:K327">F327</f>
        <v>0</v>
      </c>
      <c r="G326" s="30">
        <f t="shared" si="109"/>
        <v>0</v>
      </c>
      <c r="H326" s="30">
        <f t="shared" si="109"/>
        <v>9184.1</v>
      </c>
      <c r="I326" s="30">
        <f t="shared" si="109"/>
        <v>0</v>
      </c>
      <c r="J326" s="30">
        <f t="shared" si="109"/>
        <v>0</v>
      </c>
      <c r="K326" s="31">
        <f t="shared" si="109"/>
        <v>0</v>
      </c>
    </row>
    <row r="327" spans="1:11" s="20" customFormat="1" ht="55.5" customHeight="1">
      <c r="A327" s="33" t="s">
        <v>72</v>
      </c>
      <c r="B327" s="39" t="s">
        <v>93</v>
      </c>
      <c r="C327" s="35"/>
      <c r="D327" s="35"/>
      <c r="E327" s="61">
        <f>SUM(F327:I327)</f>
        <v>9184.1</v>
      </c>
      <c r="F327" s="37">
        <f t="shared" si="109"/>
        <v>0</v>
      </c>
      <c r="G327" s="37">
        <f t="shared" si="109"/>
        <v>0</v>
      </c>
      <c r="H327" s="37">
        <f t="shared" si="109"/>
        <v>9184.1</v>
      </c>
      <c r="I327" s="37">
        <f t="shared" si="109"/>
        <v>0</v>
      </c>
      <c r="J327" s="37">
        <f t="shared" si="109"/>
        <v>0</v>
      </c>
      <c r="K327" s="38">
        <f t="shared" si="109"/>
        <v>0</v>
      </c>
    </row>
    <row r="328" spans="1:11" s="20" customFormat="1" ht="55.5" customHeight="1">
      <c r="A328" s="33"/>
      <c r="B328" s="39" t="s">
        <v>87</v>
      </c>
      <c r="C328" s="35"/>
      <c r="D328" s="35"/>
      <c r="E328" s="61">
        <f>SUM(F328:I328)</f>
        <v>9184.1</v>
      </c>
      <c r="F328" s="37">
        <f aca="true" t="shared" si="110" ref="F328:K328">SUM(F329:F333)</f>
        <v>0</v>
      </c>
      <c r="G328" s="37">
        <f t="shared" si="110"/>
        <v>0</v>
      </c>
      <c r="H328" s="37">
        <f t="shared" si="110"/>
        <v>9184.1</v>
      </c>
      <c r="I328" s="37">
        <f t="shared" si="110"/>
        <v>0</v>
      </c>
      <c r="J328" s="37">
        <f t="shared" si="110"/>
        <v>0</v>
      </c>
      <c r="K328" s="38">
        <f t="shared" si="110"/>
        <v>0</v>
      </c>
    </row>
    <row r="329" spans="1:11" ht="39.75" customHeight="1">
      <c r="A329" s="2">
        <v>1</v>
      </c>
      <c r="B329" s="1" t="s">
        <v>224</v>
      </c>
      <c r="C329" s="3">
        <v>1</v>
      </c>
      <c r="D329" s="9"/>
      <c r="E329" s="11">
        <f aca="true" t="shared" si="111" ref="E329:E343">SUM(F329:I329)</f>
        <v>979.4</v>
      </c>
      <c r="F329" s="11">
        <v>0</v>
      </c>
      <c r="G329" s="11">
        <v>0</v>
      </c>
      <c r="H329" s="11">
        <v>979.4</v>
      </c>
      <c r="I329" s="11">
        <v>0</v>
      </c>
      <c r="J329" s="11"/>
      <c r="K329" s="4"/>
    </row>
    <row r="330" spans="1:11" ht="39.75" customHeight="1">
      <c r="A330" s="2">
        <f>A329+1</f>
        <v>2</v>
      </c>
      <c r="B330" s="1" t="s">
        <v>225</v>
      </c>
      <c r="C330" s="3">
        <v>1</v>
      </c>
      <c r="D330" s="9"/>
      <c r="E330" s="11">
        <f t="shared" si="111"/>
        <v>602.6</v>
      </c>
      <c r="F330" s="11">
        <v>0</v>
      </c>
      <c r="G330" s="11">
        <v>0</v>
      </c>
      <c r="H330" s="11">
        <v>602.6</v>
      </c>
      <c r="I330" s="11">
        <v>0</v>
      </c>
      <c r="J330" s="11"/>
      <c r="K330" s="4"/>
    </row>
    <row r="331" spans="1:11" ht="39.75" customHeight="1">
      <c r="A331" s="2">
        <f>A330+1</f>
        <v>3</v>
      </c>
      <c r="B331" s="1" t="s">
        <v>226</v>
      </c>
      <c r="C331" s="3">
        <v>1</v>
      </c>
      <c r="D331" s="9"/>
      <c r="E331" s="11">
        <f t="shared" si="111"/>
        <v>952.3</v>
      </c>
      <c r="F331" s="11">
        <v>0</v>
      </c>
      <c r="G331" s="11">
        <v>0</v>
      </c>
      <c r="H331" s="11">
        <v>952.3</v>
      </c>
      <c r="I331" s="11">
        <v>0</v>
      </c>
      <c r="J331" s="11"/>
      <c r="K331" s="4"/>
    </row>
    <row r="332" spans="1:11" ht="39.75" customHeight="1">
      <c r="A332" s="2">
        <f>A331+1</f>
        <v>4</v>
      </c>
      <c r="B332" s="1" t="s">
        <v>227</v>
      </c>
      <c r="C332" s="3">
        <v>1</v>
      </c>
      <c r="D332" s="9"/>
      <c r="E332" s="11">
        <f t="shared" si="111"/>
        <v>3237.2</v>
      </c>
      <c r="F332" s="11">
        <v>0</v>
      </c>
      <c r="G332" s="11">
        <v>0</v>
      </c>
      <c r="H332" s="11">
        <v>3237.2</v>
      </c>
      <c r="I332" s="11">
        <v>0</v>
      </c>
      <c r="J332" s="11"/>
      <c r="K332" s="4"/>
    </row>
    <row r="333" spans="1:11" ht="39.75" customHeight="1">
      <c r="A333" s="2">
        <f>A332+1</f>
        <v>5</v>
      </c>
      <c r="B333" s="1" t="s">
        <v>228</v>
      </c>
      <c r="C333" s="3">
        <v>1</v>
      </c>
      <c r="D333" s="9"/>
      <c r="E333" s="11">
        <f t="shared" si="111"/>
        <v>3412.6</v>
      </c>
      <c r="F333" s="11">
        <v>0</v>
      </c>
      <c r="G333" s="11">
        <v>0</v>
      </c>
      <c r="H333" s="11">
        <v>3412.6</v>
      </c>
      <c r="I333" s="11">
        <v>0</v>
      </c>
      <c r="J333" s="11"/>
      <c r="K333" s="4"/>
    </row>
    <row r="334" spans="1:11" s="54" customFormat="1" ht="39.75" customHeight="1">
      <c r="A334" s="26">
        <v>2</v>
      </c>
      <c r="B334" s="53" t="s">
        <v>95</v>
      </c>
      <c r="C334" s="28"/>
      <c r="D334" s="29" t="s">
        <v>46</v>
      </c>
      <c r="E334" s="30">
        <f>SUM(F334:I334)</f>
        <v>272057.7</v>
      </c>
      <c r="F334" s="30">
        <f>SUM(F335)</f>
        <v>0</v>
      </c>
      <c r="G334" s="30">
        <f aca="true" t="shared" si="112" ref="G334:K335">SUM(G335)</f>
        <v>0</v>
      </c>
      <c r="H334" s="30">
        <f t="shared" si="112"/>
        <v>272057.7</v>
      </c>
      <c r="I334" s="30">
        <f t="shared" si="112"/>
        <v>0</v>
      </c>
      <c r="J334" s="30">
        <f t="shared" si="112"/>
        <v>2844.5</v>
      </c>
      <c r="K334" s="30">
        <f t="shared" si="112"/>
        <v>190</v>
      </c>
    </row>
    <row r="335" spans="1:11" s="44" customFormat="1" ht="39.75" customHeight="1">
      <c r="A335" s="42" t="s">
        <v>77</v>
      </c>
      <c r="B335" s="39" t="s">
        <v>93</v>
      </c>
      <c r="C335" s="43"/>
      <c r="D335" s="10"/>
      <c r="E335" s="61">
        <f>SUM(F335:I335)</f>
        <v>272057.7</v>
      </c>
      <c r="F335" s="46">
        <f>SUM(F336)</f>
        <v>0</v>
      </c>
      <c r="G335" s="46">
        <f t="shared" si="112"/>
        <v>0</v>
      </c>
      <c r="H335" s="46">
        <f t="shared" si="112"/>
        <v>272057.7</v>
      </c>
      <c r="I335" s="46">
        <f t="shared" si="112"/>
        <v>0</v>
      </c>
      <c r="J335" s="46">
        <f t="shared" si="112"/>
        <v>2844.5</v>
      </c>
      <c r="K335" s="46">
        <f t="shared" si="112"/>
        <v>190</v>
      </c>
    </row>
    <row r="336" spans="1:11" ht="39.75" customHeight="1">
      <c r="A336" s="2" t="s">
        <v>133</v>
      </c>
      <c r="B336" s="1" t="s">
        <v>132</v>
      </c>
      <c r="C336" s="3">
        <v>1</v>
      </c>
      <c r="D336" s="9"/>
      <c r="E336" s="11">
        <f t="shared" si="111"/>
        <v>272057.7</v>
      </c>
      <c r="F336" s="11">
        <v>0</v>
      </c>
      <c r="G336" s="11">
        <v>0</v>
      </c>
      <c r="H336" s="11">
        <v>272057.7</v>
      </c>
      <c r="I336" s="11">
        <v>0</v>
      </c>
      <c r="J336" s="11">
        <v>2844.5</v>
      </c>
      <c r="K336" s="4">
        <v>190</v>
      </c>
    </row>
    <row r="337" spans="1:11" s="54" customFormat="1" ht="69.75" customHeight="1">
      <c r="A337" s="26" t="s">
        <v>33</v>
      </c>
      <c r="B337" s="53" t="s">
        <v>96</v>
      </c>
      <c r="C337" s="28"/>
      <c r="D337" s="29" t="s">
        <v>46</v>
      </c>
      <c r="E337" s="30">
        <f>SUM(F337:I337)</f>
        <v>183681.3</v>
      </c>
      <c r="F337" s="30">
        <f aca="true" t="shared" si="113" ref="F337:K337">F338</f>
        <v>0</v>
      </c>
      <c r="G337" s="30">
        <f t="shared" si="113"/>
        <v>0</v>
      </c>
      <c r="H337" s="30">
        <f t="shared" si="113"/>
        <v>183681.3</v>
      </c>
      <c r="I337" s="30">
        <f t="shared" si="113"/>
        <v>0</v>
      </c>
      <c r="J337" s="30">
        <f t="shared" si="113"/>
        <v>10204.5</v>
      </c>
      <c r="K337" s="31">
        <f t="shared" si="113"/>
        <v>0</v>
      </c>
    </row>
    <row r="338" spans="1:11" s="70" customFormat="1" ht="69.75" customHeight="1">
      <c r="A338" s="65" t="s">
        <v>78</v>
      </c>
      <c r="B338" s="39" t="s">
        <v>93</v>
      </c>
      <c r="C338" s="66"/>
      <c r="D338" s="67"/>
      <c r="E338" s="61">
        <f>SUM(F338:I338)</f>
        <v>183681.3</v>
      </c>
      <c r="F338" s="68">
        <f aca="true" t="shared" si="114" ref="F338:K338">SUM(F339:F343)</f>
        <v>0</v>
      </c>
      <c r="G338" s="68">
        <f t="shared" si="114"/>
        <v>0</v>
      </c>
      <c r="H338" s="68">
        <f t="shared" si="114"/>
        <v>183681.3</v>
      </c>
      <c r="I338" s="68">
        <f t="shared" si="114"/>
        <v>0</v>
      </c>
      <c r="J338" s="68">
        <f t="shared" si="114"/>
        <v>10204.5</v>
      </c>
      <c r="K338" s="69">
        <f t="shared" si="114"/>
        <v>0</v>
      </c>
    </row>
    <row r="339" spans="1:11" ht="39.75" customHeight="1">
      <c r="A339" s="2">
        <v>1</v>
      </c>
      <c r="B339" s="1" t="s">
        <v>224</v>
      </c>
      <c r="C339" s="3">
        <v>2</v>
      </c>
      <c r="D339" s="57"/>
      <c r="E339" s="11">
        <f t="shared" si="111"/>
        <v>19587.6</v>
      </c>
      <c r="F339" s="11">
        <v>0</v>
      </c>
      <c r="G339" s="11">
        <v>0</v>
      </c>
      <c r="H339" s="11">
        <v>19587.6</v>
      </c>
      <c r="I339" s="11">
        <v>0</v>
      </c>
      <c r="J339" s="11">
        <v>1088.2</v>
      </c>
      <c r="K339" s="4"/>
    </row>
    <row r="340" spans="1:11" ht="39.75" customHeight="1">
      <c r="A340" s="2">
        <f>A339+1</f>
        <v>2</v>
      </c>
      <c r="B340" s="1" t="s">
        <v>225</v>
      </c>
      <c r="C340" s="3">
        <v>2</v>
      </c>
      <c r="D340" s="57"/>
      <c r="E340" s="11">
        <f t="shared" si="111"/>
        <v>12051.1</v>
      </c>
      <c r="F340" s="11">
        <v>0</v>
      </c>
      <c r="G340" s="11">
        <v>0</v>
      </c>
      <c r="H340" s="11">
        <v>12051.1</v>
      </c>
      <c r="I340" s="11">
        <v>0</v>
      </c>
      <c r="J340" s="11">
        <v>669.5</v>
      </c>
      <c r="K340" s="4"/>
    </row>
    <row r="341" spans="1:11" ht="39.75" customHeight="1">
      <c r="A341" s="2">
        <f>A340+1</f>
        <v>3</v>
      </c>
      <c r="B341" s="1" t="s">
        <v>226</v>
      </c>
      <c r="C341" s="3">
        <v>2</v>
      </c>
      <c r="D341" s="57"/>
      <c r="E341" s="11">
        <f t="shared" si="111"/>
        <v>19045.9</v>
      </c>
      <c r="F341" s="11">
        <v>0</v>
      </c>
      <c r="G341" s="11">
        <v>0</v>
      </c>
      <c r="H341" s="11">
        <v>19045.9</v>
      </c>
      <c r="I341" s="11">
        <v>0</v>
      </c>
      <c r="J341" s="11">
        <v>1058.1</v>
      </c>
      <c r="K341" s="4"/>
    </row>
    <row r="342" spans="1:11" ht="39.75" customHeight="1">
      <c r="A342" s="2">
        <f>A341+1</f>
        <v>4</v>
      </c>
      <c r="B342" s="1" t="s">
        <v>227</v>
      </c>
      <c r="C342" s="3">
        <v>2</v>
      </c>
      <c r="D342" s="57"/>
      <c r="E342" s="11">
        <f t="shared" si="111"/>
        <v>64744.3</v>
      </c>
      <c r="F342" s="11">
        <v>0</v>
      </c>
      <c r="G342" s="11">
        <v>0</v>
      </c>
      <c r="H342" s="11">
        <v>64744.3</v>
      </c>
      <c r="I342" s="11">
        <v>0</v>
      </c>
      <c r="J342" s="11">
        <v>3596.9</v>
      </c>
      <c r="K342" s="4"/>
    </row>
    <row r="343" spans="1:11" ht="39.75" customHeight="1">
      <c r="A343" s="2">
        <f>A342+1</f>
        <v>5</v>
      </c>
      <c r="B343" s="1" t="s">
        <v>228</v>
      </c>
      <c r="C343" s="3">
        <v>2</v>
      </c>
      <c r="D343" s="57"/>
      <c r="E343" s="11">
        <f t="shared" si="111"/>
        <v>68252.4</v>
      </c>
      <c r="F343" s="11">
        <v>0</v>
      </c>
      <c r="G343" s="11">
        <v>0</v>
      </c>
      <c r="H343" s="11">
        <v>68252.4</v>
      </c>
      <c r="I343" s="11">
        <v>0</v>
      </c>
      <c r="J343" s="11">
        <v>3791.8</v>
      </c>
      <c r="K343" s="4"/>
    </row>
    <row r="344" spans="1:11" s="72" customFormat="1" ht="18.75">
      <c r="A344" s="71"/>
      <c r="B344" s="72" t="s">
        <v>104</v>
      </c>
      <c r="C344" s="28"/>
      <c r="D344" s="29"/>
      <c r="E344" s="30">
        <f aca="true" t="shared" si="115" ref="E344:E349">SUM(F344:I344)</f>
        <v>464923.1</v>
      </c>
      <c r="F344" s="30">
        <f aca="true" t="shared" si="116" ref="F344:K344">ROUNDUP(F326+F334+F337,1)</f>
        <v>0</v>
      </c>
      <c r="G344" s="30">
        <f t="shared" si="116"/>
        <v>0</v>
      </c>
      <c r="H344" s="30">
        <f t="shared" si="116"/>
        <v>464923.1</v>
      </c>
      <c r="I344" s="30">
        <f t="shared" si="116"/>
        <v>0</v>
      </c>
      <c r="J344" s="30">
        <f>J326+J334+J337</f>
        <v>13049</v>
      </c>
      <c r="K344" s="30">
        <f t="shared" si="116"/>
        <v>190</v>
      </c>
    </row>
    <row r="345" spans="1:11" s="74" customFormat="1" ht="63.75" customHeight="1">
      <c r="A345" s="65">
        <v>1</v>
      </c>
      <c r="B345" s="73" t="s">
        <v>88</v>
      </c>
      <c r="C345" s="66"/>
      <c r="D345" s="66"/>
      <c r="E345" s="68">
        <f t="shared" si="115"/>
        <v>284639.2</v>
      </c>
      <c r="F345" s="68">
        <f>F346+F350+F354</f>
        <v>12500</v>
      </c>
      <c r="G345" s="68">
        <f>G346+G350+G354</f>
        <v>0</v>
      </c>
      <c r="H345" s="68">
        <f>H346+H350+H354</f>
        <v>272139.2</v>
      </c>
      <c r="I345" s="68">
        <f>I346+I350+I354</f>
        <v>0</v>
      </c>
      <c r="J345" s="68"/>
      <c r="K345" s="69"/>
    </row>
    <row r="346" spans="1:11" s="20" customFormat="1" ht="32.25" customHeight="1">
      <c r="A346" s="33" t="s">
        <v>72</v>
      </c>
      <c r="B346" s="34" t="s">
        <v>89</v>
      </c>
      <c r="C346" s="35"/>
      <c r="D346" s="35"/>
      <c r="E346" s="61">
        <f t="shared" si="115"/>
        <v>203538.1</v>
      </c>
      <c r="F346" s="37">
        <f>SUM(F347:F349)</f>
        <v>12500</v>
      </c>
      <c r="G346" s="37">
        <f>SUM(G347:G349)</f>
        <v>0</v>
      </c>
      <c r="H346" s="37">
        <f>SUM(H347:H349)</f>
        <v>191038.1</v>
      </c>
      <c r="I346" s="37">
        <f>SUM(I347:I349)</f>
        <v>0</v>
      </c>
      <c r="J346" s="37"/>
      <c r="K346" s="38"/>
    </row>
    <row r="347" spans="1:11" s="20" customFormat="1" ht="27" customHeight="1">
      <c r="A347" s="33"/>
      <c r="B347" s="34" t="s">
        <v>86</v>
      </c>
      <c r="C347" s="35"/>
      <c r="D347" s="35"/>
      <c r="E347" s="61">
        <f t="shared" si="115"/>
        <v>98780</v>
      </c>
      <c r="F347" s="37">
        <f>F15+F152</f>
        <v>12500</v>
      </c>
      <c r="G347" s="37">
        <f>G15+G152</f>
        <v>0</v>
      </c>
      <c r="H347" s="37">
        <f>H15+H152</f>
        <v>86280</v>
      </c>
      <c r="I347" s="37">
        <f>I15+I152</f>
        <v>0</v>
      </c>
      <c r="J347" s="37"/>
      <c r="K347" s="38"/>
    </row>
    <row r="348" spans="1:11" s="20" customFormat="1" ht="27" customHeight="1">
      <c r="A348" s="33"/>
      <c r="B348" s="34" t="s">
        <v>85</v>
      </c>
      <c r="C348" s="35"/>
      <c r="D348" s="35"/>
      <c r="E348" s="61">
        <f t="shared" si="115"/>
        <v>22873</v>
      </c>
      <c r="F348" s="37">
        <f>F12+F145</f>
        <v>0</v>
      </c>
      <c r="G348" s="37">
        <f>G12+G145</f>
        <v>0</v>
      </c>
      <c r="H348" s="37">
        <f>H12+H145</f>
        <v>22873</v>
      </c>
      <c r="I348" s="37">
        <f>I12+I145</f>
        <v>0</v>
      </c>
      <c r="J348" s="37"/>
      <c r="K348" s="38"/>
    </row>
    <row r="349" spans="1:11" s="20" customFormat="1" ht="27" customHeight="1">
      <c r="A349" s="33"/>
      <c r="B349" s="34" t="s">
        <v>87</v>
      </c>
      <c r="C349" s="35"/>
      <c r="D349" s="35"/>
      <c r="E349" s="61">
        <f t="shared" si="115"/>
        <v>81885.1</v>
      </c>
      <c r="F349" s="37">
        <f>F22+F147+F230+F277</f>
        <v>0</v>
      </c>
      <c r="G349" s="37">
        <f>G22+G147+G230+G277</f>
        <v>0</v>
      </c>
      <c r="H349" s="37">
        <f>H22+H147+H230+H277</f>
        <v>81885.1</v>
      </c>
      <c r="I349" s="37">
        <f>I22+I147+I230+I277</f>
        <v>0</v>
      </c>
      <c r="J349" s="37"/>
      <c r="K349" s="38"/>
    </row>
    <row r="350" spans="1:11" s="20" customFormat="1" ht="47.25" customHeight="1">
      <c r="A350" s="33" t="s">
        <v>75</v>
      </c>
      <c r="B350" s="39" t="s">
        <v>90</v>
      </c>
      <c r="C350" s="35"/>
      <c r="D350" s="35"/>
      <c r="E350" s="61">
        <f aca="true" t="shared" si="117" ref="E350:E369">SUM(F350:I350)</f>
        <v>51135.9</v>
      </c>
      <c r="F350" s="37">
        <f>SUM(F351:F353)</f>
        <v>0</v>
      </c>
      <c r="G350" s="37">
        <f>SUM(G351:G353)</f>
        <v>0</v>
      </c>
      <c r="H350" s="37">
        <f>SUM(H351:H353)</f>
        <v>51135.9</v>
      </c>
      <c r="I350" s="37">
        <f>SUM(I351:I353)</f>
        <v>0</v>
      </c>
      <c r="J350" s="37"/>
      <c r="K350" s="38"/>
    </row>
    <row r="351" spans="1:11" s="20" customFormat="1" ht="27" customHeight="1">
      <c r="A351" s="33"/>
      <c r="B351" s="34" t="s">
        <v>86</v>
      </c>
      <c r="C351" s="35"/>
      <c r="D351" s="35"/>
      <c r="E351" s="61">
        <f aca="true" t="shared" si="118" ref="E351:E357">SUM(F351:I351)</f>
        <v>0</v>
      </c>
      <c r="F351" s="37">
        <v>0</v>
      </c>
      <c r="G351" s="37">
        <v>0</v>
      </c>
      <c r="H351" s="37">
        <v>0</v>
      </c>
      <c r="I351" s="37">
        <v>0</v>
      </c>
      <c r="J351" s="37"/>
      <c r="K351" s="38"/>
    </row>
    <row r="352" spans="1:11" s="20" customFormat="1" ht="27" customHeight="1">
      <c r="A352" s="33"/>
      <c r="B352" s="34" t="s">
        <v>85</v>
      </c>
      <c r="C352" s="35"/>
      <c r="D352" s="35"/>
      <c r="E352" s="61">
        <f t="shared" si="118"/>
        <v>15597</v>
      </c>
      <c r="F352" s="37">
        <f>F29+F157</f>
        <v>0</v>
      </c>
      <c r="G352" s="37">
        <f>G29+G157</f>
        <v>0</v>
      </c>
      <c r="H352" s="37">
        <f>H29+H157</f>
        <v>15597</v>
      </c>
      <c r="I352" s="37">
        <f>I29+I157</f>
        <v>0</v>
      </c>
      <c r="J352" s="37"/>
      <c r="K352" s="38"/>
    </row>
    <row r="353" spans="1:11" s="20" customFormat="1" ht="27" customHeight="1">
      <c r="A353" s="33"/>
      <c r="B353" s="34" t="s">
        <v>87</v>
      </c>
      <c r="C353" s="35"/>
      <c r="D353" s="35"/>
      <c r="E353" s="61">
        <f t="shared" si="118"/>
        <v>35538.9</v>
      </c>
      <c r="F353" s="37">
        <f>F31+F164+F236+F282+F307+F328</f>
        <v>0</v>
      </c>
      <c r="G353" s="37">
        <f>G31+G164+G236+G282+G307+G328</f>
        <v>0</v>
      </c>
      <c r="H353" s="37">
        <f>H31+H164+H236+H282+H307+H328</f>
        <v>35538.9</v>
      </c>
      <c r="I353" s="37">
        <f>I31+I164+I236+I282+I307+I328</f>
        <v>0</v>
      </c>
      <c r="J353" s="37"/>
      <c r="K353" s="38"/>
    </row>
    <row r="354" spans="1:11" s="20" customFormat="1" ht="46.5" customHeight="1">
      <c r="A354" s="33" t="s">
        <v>76</v>
      </c>
      <c r="B354" s="39" t="s">
        <v>94</v>
      </c>
      <c r="C354" s="35"/>
      <c r="D354" s="35"/>
      <c r="E354" s="61">
        <f t="shared" si="118"/>
        <v>29965.2</v>
      </c>
      <c r="F354" s="37">
        <f>SUM(F355:F357)</f>
        <v>0</v>
      </c>
      <c r="G354" s="37">
        <f>SUM(G355:G357)</f>
        <v>0</v>
      </c>
      <c r="H354" s="37">
        <f>SUM(H355:H357)</f>
        <v>29965.2</v>
      </c>
      <c r="I354" s="37">
        <f>SUM(I355:I357)</f>
        <v>0</v>
      </c>
      <c r="J354" s="37"/>
      <c r="K354" s="38"/>
    </row>
    <row r="355" spans="1:11" s="20" customFormat="1" ht="27" customHeight="1">
      <c r="A355" s="33"/>
      <c r="B355" s="34" t="s">
        <v>86</v>
      </c>
      <c r="C355" s="35"/>
      <c r="D355" s="35"/>
      <c r="E355" s="61">
        <f t="shared" si="118"/>
        <v>10032</v>
      </c>
      <c r="F355" s="37">
        <f>F63+F172+F243</f>
        <v>0</v>
      </c>
      <c r="G355" s="37">
        <f>G63+G172+G243</f>
        <v>0</v>
      </c>
      <c r="H355" s="37">
        <f>H63+H172+H243</f>
        <v>10032</v>
      </c>
      <c r="I355" s="37">
        <f>I63+I172+I243</f>
        <v>0</v>
      </c>
      <c r="J355" s="37"/>
      <c r="K355" s="38"/>
    </row>
    <row r="356" spans="1:11" s="20" customFormat="1" ht="27" customHeight="1">
      <c r="A356" s="33"/>
      <c r="B356" s="34" t="s">
        <v>85</v>
      </c>
      <c r="C356" s="35"/>
      <c r="D356" s="35"/>
      <c r="E356" s="61">
        <f t="shared" si="118"/>
        <v>1999.1999999999998</v>
      </c>
      <c r="F356" s="37">
        <f>F48</f>
        <v>0</v>
      </c>
      <c r="G356" s="37">
        <f>G48</f>
        <v>0</v>
      </c>
      <c r="H356" s="37">
        <f>H48</f>
        <v>1999.1999999999998</v>
      </c>
      <c r="I356" s="37">
        <f>I48</f>
        <v>0</v>
      </c>
      <c r="J356" s="37"/>
      <c r="K356" s="38"/>
    </row>
    <row r="357" spans="1:11" s="20" customFormat="1" ht="27" customHeight="1">
      <c r="A357" s="33"/>
      <c r="B357" s="34" t="s">
        <v>87</v>
      </c>
      <c r="C357" s="35"/>
      <c r="D357" s="35"/>
      <c r="E357" s="61">
        <f t="shared" si="118"/>
        <v>17934</v>
      </c>
      <c r="F357" s="37">
        <f>F51+F174+F245+F288+F314</f>
        <v>0</v>
      </c>
      <c r="G357" s="37">
        <f>G51+G174+G245+G288+G314</f>
        <v>0</v>
      </c>
      <c r="H357" s="37">
        <f>H51+H174+H245+H288+H314</f>
        <v>17934</v>
      </c>
      <c r="I357" s="37">
        <f>I51+I174+I245+I288+I314</f>
        <v>0</v>
      </c>
      <c r="J357" s="37"/>
      <c r="K357" s="38"/>
    </row>
    <row r="358" spans="1:11" s="76" customFormat="1" ht="15.75">
      <c r="A358" s="65" t="s">
        <v>32</v>
      </c>
      <c r="B358" s="75" t="s">
        <v>92</v>
      </c>
      <c r="C358" s="66"/>
      <c r="D358" s="67"/>
      <c r="E358" s="68">
        <f>SUM(F358:I358)</f>
        <v>970092</v>
      </c>
      <c r="F358" s="68">
        <f aca="true" t="shared" si="119" ref="F358:K358">SUM(F359:F361)</f>
        <v>0</v>
      </c>
      <c r="G358" s="68">
        <f t="shared" si="119"/>
        <v>0</v>
      </c>
      <c r="H358" s="68">
        <f t="shared" si="119"/>
        <v>970092</v>
      </c>
      <c r="I358" s="68">
        <f t="shared" si="119"/>
        <v>0</v>
      </c>
      <c r="J358" s="68">
        <f t="shared" si="119"/>
        <v>17530.5</v>
      </c>
      <c r="K358" s="69">
        <f t="shared" si="119"/>
        <v>3881</v>
      </c>
    </row>
    <row r="359" spans="1:11" ht="15">
      <c r="A359" s="33" t="s">
        <v>77</v>
      </c>
      <c r="B359" s="34" t="s">
        <v>69</v>
      </c>
      <c r="C359" s="35"/>
      <c r="D359" s="36"/>
      <c r="E359" s="61">
        <f t="shared" si="117"/>
        <v>325232</v>
      </c>
      <c r="F359" s="37">
        <f aca="true" t="shared" si="120" ref="F359:K359">F66+F185</f>
        <v>0</v>
      </c>
      <c r="G359" s="37">
        <f t="shared" si="120"/>
        <v>0</v>
      </c>
      <c r="H359" s="37">
        <f t="shared" si="120"/>
        <v>325232</v>
      </c>
      <c r="I359" s="37">
        <f t="shared" si="120"/>
        <v>0</v>
      </c>
      <c r="J359" s="37">
        <f t="shared" si="120"/>
        <v>2255.5</v>
      </c>
      <c r="K359" s="38">
        <f t="shared" si="120"/>
        <v>541</v>
      </c>
    </row>
    <row r="360" spans="1:11" ht="15">
      <c r="A360" s="33" t="s">
        <v>73</v>
      </c>
      <c r="B360" s="39" t="s">
        <v>70</v>
      </c>
      <c r="C360" s="35"/>
      <c r="D360" s="36"/>
      <c r="E360" s="61">
        <f t="shared" si="117"/>
        <v>616300</v>
      </c>
      <c r="F360" s="37">
        <f aca="true" t="shared" si="121" ref="F360:K360">F69+F187</f>
        <v>0</v>
      </c>
      <c r="G360" s="37">
        <f t="shared" si="121"/>
        <v>0</v>
      </c>
      <c r="H360" s="37">
        <f t="shared" si="121"/>
        <v>616300</v>
      </c>
      <c r="I360" s="37">
        <f t="shared" si="121"/>
        <v>0</v>
      </c>
      <c r="J360" s="37">
        <f t="shared" si="121"/>
        <v>13800</v>
      </c>
      <c r="K360" s="38">
        <f t="shared" si="121"/>
        <v>1340</v>
      </c>
    </row>
    <row r="361" spans="1:11" ht="15">
      <c r="A361" s="33" t="s">
        <v>83</v>
      </c>
      <c r="B361" s="39" t="s">
        <v>71</v>
      </c>
      <c r="C361" s="35"/>
      <c r="D361" s="36"/>
      <c r="E361" s="61">
        <f t="shared" si="117"/>
        <v>28560</v>
      </c>
      <c r="F361" s="37">
        <f aca="true" t="shared" si="122" ref="F361:K361">F79</f>
        <v>0</v>
      </c>
      <c r="G361" s="37">
        <f t="shared" si="122"/>
        <v>0</v>
      </c>
      <c r="H361" s="37">
        <f t="shared" si="122"/>
        <v>28560</v>
      </c>
      <c r="I361" s="37">
        <f t="shared" si="122"/>
        <v>0</v>
      </c>
      <c r="J361" s="37">
        <f t="shared" si="122"/>
        <v>1475</v>
      </c>
      <c r="K361" s="38">
        <f t="shared" si="122"/>
        <v>2000</v>
      </c>
    </row>
    <row r="362" spans="1:11" s="70" customFormat="1" ht="15.75">
      <c r="A362" s="65" t="s">
        <v>33</v>
      </c>
      <c r="B362" s="77" t="s">
        <v>95</v>
      </c>
      <c r="C362" s="66"/>
      <c r="D362" s="67"/>
      <c r="E362" s="68">
        <f>SUM(F362:I362)</f>
        <v>5013291.2</v>
      </c>
      <c r="F362" s="68">
        <f aca="true" t="shared" si="123" ref="F362:K362">SUM(F363:F365)</f>
        <v>0</v>
      </c>
      <c r="G362" s="68">
        <f t="shared" si="123"/>
        <v>0</v>
      </c>
      <c r="H362" s="68">
        <f t="shared" si="123"/>
        <v>5013291.2</v>
      </c>
      <c r="I362" s="68">
        <f t="shared" si="123"/>
        <v>0</v>
      </c>
      <c r="J362" s="68">
        <f t="shared" si="123"/>
        <v>199622.30000000002</v>
      </c>
      <c r="K362" s="69">
        <f t="shared" si="123"/>
        <v>9841</v>
      </c>
    </row>
    <row r="363" spans="1:11" s="44" customFormat="1" ht="14.25">
      <c r="A363" s="33" t="s">
        <v>78</v>
      </c>
      <c r="B363" s="34" t="s">
        <v>69</v>
      </c>
      <c r="C363" s="35"/>
      <c r="D363" s="36"/>
      <c r="E363" s="61">
        <f t="shared" si="117"/>
        <v>3960598.9</v>
      </c>
      <c r="F363" s="37">
        <f aca="true" t="shared" si="124" ref="F363:K363">F83+F196</f>
        <v>0</v>
      </c>
      <c r="G363" s="37">
        <f t="shared" si="124"/>
        <v>0</v>
      </c>
      <c r="H363" s="37">
        <f t="shared" si="124"/>
        <v>3960598.9</v>
      </c>
      <c r="I363" s="37">
        <f t="shared" si="124"/>
        <v>0</v>
      </c>
      <c r="J363" s="37">
        <f t="shared" si="124"/>
        <v>183963.6</v>
      </c>
      <c r="K363" s="38">
        <f t="shared" si="124"/>
        <v>6136</v>
      </c>
    </row>
    <row r="364" spans="1:11" s="44" customFormat="1" ht="14.25">
      <c r="A364" s="33" t="s">
        <v>82</v>
      </c>
      <c r="B364" s="39" t="s">
        <v>70</v>
      </c>
      <c r="C364" s="35"/>
      <c r="D364" s="36"/>
      <c r="E364" s="61">
        <f t="shared" si="117"/>
        <v>952372.3</v>
      </c>
      <c r="F364" s="37">
        <f aca="true" t="shared" si="125" ref="F364:K364">F335+F90</f>
        <v>0</v>
      </c>
      <c r="G364" s="37">
        <f t="shared" si="125"/>
        <v>0</v>
      </c>
      <c r="H364" s="37">
        <f t="shared" si="125"/>
        <v>952372.3</v>
      </c>
      <c r="I364" s="37">
        <f t="shared" si="125"/>
        <v>0</v>
      </c>
      <c r="J364" s="37">
        <f t="shared" si="125"/>
        <v>12523.699999999999</v>
      </c>
      <c r="K364" s="37">
        <f t="shared" si="125"/>
        <v>1645</v>
      </c>
    </row>
    <row r="365" spans="1:11" s="44" customFormat="1" ht="14.25">
      <c r="A365" s="33" t="s">
        <v>74</v>
      </c>
      <c r="B365" s="39" t="s">
        <v>71</v>
      </c>
      <c r="C365" s="35"/>
      <c r="D365" s="36"/>
      <c r="E365" s="61">
        <f t="shared" si="117"/>
        <v>100320</v>
      </c>
      <c r="F365" s="37">
        <f aca="true" t="shared" si="126" ref="F365:K365">F100+F200+F253</f>
        <v>0</v>
      </c>
      <c r="G365" s="37">
        <f t="shared" si="126"/>
        <v>0</v>
      </c>
      <c r="H365" s="37">
        <f t="shared" si="126"/>
        <v>100320</v>
      </c>
      <c r="I365" s="37">
        <f t="shared" si="126"/>
        <v>0</v>
      </c>
      <c r="J365" s="37">
        <f t="shared" si="126"/>
        <v>3135</v>
      </c>
      <c r="K365" s="38">
        <f t="shared" si="126"/>
        <v>2060</v>
      </c>
    </row>
    <row r="366" spans="1:11" s="70" customFormat="1" ht="31.5">
      <c r="A366" s="65" t="s">
        <v>34</v>
      </c>
      <c r="B366" s="77" t="s">
        <v>96</v>
      </c>
      <c r="C366" s="66"/>
      <c r="D366" s="67"/>
      <c r="E366" s="37">
        <f t="shared" si="117"/>
        <v>2684735.6999999997</v>
      </c>
      <c r="F366" s="68">
        <f aca="true" t="shared" si="127" ref="F366:K366">SUM(F367:F369)</f>
        <v>190303.8</v>
      </c>
      <c r="G366" s="68">
        <f t="shared" si="127"/>
        <v>0</v>
      </c>
      <c r="H366" s="68">
        <f t="shared" si="127"/>
        <v>2494431.9</v>
      </c>
      <c r="I366" s="68">
        <f t="shared" si="127"/>
        <v>0</v>
      </c>
      <c r="J366" s="68">
        <f t="shared" si="127"/>
        <v>177821.5</v>
      </c>
      <c r="K366" s="69">
        <f t="shared" si="127"/>
        <v>0</v>
      </c>
    </row>
    <row r="367" spans="1:11" s="70" customFormat="1" ht="15.75">
      <c r="A367" s="65" t="s">
        <v>79</v>
      </c>
      <c r="B367" s="34" t="s">
        <v>69</v>
      </c>
      <c r="C367" s="66"/>
      <c r="D367" s="67"/>
      <c r="E367" s="61">
        <f t="shared" si="117"/>
        <v>1613906.6</v>
      </c>
      <c r="F367" s="68">
        <f aca="true" t="shared" si="128" ref="F367:K367">F103+F203+F256+F292</f>
        <v>190303.8</v>
      </c>
      <c r="G367" s="68">
        <f t="shared" si="128"/>
        <v>0</v>
      </c>
      <c r="H367" s="68">
        <f t="shared" si="128"/>
        <v>1423602.8</v>
      </c>
      <c r="I367" s="68">
        <f t="shared" si="128"/>
        <v>0</v>
      </c>
      <c r="J367" s="68">
        <f t="shared" si="128"/>
        <v>89058.8</v>
      </c>
      <c r="K367" s="69">
        <f t="shared" si="128"/>
        <v>0</v>
      </c>
    </row>
    <row r="368" spans="1:11" s="70" customFormat="1" ht="15.75">
      <c r="A368" s="65" t="s">
        <v>80</v>
      </c>
      <c r="B368" s="39" t="s">
        <v>70</v>
      </c>
      <c r="C368" s="66"/>
      <c r="D368" s="67"/>
      <c r="E368" s="61">
        <f t="shared" si="117"/>
        <v>739484.5</v>
      </c>
      <c r="F368" s="68">
        <f aca="true" t="shared" si="129" ref="F368:K368">F113+F210+F261+F296+F317+F338</f>
        <v>0</v>
      </c>
      <c r="G368" s="68">
        <f t="shared" si="129"/>
        <v>0</v>
      </c>
      <c r="H368" s="68">
        <f t="shared" si="129"/>
        <v>739484.5</v>
      </c>
      <c r="I368" s="68">
        <f t="shared" si="129"/>
        <v>0</v>
      </c>
      <c r="J368" s="68">
        <f t="shared" si="129"/>
        <v>45288.700000000004</v>
      </c>
      <c r="K368" s="69">
        <f t="shared" si="129"/>
        <v>0</v>
      </c>
    </row>
    <row r="369" spans="1:11" s="70" customFormat="1" ht="15.75">
      <c r="A369" s="65" t="s">
        <v>81</v>
      </c>
      <c r="B369" s="39" t="s">
        <v>71</v>
      </c>
      <c r="C369" s="66"/>
      <c r="D369" s="67"/>
      <c r="E369" s="61">
        <f t="shared" si="117"/>
        <v>331344.6</v>
      </c>
      <c r="F369" s="68">
        <f aca="true" t="shared" si="130" ref="F369:K369">F130+F217+F267+F301+F323</f>
        <v>0</v>
      </c>
      <c r="G369" s="68">
        <f t="shared" si="130"/>
        <v>0</v>
      </c>
      <c r="H369" s="68">
        <f t="shared" si="130"/>
        <v>331344.6</v>
      </c>
      <c r="I369" s="68">
        <f t="shared" si="130"/>
        <v>0</v>
      </c>
      <c r="J369" s="68">
        <f t="shared" si="130"/>
        <v>43474.00000000001</v>
      </c>
      <c r="K369" s="69">
        <f t="shared" si="130"/>
        <v>0</v>
      </c>
    </row>
    <row r="370" spans="1:11" s="79" customFormat="1" ht="15.75">
      <c r="A370" s="78"/>
      <c r="B370" s="79" t="s">
        <v>105</v>
      </c>
      <c r="C370" s="66"/>
      <c r="D370" s="67"/>
      <c r="E370" s="68">
        <f>E345+E358+E362+E366</f>
        <v>8952758.1</v>
      </c>
      <c r="F370" s="68">
        <f aca="true" t="shared" si="131" ref="F370:K370">F345+F358+F362+F366</f>
        <v>202803.8</v>
      </c>
      <c r="G370" s="68">
        <f t="shared" si="131"/>
        <v>0</v>
      </c>
      <c r="H370" s="68">
        <f t="shared" si="131"/>
        <v>8749954.3</v>
      </c>
      <c r="I370" s="68">
        <f t="shared" si="131"/>
        <v>0</v>
      </c>
      <c r="J370" s="68">
        <f>J345+J358+J362+J366</f>
        <v>394974.30000000005</v>
      </c>
      <c r="K370" s="68">
        <f t="shared" si="131"/>
        <v>13722</v>
      </c>
    </row>
    <row r="373" spans="5:11" ht="15">
      <c r="E373" s="80"/>
      <c r="F373" s="80"/>
      <c r="G373" s="80"/>
      <c r="H373" s="80"/>
      <c r="I373" s="80"/>
      <c r="J373" s="81"/>
      <c r="K373" s="80"/>
    </row>
  </sheetData>
  <sheetProtection/>
  <mergeCells count="15">
    <mergeCell ref="K7:K9"/>
    <mergeCell ref="F8:F9"/>
    <mergeCell ref="G8:H8"/>
    <mergeCell ref="I8:I9"/>
    <mergeCell ref="J7:J9"/>
    <mergeCell ref="H2:J2"/>
    <mergeCell ref="A3:K3"/>
    <mergeCell ref="A4:K4"/>
    <mergeCell ref="A6:A9"/>
    <mergeCell ref="B6:K6"/>
    <mergeCell ref="B7:B9"/>
    <mergeCell ref="C7:C9"/>
    <mergeCell ref="D7:D9"/>
    <mergeCell ref="E7:E9"/>
    <mergeCell ref="F7:I7"/>
  </mergeCells>
  <printOptions/>
  <pageMargins left="0.31" right="0.17" top="0.23" bottom="0.2" header="0.26" footer="0.31496062992125984"/>
  <pageSetup horizontalDpi="600" verticalDpi="600" orientation="landscape" paperSize="9" scale="68" r:id="rId1"/>
  <rowBreaks count="1" manualBreakCount="1">
    <brk id="30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Витковская</cp:lastModifiedBy>
  <cp:lastPrinted>2014-03-03T04:55:08Z</cp:lastPrinted>
  <dcterms:created xsi:type="dcterms:W3CDTF">2013-02-26T10:49:57Z</dcterms:created>
  <dcterms:modified xsi:type="dcterms:W3CDTF">2014-03-03T04:57:02Z</dcterms:modified>
  <cp:category/>
  <cp:version/>
  <cp:contentType/>
  <cp:contentStatus/>
</cp:coreProperties>
</file>