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<sst xmlns="http://schemas.openxmlformats.org/spreadsheetml/2006/main" count="146" uniqueCount="146">
  <si>
    <t>№ п/п</t>
  </si>
  <si>
    <t>Мероприятия программы</t>
  </si>
  <si>
    <t>2012 год</t>
  </si>
  <si>
    <t>2013 год</t>
  </si>
  <si>
    <t>2014 год</t>
  </si>
  <si>
    <t>2015 год</t>
  </si>
  <si>
    <t>2016 год</t>
  </si>
  <si>
    <t>1.1.</t>
  </si>
  <si>
    <t>Строительство спортивных объектов, в том числе подготовка проектно-сметной документации: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</si>
  <si>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</si>
  <si>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</si>
  <si>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</si>
  <si>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</si>
  <si>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</si>
  <si>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</si>
  <si>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</si>
  <si>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</si>
  <si>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</si>
  <si>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</si>
  <si>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</si>
  <si>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</si>
  <si>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</si>
  <si>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</si>
  <si>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</si>
  <si>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</si>
  <si>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</si>
  <si>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</si>
  <si>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Трассы для сноуборда с подъемником на лыжной базе «Черемушки»</t>
  </si>
  <si>
    <t>1.1.19.</t>
  </si>
  <si>
    <t>Лыжероллерной трассы 3 км в Сосновом бору (л/б «Сосновый бор»)</t>
  </si>
  <si>
    <t>1.1.20.</t>
  </si>
  <si>
    <t>1.2.</t>
  </si>
  <si>
    <t>Реконструкция спортивных объектов, в том числе подготовка проектно-сметной документации:</t>
  </si>
  <si>
    <t>1.2.1.</t>
  </si>
  <si>
    <t>1.2.2.</t>
  </si>
  <si>
    <t>1.2.3.</t>
  </si>
  <si>
    <t>1.3.</t>
  </si>
  <si>
    <t>1.4.</t>
  </si>
  <si>
    <t>Капитальный ремонт спортивных объектов, в том числе подготовка проектно-сметной документации:</t>
  </si>
  <si>
    <t>Лыжной базы «Сосновый бор»</t>
  </si>
  <si>
    <t>1.5.</t>
  </si>
  <si>
    <t>Обеспечение медицинским оборудованием учреждений дополнительного образования спортивного профиля.</t>
  </si>
  <si>
    <t>1.6.</t>
  </si>
  <si>
    <t>Обеспечение видео-аудиоаппаратурой и оргтехникой, лицензионными программами для проведения соревнований учреждений дополнительного образования детей спортивного профиля</t>
  </si>
  <si>
    <t>1.7.</t>
  </si>
  <si>
    <t>1.8.</t>
  </si>
  <si>
    <t>1.9.</t>
  </si>
  <si>
    <t>1.10.</t>
  </si>
  <si>
    <t>2.1.</t>
  </si>
  <si>
    <t xml:space="preserve">Обеспечение спортивным инвентарем сборные команды города по видам спорта </t>
  </si>
  <si>
    <t>2.2.</t>
  </si>
  <si>
    <t>Обеспечение участия обучающихся в учебно-тренировочных сборах  для членов сборных команд города по видам спорта</t>
  </si>
  <si>
    <t>2.3.</t>
  </si>
  <si>
    <t>Обеспечение участия обучающихся (членов сборных команд города по видам спорта) в выездных соревнованиях</t>
  </si>
  <si>
    <t>2.4.</t>
  </si>
  <si>
    <t>Организация и проведение комплексных физкультурных и спортивных мероприятий для жителей города</t>
  </si>
  <si>
    <t>2.5.</t>
  </si>
  <si>
    <t>Участие в судейском семинаре с привлечением судей международной федерации прыжков на лыжах с трамплина и лыжного двоеборья</t>
  </si>
  <si>
    <t>2.6.</t>
  </si>
  <si>
    <t>3.1.</t>
  </si>
  <si>
    <t>3.2.</t>
  </si>
  <si>
    <t>3.3.</t>
  </si>
  <si>
    <t>Обеспечение спортивной формой и экипировкой обучающихся спортивных школ для учебно-тренировочных занятий и соревнований.</t>
  </si>
  <si>
    <t>3.4.</t>
  </si>
  <si>
    <t>Итого</t>
  </si>
  <si>
    <t>Всего</t>
  </si>
  <si>
    <t>1.11.</t>
  </si>
  <si>
    <t>на территории муниципального образования «Город Томск»</t>
  </si>
  <si>
    <t>Объем ассигнований из бюджета муниципального образования «Город Томск» (тыс. руб.)</t>
  </si>
  <si>
    <t xml:space="preserve">Лыжероллерной трассы 1 км  и лыжеролерный круг на стадионе п. Светлый </t>
  </si>
  <si>
    <t>1.3.1.</t>
  </si>
  <si>
    <t>1.3.2.</t>
  </si>
  <si>
    <t>1.3.3.</t>
  </si>
  <si>
    <t>Приобретение инвентаря и оборудования для учреждений дополнительного образования спортивного профиля</t>
  </si>
  <si>
    <t>1.1.21.</t>
  </si>
  <si>
    <t>1.1.22.</t>
  </si>
  <si>
    <t>Проведение комплексного обследования и подготовка заключения о состоянии большого трамплина К-90</t>
  </si>
  <si>
    <t>1.</t>
  </si>
  <si>
    <r>
      <rPr>
        <sz val="12"/>
        <color indexed="8"/>
        <rFont val="Times New Roman"/>
        <family val="1"/>
      </rPr>
      <t>Развитие материально-технической базы  детско-юношеского и массового спорта</t>
    </r>
    <r>
      <rPr>
        <sz val="11"/>
        <color indexed="8"/>
        <rFont val="Times New Roman"/>
        <family val="1"/>
      </rPr>
      <t>:</t>
    </r>
  </si>
  <si>
    <t>2.</t>
  </si>
  <si>
    <t>Совершенствование учебно-тренировочного процесса и популяризация спорта на территории города Томска</t>
  </si>
  <si>
    <t>3.</t>
  </si>
  <si>
    <t xml:space="preserve">Обеспечение спортивным оборудованием и инвентарем муниципальных образовательных учреждений физической культуры и спорта:  </t>
  </si>
  <si>
    <t>Подготовка и переподготовка кадров на курсах повышения квалификации тренеров-преподавателей по лыжному двоеборью и прыжкам на лыжах с трамплина на базе Национального государственного университета физической культуры, спорта и здоровья им. П. Лесгафта, г. Санкт-Петербург</t>
  </si>
  <si>
    <t>1.2.4.</t>
  </si>
  <si>
    <t>1.2.5.</t>
  </si>
  <si>
    <t>Стадиона для занятий техническими видами спорта МБОУ ДОД ДЮСШ ТВС</t>
  </si>
  <si>
    <t>Спортивной трассы для мотоспорта, велоспорта МБОУ ДОД ДЮСШ ТВС</t>
  </si>
  <si>
    <t>Обеспечение компьютерным оборудованием для создания компьютерного класса МБОУ ДОД ДЮСШ № 7</t>
  </si>
  <si>
    <t>Приобретение автомобиля «Газель» (грузовая и пассажирская) для МБОУ ДОД  ДЮСШ ТВС</t>
  </si>
  <si>
    <t>Приобретение авто и мототехники, запасных частей для проведения учебно-тренировочных занятий и соревнований в МБОУ ДОД ДЮСШ ТВС</t>
  </si>
  <si>
    <t>Приобретение автобуса для МАУ "ЦСИ"</t>
  </si>
  <si>
    <t>1.2.6.</t>
  </si>
  <si>
    <t xml:space="preserve">Хоккейного корта МБОУ ДОД ДЮСШ № 4  по адресу: ул. Транспортная, 4/2 </t>
  </si>
  <si>
    <t xml:space="preserve">Крытого футбольного манежа с исксственным покрытием по адресу: ул.5-ой Армии, 15 </t>
  </si>
  <si>
    <t xml:space="preserve">9 спортивных площадок по адресам:
1. с. Дзержинское, ул. Фабричная, 11 
2. ул. Б. Хмельницкого, 40 
3. пр. Фрунзе, 135  
4. пер. Юрточный, 8а 
5. ул. Говорова, 34 
6. ул. Кольцевой проезд, 39 
7. ул. Пушкина, 54/1 
8. ул. Мичурина, 79/2
9. ул. Бела Куна, 1 
</t>
  </si>
  <si>
    <t xml:space="preserve">"Развитие физической культуры и спорта </t>
  </si>
  <si>
    <t>на 2012-2016 годы"</t>
  </si>
  <si>
    <t>Управление по делам молодежи, физической культуре и спорту администрации Города Томска</t>
  </si>
  <si>
    <t>Академпарка - центра спорта и семейного отдыха в г.Томске</t>
  </si>
  <si>
    <t xml:space="preserve">9 спортивных универсальных многофункциональных площадок круглогодичного использования на территории муниципального образования «Город Томск» по адресам: 
1. пос. Тимирязево,  ул. Школьная ,18 (Школа № 64);
2. ул.Усова, 56 (Сибирский лицей);
3. ул. Алтайская, 159, стр.1 (ДЮСШ "Строитель);
4. ул. Тверская, 74а (Школа № 41);
5. ул. Карла Маркса, 21 (Школа № 3);
6. ул. Интернационалистов, 12  (Лицей № 7);
7. ул. Белозерская, 12/1 (Гимназия № 24);
8. ул. Новосибирская, 39 (Гимназия № 29);
9. ул. Беринга, 4 (Гимназия № 26).
</t>
  </si>
  <si>
    <t>Физкультурно-оздоровительного комплекса по споривным единоборствам в г.Томске</t>
  </si>
  <si>
    <t>Спортивного комплекса МАОУ ДОД ДЮСШ "Кедр"</t>
  </si>
  <si>
    <t>Приобретение трактора для МАОУ ДОД ДЮСШ № 17</t>
  </si>
  <si>
    <t>Физкультурно-оздоровительный комплекс по адресу: г.Томск, ул.Иркутский тракт, 105</t>
  </si>
  <si>
    <t>Дворец игровых видов спорта по адресу: г.Томск, ул.Сибирская</t>
  </si>
  <si>
    <t>Многофункциональный ледовый дворец по адресу: г.Томск, ул. Обручева</t>
  </si>
  <si>
    <t>Физкультурно-оздоровительный комплекс с универсальным игровым залом в Советском районе г.Томска</t>
  </si>
  <si>
    <t>Физкультурно-оздоровительный комплекс с универсальным игровым залом в Кировском районе г.Томска</t>
  </si>
  <si>
    <t>Школьный стадион лицея №7, по адресу: г. Томск, ул. Интернационалистов,12</t>
  </si>
  <si>
    <t>Школьный стадион гимназии №1, по адресу: г. Томск, ул. Нахимова,30</t>
  </si>
  <si>
    <t>1.1.23.</t>
  </si>
  <si>
    <t>1.1.24.</t>
  </si>
  <si>
    <t>1.1.25.</t>
  </si>
  <si>
    <t>1.1.26.</t>
  </si>
  <si>
    <t>1.1.27.</t>
  </si>
  <si>
    <t>муниципальной программы</t>
  </si>
  <si>
    <t>1.1.19.1</t>
  </si>
  <si>
    <t xml:space="preserve">Школьный стадион СОШ №67 по Адресу: г.Томск, ул. Иркутский тракт,51/3 </t>
  </si>
  <si>
    <t>Спортивного павильона стадиона "Восход" МАОУ ДОД ДЮСШ № 17</t>
  </si>
  <si>
    <t xml:space="preserve">Пристройки к тиру "Лагерный сад" МАОУ ДОД СДЮСШОР № 16 (Пост № 1) </t>
  </si>
  <si>
    <t>Хранилища для лодок, помещений для переодевания, ограждения на гребной базе на Сенной Курье, электроснабжения, обустройство причального плота МАОУ ДОД СДЮСШОР № 16</t>
  </si>
  <si>
    <t>Кровли, фасада спортивного комплекса "Юность" МАОУ ДОД СДЮСШОР № 3</t>
  </si>
  <si>
    <t>Многофункционального спортивного комплекса из легковозводимых конструкций по адресу: ул.К.Маркса, 50 для МАОУ ДОД СДЮСШОР № 3</t>
  </si>
  <si>
    <t>Школьный стадион СОШ № 40 по Адресу: г.Томск, ул. Никитина, 26</t>
  </si>
  <si>
    <t>1.12.</t>
  </si>
  <si>
    <t xml:space="preserve">                              к постановлению администрации Города Томска          </t>
  </si>
  <si>
    <t>(заказчик муниципальной программы)</t>
  </si>
  <si>
    <t xml:space="preserve">в том числе погашение кредиторской задолженнсти </t>
  </si>
  <si>
    <t xml:space="preserve">Строительство 9 спортивных универсальных многофункциональных площадок круглогодичного использования на территории муниципального образования «Город Томск» по адресам: 
1) Школа № 64 пос. Тимирязево, ул. Школьная ,18
2) Сибирский лицей, ул.Усова, 56
3) Школа № 40,  ул. Никитина, 26
4) Школа № 3,  ул. Карла Маркса, 21
5) Лицей № 7,  ул. Интернационалистов, 12
6) Гимназия № 24,  ул. Белозерская, 12/1
7) Гимназия № 29,  ул. Новосибирская, 39
8) Гимназия № 26,  ул. Беринга, 4                                                           9) Школы № 15,ул. Челюскинцев, 20а
</t>
  </si>
  <si>
    <t xml:space="preserve">    Приложение 2</t>
  </si>
  <si>
    <t>Спортивного комплекса из легковозводимых конструкций в пос.Степановка для МАОУ ДОД ДЮСШ зимних видов спорта</t>
  </si>
  <si>
    <t xml:space="preserve">Спортивного комплекса малых трамплинов для МАОУ ДОД ДЮСШ зимних видов спорта по адресу:г.Томск, ул.Малый трамплин, 4 </t>
  </si>
  <si>
    <t>Лыжероллерной трассы 5 км  в Академгородке для МАОУ ДОД ДЮСШ зимних видов спорта</t>
  </si>
  <si>
    <t>Трассы для сноуборда с бугельным подъемником для МАОУ ДОД ДЮСШ зимних видов спорта</t>
  </si>
  <si>
    <t>Трассы для фристайла с бугельным подъемником для МАОУ ДОД ДЮСШ зимних видов спорта</t>
  </si>
  <si>
    <t>Комплекса трамплинов в пос.Степановка: К-60,  К-40 МАОУ ДОД ДЮСШ зимних видов спорта</t>
  </si>
  <si>
    <t>Стадиона на лыжной базе "Метелица" МАОУ ДОД ДЮСШ зимних видов спорта</t>
  </si>
  <si>
    <t>Приобретение ретрака для МАОУ ДОД ДЮСШ зимних видов спорта</t>
  </si>
  <si>
    <t>Приобретение снегохода «Буран» МАОУ ДОД ДЮСШ зимних видов спорта</t>
  </si>
  <si>
    <t>Обеспечение оргтехникой  и лицензионной программой для подсчета оценки прыжков на лыжах с трамплина для проведения соревнования МАОУ ДОД ДЮСШ зимних видов спорта</t>
  </si>
  <si>
    <t>в том числе погашение кредиторской задлжненности 12964,7</t>
  </si>
  <si>
    <t>Бюджетная заявка на финансирование из бюджета муниципального образования "Город Томск"</t>
  </si>
  <si>
    <t xml:space="preserve">Разработка проектной документации на строительство спортивных площадок на территории муниципального образования «Город Томск» в том числе:
 спортивные универсальные многофункциональные площадки по адресам:
1) ул. Горького ,55; 
2) ул. Косарева, 27; 
3) пр. Фрунзе, 222-224 (придомовая территория); 
4) ул. Р. Люксембург, 64; 
5) ул. Смирнова, 28; 
6) ул. Ивана Черных, 123/1; 
– спортивно-игровые площадки по адресам :
1) ул. Белинского, 30;
2) пр. Фрунзе, 130;
3) ул. Лебедева, 41;
4) ул. Лебедева, 11;
5) ул. Вокзальная, 35;
6) ул. Пушкина, 33;
7) ул. Иркутский тракт, 37;
8) ул. Пушкина,27е;
9) ул. Суворова, 10;
10) пер. Лазо, 10/1;
11) ул. Междугородняя, 24;
12) ул. Мичурина, 63-65.     </t>
  </si>
  <si>
    <t>Строительство  спортивных площадок круглогодичного использования на территории муниципального образования «Город Томск» в том числе: 
 спортивные универсальные многофункциональные площадки по адресам: 
1) ул. Горького ,55;
2)  ул. Косарева, 27;
3)  пр. Фрунзе, 222-224 (придомовая территория);
4)  ул. Р. Люксембург, 64;
5)  ул. Смирнова, 28; 
6) ул. Ивана Черных, 123/1.
 спортивно-игровые площадки по адресам :
1) ул. Белинского, 30;
2) пр. Фрунзе, 130;
3) ул. Лебедева, 41;
4) ул. Лебедева, 11;
5) ул. Вокзальная, 35;
6) ул. Пушкина, 33;
7) ул. Иркутский тракт, 37;
8) ул. Пушкина,27е;
9) ул. Суворова, 10;
10) пер. Лазо, 10/1;
11) ул. Междугородняя, 24;
12) ул. Мичурина, 63-65.</t>
  </si>
  <si>
    <t xml:space="preserve">    от  19.02.2014 № 135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</si>
</sst>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t&quot;р.&quot;#,##0_);\(\t&quot;р.&quot;#,##0\)"/>
    <numFmt numFmtId="165" formatCode="\t&quot;р.&quot;#,##0_);[Red]\(\t&quot;р.&quot;#,##0\)"/>
    <numFmt numFmtId="166" formatCode="\t&quot;р.&quot;#,##0.00_);\(\t&quot;р.&quot;#,##0.00\)"/>
    <numFmt numFmtId="167" formatCode="\t&quot;р.&quot;#,##0.00_);[Red]\(\t&quot;р.&quot;#,##0.00\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0.0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wrapText="1"/>
    </xf>
    <xf numFmtId="0" fontId="1" fillId="24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24" borderId="13" xfId="0" applyFont="1" applyFill="1" applyBorder="1" applyAlignment="1">
      <alignment horizontal="center" wrapText="1"/>
    </xf>
    <xf numFmtId="173" fontId="1" fillId="0" borderId="0" xfId="0" applyNumberFormat="1" applyFont="1" applyFill="1" applyAlignment="1">
      <alignment horizontal="center"/>
    </xf>
    <xf numFmtId="173" fontId="1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43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173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BreakPreview" zoomScaleSheetLayoutView="100" zoomScalePageLayoutView="0" workbookViewId="0" topLeftCell="A1">
      <selection activeCell="G73" sqref="G73"/>
    </sheetView>
  </sheetViews>
  <sheetFormatPr defaultColWidth="9.140625" defaultRowHeight="15"/>
  <cols>
    <col min="1" max="1" width="10.140625" style="0" bestFit="1" customWidth="1"/>
    <col min="2" max="2" width="64.140625" style="0" customWidth="1"/>
    <col min="3" max="3" width="11.57421875" style="0" customWidth="1"/>
    <col min="4" max="4" width="12.57421875" style="0" customWidth="1"/>
    <col min="5" max="5" width="11.140625" style="0" customWidth="1"/>
    <col min="6" max="6" width="13.00390625" style="28" customWidth="1"/>
    <col min="7" max="7" width="15.421875" style="28" customWidth="1"/>
    <col min="8" max="8" width="9.57421875" style="0" bestFit="1" customWidth="1"/>
  </cols>
  <sheetData>
    <row r="1" spans="2:8" ht="21" customHeight="1">
      <c r="B1" s="4"/>
      <c r="C1" s="4"/>
      <c r="D1" s="49" t="s">
        <v>130</v>
      </c>
      <c r="E1" s="49"/>
      <c r="F1" s="49"/>
      <c r="G1" s="49"/>
      <c r="H1" s="13"/>
    </row>
    <row r="2" spans="2:8" ht="21" customHeight="1">
      <c r="B2" s="4"/>
      <c r="C2" s="4"/>
      <c r="D2" s="50" t="s">
        <v>126</v>
      </c>
      <c r="E2" s="50"/>
      <c r="F2" s="50"/>
      <c r="G2" s="50"/>
      <c r="H2" s="13"/>
    </row>
    <row r="3" spans="2:7" ht="21" customHeight="1">
      <c r="B3" s="4"/>
      <c r="C3" s="4"/>
      <c r="D3" s="49" t="s">
        <v>145</v>
      </c>
      <c r="E3" s="49"/>
      <c r="F3" s="49"/>
      <c r="G3" s="49"/>
    </row>
    <row r="4" spans="2:10" ht="21" customHeight="1">
      <c r="B4" s="4"/>
      <c r="C4" s="4"/>
      <c r="D4" s="4"/>
      <c r="E4" s="4"/>
      <c r="F4" s="10"/>
      <c r="G4" s="10"/>
      <c r="H4" s="13"/>
      <c r="I4" s="38"/>
      <c r="J4" s="38"/>
    </row>
    <row r="5" spans="2:7" ht="21" customHeight="1">
      <c r="B5" s="4"/>
      <c r="C5" s="4"/>
      <c r="D5" s="4"/>
      <c r="E5" s="4"/>
      <c r="F5" s="24"/>
      <c r="G5" s="24"/>
    </row>
    <row r="6" spans="1:7" ht="15">
      <c r="A6" s="42" t="s">
        <v>142</v>
      </c>
      <c r="B6" s="42"/>
      <c r="C6" s="42"/>
      <c r="D6" s="42"/>
      <c r="E6" s="42"/>
      <c r="F6" s="42"/>
      <c r="G6" s="42"/>
    </row>
    <row r="7" spans="1:7" ht="15">
      <c r="A7" s="42" t="s">
        <v>116</v>
      </c>
      <c r="B7" s="42"/>
      <c r="C7" s="42"/>
      <c r="D7" s="42"/>
      <c r="E7" s="42"/>
      <c r="F7" s="42"/>
      <c r="G7" s="42"/>
    </row>
    <row r="8" spans="1:7" ht="15.75">
      <c r="A8" s="41" t="s">
        <v>96</v>
      </c>
      <c r="B8" s="41"/>
      <c r="C8" s="41"/>
      <c r="D8" s="41"/>
      <c r="E8" s="41"/>
      <c r="F8" s="41"/>
      <c r="G8" s="41"/>
    </row>
    <row r="9" spans="1:7" ht="15" customHeight="1">
      <c r="A9" s="39" t="s">
        <v>67</v>
      </c>
      <c r="B9" s="39"/>
      <c r="C9" s="39"/>
      <c r="D9" s="39"/>
      <c r="E9" s="39"/>
      <c r="F9" s="39"/>
      <c r="G9" s="39"/>
    </row>
    <row r="10" spans="1:7" ht="15">
      <c r="A10" s="43" t="s">
        <v>97</v>
      </c>
      <c r="B10" s="43"/>
      <c r="C10" s="43"/>
      <c r="D10" s="43"/>
      <c r="E10" s="43"/>
      <c r="F10" s="43"/>
      <c r="G10" s="43"/>
    </row>
    <row r="11" spans="1:7" ht="15.75" customHeight="1">
      <c r="A11" s="40" t="s">
        <v>98</v>
      </c>
      <c r="B11" s="40"/>
      <c r="C11" s="40"/>
      <c r="D11" s="40"/>
      <c r="E11" s="40"/>
      <c r="F11" s="40"/>
      <c r="G11" s="40"/>
    </row>
    <row r="12" spans="1:7" ht="15">
      <c r="A12" s="51" t="s">
        <v>127</v>
      </c>
      <c r="B12" s="51"/>
      <c r="C12" s="51"/>
      <c r="D12" s="51"/>
      <c r="E12" s="51"/>
      <c r="F12" s="51"/>
      <c r="G12" s="51"/>
    </row>
    <row r="13" spans="1:7" ht="30" customHeight="1">
      <c r="A13" s="58" t="s">
        <v>0</v>
      </c>
      <c r="B13" s="58" t="s">
        <v>1</v>
      </c>
      <c r="C13" s="52" t="s">
        <v>68</v>
      </c>
      <c r="D13" s="53"/>
      <c r="E13" s="53"/>
      <c r="F13" s="53"/>
      <c r="G13" s="54"/>
    </row>
    <row r="14" spans="1:7" ht="15.75" customHeight="1">
      <c r="A14" s="58"/>
      <c r="B14" s="58"/>
      <c r="C14" s="55"/>
      <c r="D14" s="56"/>
      <c r="E14" s="56"/>
      <c r="F14" s="56"/>
      <c r="G14" s="57"/>
    </row>
    <row r="15" spans="1:7" ht="31.5" customHeight="1">
      <c r="A15" s="59"/>
      <c r="B15" s="59"/>
      <c r="C15" s="15" t="s">
        <v>2</v>
      </c>
      <c r="D15" s="15" t="s">
        <v>3</v>
      </c>
      <c r="E15" s="15" t="s">
        <v>4</v>
      </c>
      <c r="F15" s="15" t="s">
        <v>5</v>
      </c>
      <c r="G15" s="16" t="s">
        <v>6</v>
      </c>
    </row>
    <row r="16" spans="1:8" ht="78.75" customHeight="1">
      <c r="A16" s="8" t="s">
        <v>77</v>
      </c>
      <c r="B16" s="5" t="s">
        <v>78</v>
      </c>
      <c r="C16" s="1">
        <f>SUM(C17+C47+C54+C59+C60+C61+C62+C63+C64+C65+C66)</f>
        <v>20402.5</v>
      </c>
      <c r="D16" s="37">
        <f>SUM(D17+D47+D54+D59+D60+D61+D62+D63+D64+D65+D66)</f>
        <v>15027.5</v>
      </c>
      <c r="E16" s="18">
        <f>SUM(E17+E47+E54+E58+E59+E60+E61+E62+E63+E64+E65+E66)</f>
        <v>20000</v>
      </c>
      <c r="F16" s="18">
        <f>SUM(F17+F47+F54+F58+F59+F60+F61+F62+F63+F64+F65+F66)</f>
        <v>439638</v>
      </c>
      <c r="G16" s="18">
        <f>(G17+G54+G58+G59+G61)</f>
        <v>259050</v>
      </c>
      <c r="H16" s="30"/>
    </row>
    <row r="17" spans="1:8" ht="33" customHeight="1">
      <c r="A17" s="62" t="s">
        <v>7</v>
      </c>
      <c r="B17" s="63" t="s">
        <v>8</v>
      </c>
      <c r="C17" s="62">
        <f>C35+C36</f>
        <v>20402.5</v>
      </c>
      <c r="D17" s="64">
        <f>SUM(D18+D19+D20+D21+D22+D23+D24+D25+D26+D27+D28+D29+D30+D31+D32+D33+D34+D35+D36+D37+D39+D40+D41+D42+D43+D44+D45+D46)</f>
        <v>15027.5</v>
      </c>
      <c r="E17" s="64">
        <f>SUM(E18+E19+E20+E21+E22+E23+E24+E25+E26+E27+E28+E29+E30+E31+E32+E33+E34+E35+E36+E38+E39+E40+E41+E42+E43+E44+E45+E46)</f>
        <v>20000</v>
      </c>
      <c r="F17" s="64">
        <f>SUM(F18+F19+F20+F21+F22+F23+F24+F25+F26+F27+F28+F29+F30+F31+F32+F33+F34+F35+F36+F37+F39+F40+F41+F42+F43+F44+F45+F46)</f>
        <v>325248</v>
      </c>
      <c r="G17" s="64">
        <f>SUM(G18+G19+G20+G21+G22+G23+G24+G26+G27+G28+G29+G30+G31+G32+G33+G34+G35+G36+G37+G39+G40+G41+G42+G43+G44+G45+G46)</f>
        <v>246750</v>
      </c>
      <c r="H17" s="35"/>
    </row>
    <row r="18" spans="1:7" ht="23.25" customHeight="1">
      <c r="A18" s="8" t="s">
        <v>9</v>
      </c>
      <c r="B18" s="5" t="s">
        <v>99</v>
      </c>
      <c r="C18" s="1"/>
      <c r="D18" s="1"/>
      <c r="E18" s="1"/>
      <c r="F18" s="1"/>
      <c r="G18" s="1"/>
    </row>
    <row r="19" spans="1:7" ht="33" customHeight="1">
      <c r="A19" s="1" t="s">
        <v>10</v>
      </c>
      <c r="B19" s="5" t="s">
        <v>131</v>
      </c>
      <c r="C19" s="1"/>
      <c r="D19" s="1"/>
      <c r="E19" s="1"/>
      <c r="F19" s="1"/>
      <c r="G19" s="3"/>
    </row>
    <row r="20" spans="1:7" ht="33" customHeight="1">
      <c r="A20" s="1" t="s">
        <v>11</v>
      </c>
      <c r="B20" s="5" t="s">
        <v>132</v>
      </c>
      <c r="C20" s="1"/>
      <c r="D20" s="6"/>
      <c r="F20" s="1">
        <v>21250</v>
      </c>
      <c r="G20" s="1">
        <v>21250</v>
      </c>
    </row>
    <row r="21" spans="1:7" ht="33" customHeight="1">
      <c r="A21" s="1" t="s">
        <v>12</v>
      </c>
      <c r="B21" s="5" t="s">
        <v>133</v>
      </c>
      <c r="C21" s="1"/>
      <c r="D21" s="1"/>
      <c r="E21" s="1"/>
      <c r="F21" s="1">
        <v>5000</v>
      </c>
      <c r="G21" s="3"/>
    </row>
    <row r="22" spans="1:7" ht="33" customHeight="1">
      <c r="A22" s="1" t="s">
        <v>13</v>
      </c>
      <c r="B22" s="5" t="s">
        <v>134</v>
      </c>
      <c r="C22" s="1"/>
      <c r="D22" s="1"/>
      <c r="E22" s="6"/>
      <c r="F22" s="1">
        <v>2200</v>
      </c>
      <c r="G22" s="3"/>
    </row>
    <row r="23" spans="1:7" ht="33" customHeight="1">
      <c r="A23" s="1" t="s">
        <v>14</v>
      </c>
      <c r="B23" s="5" t="s">
        <v>135</v>
      </c>
      <c r="C23" s="1"/>
      <c r="D23" s="1"/>
      <c r="E23" s="6"/>
      <c r="F23" s="1">
        <v>2200</v>
      </c>
      <c r="G23" s="3"/>
    </row>
    <row r="24" spans="1:7" ht="33" customHeight="1">
      <c r="A24" s="1" t="s">
        <v>15</v>
      </c>
      <c r="B24" s="22" t="s">
        <v>104</v>
      </c>
      <c r="C24" s="1"/>
      <c r="D24" s="1"/>
      <c r="E24" s="6"/>
      <c r="F24" s="1">
        <v>900</v>
      </c>
      <c r="G24" s="26">
        <v>26250</v>
      </c>
    </row>
    <row r="25" spans="1:6" ht="33" customHeight="1">
      <c r="A25" s="1" t="s">
        <v>16</v>
      </c>
      <c r="B25" s="5" t="s">
        <v>94</v>
      </c>
      <c r="C25" s="1"/>
      <c r="E25" s="26"/>
      <c r="F25" s="26">
        <v>51348</v>
      </c>
    </row>
    <row r="26" spans="1:7" ht="42.75" customHeight="1">
      <c r="A26" s="1" t="s">
        <v>17</v>
      </c>
      <c r="B26" s="5" t="s">
        <v>123</v>
      </c>
      <c r="C26" s="1"/>
      <c r="D26" s="25"/>
      <c r="E26" s="6"/>
      <c r="F26" s="1">
        <v>25100</v>
      </c>
      <c r="G26" s="3"/>
    </row>
    <row r="27" spans="1:7" ht="33" customHeight="1">
      <c r="A27" s="1" t="s">
        <v>18</v>
      </c>
      <c r="B27" s="5" t="s">
        <v>86</v>
      </c>
      <c r="C27" s="1"/>
      <c r="D27" s="1"/>
      <c r="E27" s="1"/>
      <c r="F27" s="1"/>
      <c r="G27" s="3">
        <v>2500</v>
      </c>
    </row>
    <row r="28" spans="1:7" ht="25.5" customHeight="1">
      <c r="A28" s="1" t="s">
        <v>19</v>
      </c>
      <c r="B28" s="14" t="s">
        <v>105</v>
      </c>
      <c r="C28" s="6"/>
      <c r="D28" s="6"/>
      <c r="E28" s="6"/>
      <c r="F28" s="26">
        <v>59375</v>
      </c>
      <c r="G28" s="26">
        <v>52375</v>
      </c>
    </row>
    <row r="29" spans="1:7" ht="33" customHeight="1">
      <c r="A29" s="1" t="s">
        <v>20</v>
      </c>
      <c r="B29" s="14" t="s">
        <v>101</v>
      </c>
      <c r="C29" s="1"/>
      <c r="D29" s="1"/>
      <c r="E29" s="1"/>
      <c r="F29" s="1">
        <v>9000</v>
      </c>
      <c r="G29" s="3"/>
    </row>
    <row r="30" spans="1:7" ht="33" customHeight="1">
      <c r="A30" s="1" t="s">
        <v>21</v>
      </c>
      <c r="B30" s="14" t="s">
        <v>106</v>
      </c>
      <c r="C30" s="1"/>
      <c r="D30" s="6"/>
      <c r="E30" s="1"/>
      <c r="F30" s="1">
        <v>91375</v>
      </c>
      <c r="G30" s="3">
        <v>84375</v>
      </c>
    </row>
    <row r="31" spans="1:7" ht="33" customHeight="1">
      <c r="A31" s="1" t="s">
        <v>22</v>
      </c>
      <c r="B31" s="5" t="s">
        <v>87</v>
      </c>
      <c r="C31" s="1"/>
      <c r="D31" s="1"/>
      <c r="E31" s="1"/>
      <c r="F31" s="1">
        <v>2500</v>
      </c>
      <c r="G31" s="3"/>
    </row>
    <row r="32" spans="1:7" ht="33" customHeight="1">
      <c r="A32" s="1" t="s">
        <v>23</v>
      </c>
      <c r="B32" s="5" t="s">
        <v>69</v>
      </c>
      <c r="C32" s="1"/>
      <c r="D32" s="1"/>
      <c r="E32" s="1"/>
      <c r="F32" s="1">
        <v>10000</v>
      </c>
      <c r="G32" s="3"/>
    </row>
    <row r="33" spans="1:7" ht="22.5" customHeight="1">
      <c r="A33" s="1" t="s">
        <v>24</v>
      </c>
      <c r="B33" s="2" t="s">
        <v>27</v>
      </c>
      <c r="C33" s="1"/>
      <c r="D33" s="1"/>
      <c r="E33" s="1"/>
      <c r="F33" s="1"/>
      <c r="G33" s="3">
        <v>15000</v>
      </c>
    </row>
    <row r="34" spans="1:7" ht="26.25" customHeight="1">
      <c r="A34" s="1" t="s">
        <v>25</v>
      </c>
      <c r="B34" s="2" t="s">
        <v>29</v>
      </c>
      <c r="C34" s="3"/>
      <c r="D34" s="3"/>
      <c r="E34" s="1"/>
      <c r="F34" s="1">
        <v>15000</v>
      </c>
      <c r="G34" s="3">
        <v>15000</v>
      </c>
    </row>
    <row r="35" spans="1:7" ht="168.75" customHeight="1">
      <c r="A35" s="9" t="s">
        <v>26</v>
      </c>
      <c r="B35" s="14" t="s">
        <v>95</v>
      </c>
      <c r="C35" s="11">
        <v>19902.5</v>
      </c>
      <c r="D35" s="11"/>
      <c r="E35" s="9"/>
      <c r="F35" s="9"/>
      <c r="G35" s="11"/>
    </row>
    <row r="36" spans="1:7" s="12" customFormat="1" ht="192" customHeight="1">
      <c r="A36" s="9" t="s">
        <v>28</v>
      </c>
      <c r="B36" s="14" t="s">
        <v>100</v>
      </c>
      <c r="C36" s="11">
        <v>500</v>
      </c>
      <c r="D36" s="11"/>
      <c r="E36" s="9"/>
      <c r="F36" s="9"/>
      <c r="G36" s="11"/>
    </row>
    <row r="37" spans="1:7" s="12" customFormat="1" ht="195.75" customHeight="1">
      <c r="A37" s="1" t="s">
        <v>117</v>
      </c>
      <c r="B37" s="14" t="s">
        <v>129</v>
      </c>
      <c r="C37" s="11"/>
      <c r="D37" s="36">
        <v>14527.5</v>
      </c>
      <c r="E37" s="11"/>
      <c r="F37" s="9"/>
      <c r="G37" s="11"/>
    </row>
    <row r="38" spans="1:7" s="12" customFormat="1" ht="24" customHeight="1">
      <c r="A38" s="1"/>
      <c r="B38" s="23" t="s">
        <v>128</v>
      </c>
      <c r="C38" s="11"/>
      <c r="D38" s="11"/>
      <c r="E38" s="9">
        <v>12964.7</v>
      </c>
      <c r="F38" s="9"/>
      <c r="G38" s="11"/>
    </row>
    <row r="39" spans="1:7" s="12" customFormat="1" ht="365.25" customHeight="1">
      <c r="A39" s="1" t="s">
        <v>30</v>
      </c>
      <c r="B39" s="23" t="s">
        <v>143</v>
      </c>
      <c r="C39" s="11"/>
      <c r="D39" s="11">
        <v>500</v>
      </c>
      <c r="E39" s="9">
        <v>500</v>
      </c>
      <c r="F39" s="9"/>
      <c r="G39" s="11"/>
    </row>
    <row r="40" spans="1:7" s="12" customFormat="1" ht="363.75" customHeight="1">
      <c r="A40" s="8" t="s">
        <v>74</v>
      </c>
      <c r="B40" s="23" t="s">
        <v>144</v>
      </c>
      <c r="C40" s="11"/>
      <c r="D40" s="11"/>
      <c r="E40" s="9">
        <v>6535.3</v>
      </c>
      <c r="F40" s="9"/>
      <c r="G40" s="11"/>
    </row>
    <row r="41" spans="1:7" s="12" customFormat="1" ht="42" customHeight="1">
      <c r="A41" s="1" t="s">
        <v>75</v>
      </c>
      <c r="B41" s="17" t="s">
        <v>107</v>
      </c>
      <c r="C41" s="3"/>
      <c r="D41" s="3"/>
      <c r="E41" s="1"/>
      <c r="F41" s="1">
        <v>12000</v>
      </c>
      <c r="G41" s="3">
        <v>12000</v>
      </c>
    </row>
    <row r="42" spans="1:7" ht="33" customHeight="1">
      <c r="A42" s="8" t="s">
        <v>111</v>
      </c>
      <c r="B42" s="17" t="s">
        <v>108</v>
      </c>
      <c r="C42" s="3"/>
      <c r="D42" s="3"/>
      <c r="E42" s="1"/>
      <c r="F42" s="1">
        <v>12000</v>
      </c>
      <c r="G42" s="3">
        <v>12000</v>
      </c>
    </row>
    <row r="43" spans="1:7" ht="33" customHeight="1">
      <c r="A43" s="31" t="s">
        <v>112</v>
      </c>
      <c r="B43" s="33" t="s">
        <v>109</v>
      </c>
      <c r="C43" s="32"/>
      <c r="D43" s="3"/>
      <c r="E43" s="6"/>
      <c r="F43" s="1">
        <v>3000</v>
      </c>
      <c r="G43" s="3"/>
    </row>
    <row r="44" spans="1:7" ht="33" customHeight="1">
      <c r="A44" s="31" t="s">
        <v>113</v>
      </c>
      <c r="B44" s="33" t="s">
        <v>110</v>
      </c>
      <c r="C44" s="32"/>
      <c r="D44" s="3"/>
      <c r="E44" s="6"/>
      <c r="F44" s="1">
        <v>3000</v>
      </c>
      <c r="G44" s="3"/>
    </row>
    <row r="45" spans="1:7" ht="33" customHeight="1">
      <c r="A45" s="31" t="s">
        <v>114</v>
      </c>
      <c r="B45" s="33" t="s">
        <v>118</v>
      </c>
      <c r="C45" s="32"/>
      <c r="D45" s="3"/>
      <c r="E45" s="1"/>
      <c r="G45" s="1">
        <v>3000</v>
      </c>
    </row>
    <row r="46" spans="1:7" ht="33" customHeight="1">
      <c r="A46" s="34" t="s">
        <v>115</v>
      </c>
      <c r="B46" s="33" t="s">
        <v>124</v>
      </c>
      <c r="C46" s="32"/>
      <c r="D46" s="3"/>
      <c r="E46" s="1"/>
      <c r="F46" s="1"/>
      <c r="G46" s="3">
        <v>3000</v>
      </c>
    </row>
    <row r="47" spans="1:7" ht="33" customHeight="1">
      <c r="A47" s="9" t="s">
        <v>31</v>
      </c>
      <c r="B47" s="63" t="s">
        <v>32</v>
      </c>
      <c r="C47" s="9">
        <v>0</v>
      </c>
      <c r="D47" s="19">
        <v>0</v>
      </c>
      <c r="E47" s="19">
        <v>0</v>
      </c>
      <c r="F47" s="65">
        <f>SUM(F48+F49+F50+F51+F52+F53)</f>
        <v>85885</v>
      </c>
      <c r="G47" s="65">
        <f>SUM(G48+G49+G50+G51+G52+G53)</f>
        <v>0</v>
      </c>
    </row>
    <row r="48" spans="1:7" ht="33" customHeight="1">
      <c r="A48" s="1" t="s">
        <v>33</v>
      </c>
      <c r="B48" s="5" t="s">
        <v>136</v>
      </c>
      <c r="C48" s="1"/>
      <c r="D48" s="6"/>
      <c r="F48" s="1">
        <v>15000</v>
      </c>
      <c r="G48" s="1"/>
    </row>
    <row r="49" spans="1:7" ht="49.5" customHeight="1">
      <c r="A49" s="1" t="s">
        <v>34</v>
      </c>
      <c r="B49" s="5" t="s">
        <v>121</v>
      </c>
      <c r="C49" s="1"/>
      <c r="D49" s="1"/>
      <c r="E49" s="3"/>
      <c r="F49" s="1">
        <v>11185</v>
      </c>
      <c r="G49" s="1"/>
    </row>
    <row r="50" spans="1:7" ht="33" customHeight="1">
      <c r="A50" s="1" t="s">
        <v>35</v>
      </c>
      <c r="B50" s="5" t="s">
        <v>137</v>
      </c>
      <c r="C50" s="8"/>
      <c r="D50" s="8"/>
      <c r="E50" s="8"/>
      <c r="F50" s="8">
        <v>12200</v>
      </c>
      <c r="G50" s="1"/>
    </row>
    <row r="51" spans="1:7" ht="33" customHeight="1">
      <c r="A51" s="8" t="s">
        <v>84</v>
      </c>
      <c r="B51" s="5" t="s">
        <v>120</v>
      </c>
      <c r="C51" s="8"/>
      <c r="D51" s="6"/>
      <c r="E51" s="6"/>
      <c r="F51" s="8">
        <v>7500</v>
      </c>
      <c r="G51" s="8"/>
    </row>
    <row r="52" spans="1:7" ht="33" customHeight="1">
      <c r="A52" s="8" t="s">
        <v>85</v>
      </c>
      <c r="B52" s="5" t="s">
        <v>119</v>
      </c>
      <c r="C52" s="1"/>
      <c r="D52" s="1"/>
      <c r="E52" s="6"/>
      <c r="F52" s="1">
        <v>30000</v>
      </c>
      <c r="G52" s="8"/>
    </row>
    <row r="53" spans="1:7" ht="33" customHeight="1">
      <c r="A53" s="8" t="s">
        <v>92</v>
      </c>
      <c r="B53" s="14" t="s">
        <v>102</v>
      </c>
      <c r="C53" s="19"/>
      <c r="D53" s="20"/>
      <c r="E53" s="21"/>
      <c r="F53" s="26">
        <v>10000</v>
      </c>
      <c r="G53" s="8"/>
    </row>
    <row r="54" spans="1:7" ht="33" customHeight="1">
      <c r="A54" s="11" t="s">
        <v>36</v>
      </c>
      <c r="B54" s="66" t="s">
        <v>38</v>
      </c>
      <c r="C54" s="67">
        <v>0</v>
      </c>
      <c r="D54" s="67">
        <v>0</v>
      </c>
      <c r="E54" s="67">
        <v>0</v>
      </c>
      <c r="F54" s="68">
        <f>SUM(F55+F56+F57)</f>
        <v>8225</v>
      </c>
      <c r="G54" s="68">
        <f>SUM(G55+G56+G57)</f>
        <v>4000</v>
      </c>
    </row>
    <row r="55" spans="1:7" ht="33" customHeight="1">
      <c r="A55" s="1" t="s">
        <v>70</v>
      </c>
      <c r="B55" s="5" t="s">
        <v>122</v>
      </c>
      <c r="C55" s="1"/>
      <c r="D55" s="1"/>
      <c r="F55" s="1">
        <v>3725</v>
      </c>
      <c r="G55" s="3"/>
    </row>
    <row r="56" spans="1:7" ht="33" customHeight="1">
      <c r="A56" s="1" t="s">
        <v>71</v>
      </c>
      <c r="B56" s="2" t="s">
        <v>39</v>
      </c>
      <c r="C56" s="1"/>
      <c r="D56" s="1"/>
      <c r="E56" s="1"/>
      <c r="F56" s="1">
        <v>4500</v>
      </c>
      <c r="G56" s="3">
        <v>1500</v>
      </c>
    </row>
    <row r="57" spans="1:7" ht="33" customHeight="1">
      <c r="A57" s="9" t="s">
        <v>72</v>
      </c>
      <c r="B57" s="5" t="s">
        <v>93</v>
      </c>
      <c r="C57" s="1"/>
      <c r="D57" s="1"/>
      <c r="E57" s="1"/>
      <c r="F57" s="1"/>
      <c r="G57" s="3">
        <v>2500</v>
      </c>
    </row>
    <row r="58" spans="1:7" ht="33" customHeight="1">
      <c r="A58" s="1" t="s">
        <v>37</v>
      </c>
      <c r="B58" s="2" t="s">
        <v>41</v>
      </c>
      <c r="C58" s="1"/>
      <c r="D58" s="1"/>
      <c r="E58" s="1"/>
      <c r="F58" s="1">
        <v>900</v>
      </c>
      <c r="G58" s="3">
        <v>300</v>
      </c>
    </row>
    <row r="59" spans="1:7" ht="52.5" customHeight="1">
      <c r="A59" s="1" t="s">
        <v>40</v>
      </c>
      <c r="B59" s="2" t="s">
        <v>43</v>
      </c>
      <c r="C59" s="1"/>
      <c r="D59" s="1"/>
      <c r="E59" s="1"/>
      <c r="F59" s="1">
        <v>1500</v>
      </c>
      <c r="G59" s="3">
        <v>1000</v>
      </c>
    </row>
    <row r="60" spans="1:7" ht="30" customHeight="1">
      <c r="A60" s="1" t="s">
        <v>42</v>
      </c>
      <c r="B60" s="2" t="s">
        <v>88</v>
      </c>
      <c r="C60" s="1"/>
      <c r="D60" s="1"/>
      <c r="E60" s="6"/>
      <c r="F60" s="1">
        <v>500</v>
      </c>
      <c r="G60" s="3"/>
    </row>
    <row r="61" spans="1:7" ht="23.25" customHeight="1">
      <c r="A61" s="1" t="s">
        <v>44</v>
      </c>
      <c r="B61" s="5" t="s">
        <v>138</v>
      </c>
      <c r="C61" s="1"/>
      <c r="D61" s="1"/>
      <c r="E61" s="6"/>
      <c r="F61" s="1">
        <v>7000</v>
      </c>
      <c r="G61" s="3">
        <v>7000</v>
      </c>
    </row>
    <row r="62" spans="1:7" ht="20.25" customHeight="1">
      <c r="A62" s="1" t="s">
        <v>45</v>
      </c>
      <c r="B62" s="5" t="s">
        <v>103</v>
      </c>
      <c r="C62" s="1"/>
      <c r="D62" s="1"/>
      <c r="E62" s="6"/>
      <c r="F62" s="1">
        <v>2000</v>
      </c>
      <c r="G62" s="3"/>
    </row>
    <row r="63" spans="1:7" ht="22.5" customHeight="1">
      <c r="A63" s="1" t="s">
        <v>46</v>
      </c>
      <c r="B63" s="2" t="s">
        <v>91</v>
      </c>
      <c r="C63" s="1"/>
      <c r="D63" s="6"/>
      <c r="E63" s="6"/>
      <c r="F63" s="1">
        <v>2000</v>
      </c>
      <c r="G63" s="3"/>
    </row>
    <row r="64" spans="1:7" ht="33" customHeight="1">
      <c r="A64" s="1" t="s">
        <v>47</v>
      </c>
      <c r="B64" s="5" t="s">
        <v>89</v>
      </c>
      <c r="C64" s="1"/>
      <c r="D64" s="6"/>
      <c r="E64" s="6"/>
      <c r="F64" s="1">
        <v>1200</v>
      </c>
      <c r="G64" s="3"/>
    </row>
    <row r="65" spans="1:7" ht="33" customHeight="1">
      <c r="A65" s="1" t="s">
        <v>66</v>
      </c>
      <c r="B65" s="5" t="s">
        <v>139</v>
      </c>
      <c r="C65" s="1"/>
      <c r="D65" s="6"/>
      <c r="E65" s="6"/>
      <c r="F65" s="1">
        <v>180</v>
      </c>
      <c r="G65" s="27"/>
    </row>
    <row r="66" spans="1:7" ht="33" customHeight="1">
      <c r="A66" s="29" t="s">
        <v>125</v>
      </c>
      <c r="B66" s="5" t="s">
        <v>76</v>
      </c>
      <c r="C66" s="1"/>
      <c r="D66" s="6"/>
      <c r="E66" s="6"/>
      <c r="F66" s="1">
        <v>5000</v>
      </c>
      <c r="G66" s="27"/>
    </row>
    <row r="67" spans="1:7" ht="33" customHeight="1">
      <c r="A67" s="69" t="s">
        <v>79</v>
      </c>
      <c r="B67" s="14" t="s">
        <v>80</v>
      </c>
      <c r="C67" s="9">
        <v>0</v>
      </c>
      <c r="D67" s="9">
        <v>0</v>
      </c>
      <c r="E67" s="9">
        <f>SUM(E68+E69+E70+E71+E72+E73)</f>
        <v>0</v>
      </c>
      <c r="F67" s="9">
        <f>SUM(F68+F69+F70+F71+F72+F73)</f>
        <v>8140</v>
      </c>
      <c r="G67" s="9">
        <f>SUM(G68+G69+G70+G71+G72+G73)</f>
        <v>1500</v>
      </c>
    </row>
    <row r="68" spans="1:7" ht="33" customHeight="1">
      <c r="A68" s="1" t="s">
        <v>48</v>
      </c>
      <c r="B68" s="5" t="s">
        <v>49</v>
      </c>
      <c r="C68" s="1"/>
      <c r="D68" s="3"/>
      <c r="E68" s="1"/>
      <c r="F68" s="1">
        <v>2000</v>
      </c>
      <c r="G68" s="1">
        <v>200</v>
      </c>
    </row>
    <row r="69" spans="1:7" ht="33" customHeight="1">
      <c r="A69" s="1" t="s">
        <v>50</v>
      </c>
      <c r="B69" s="2" t="s">
        <v>51</v>
      </c>
      <c r="C69" s="1"/>
      <c r="D69" s="3"/>
      <c r="E69" s="1"/>
      <c r="F69" s="1">
        <v>2140</v>
      </c>
      <c r="G69" s="1">
        <v>500</v>
      </c>
    </row>
    <row r="70" spans="1:7" ht="33" customHeight="1">
      <c r="A70" s="1" t="s">
        <v>52</v>
      </c>
      <c r="B70" s="2" t="s">
        <v>53</v>
      </c>
      <c r="C70" s="1"/>
      <c r="D70" s="3"/>
      <c r="E70" s="1"/>
      <c r="F70" s="1">
        <v>2840</v>
      </c>
      <c r="G70" s="1">
        <v>500</v>
      </c>
    </row>
    <row r="71" spans="1:7" ht="33" customHeight="1">
      <c r="A71" s="1" t="s">
        <v>54</v>
      </c>
      <c r="B71" s="2" t="s">
        <v>55</v>
      </c>
      <c r="C71" s="1"/>
      <c r="D71" s="3"/>
      <c r="E71" s="1"/>
      <c r="F71" s="1">
        <v>900</v>
      </c>
      <c r="G71" s="1">
        <v>300</v>
      </c>
    </row>
    <row r="72" spans="1:7" ht="47.25" customHeight="1">
      <c r="A72" s="1" t="s">
        <v>56</v>
      </c>
      <c r="B72" s="2" t="s">
        <v>57</v>
      </c>
      <c r="C72" s="1"/>
      <c r="D72" s="3"/>
      <c r="E72" s="1"/>
      <c r="F72" s="1">
        <v>120</v>
      </c>
      <c r="G72" s="1"/>
    </row>
    <row r="73" spans="1:7" ht="81.75" customHeight="1">
      <c r="A73" s="1" t="s">
        <v>58</v>
      </c>
      <c r="B73" s="2" t="s">
        <v>83</v>
      </c>
      <c r="C73" s="1"/>
      <c r="D73" s="3"/>
      <c r="E73" s="1"/>
      <c r="F73" s="1">
        <v>140</v>
      </c>
      <c r="G73" s="1"/>
    </row>
    <row r="74" spans="1:7" ht="46.5" customHeight="1">
      <c r="A74" s="69" t="s">
        <v>81</v>
      </c>
      <c r="B74" s="14" t="s">
        <v>82</v>
      </c>
      <c r="C74" s="9">
        <v>0</v>
      </c>
      <c r="D74" s="9">
        <v>0</v>
      </c>
      <c r="E74" s="9">
        <f>SUM(E75+E76+E77+E78)</f>
        <v>0</v>
      </c>
      <c r="F74" s="9">
        <f>SUM(F75+F76+F77+F78)</f>
        <v>51660</v>
      </c>
      <c r="G74" s="9">
        <f>SUM(G75+G76+G77+G78)</f>
        <v>41000</v>
      </c>
    </row>
    <row r="75" spans="1:7" ht="46.5" customHeight="1">
      <c r="A75" s="1" t="s">
        <v>59</v>
      </c>
      <c r="B75" s="2" t="s">
        <v>90</v>
      </c>
      <c r="C75" s="1"/>
      <c r="D75" s="1"/>
      <c r="E75" s="1"/>
      <c r="F75" s="1">
        <v>3000</v>
      </c>
      <c r="G75" s="3">
        <v>1000</v>
      </c>
    </row>
    <row r="76" spans="1:7" ht="47.25" customHeight="1">
      <c r="A76" s="1" t="s">
        <v>60</v>
      </c>
      <c r="B76" s="2" t="s">
        <v>140</v>
      </c>
      <c r="C76" s="1"/>
      <c r="D76" s="1"/>
      <c r="E76" s="1"/>
      <c r="F76" s="1">
        <v>60</v>
      </c>
      <c r="G76" s="3"/>
    </row>
    <row r="77" spans="1:7" ht="33" customHeight="1">
      <c r="A77" s="1" t="s">
        <v>61</v>
      </c>
      <c r="B77" s="2" t="s">
        <v>62</v>
      </c>
      <c r="C77" s="1"/>
      <c r="D77" s="1"/>
      <c r="E77" s="1"/>
      <c r="F77" s="1">
        <v>18000</v>
      </c>
      <c r="G77" s="3">
        <v>20000</v>
      </c>
    </row>
    <row r="78" spans="1:7" ht="33" customHeight="1">
      <c r="A78" s="1" t="s">
        <v>63</v>
      </c>
      <c r="B78" s="2" t="s">
        <v>73</v>
      </c>
      <c r="C78" s="1"/>
      <c r="D78" s="1"/>
      <c r="E78" s="1"/>
      <c r="F78" s="1">
        <v>30600</v>
      </c>
      <c r="G78" s="1">
        <v>20000</v>
      </c>
    </row>
    <row r="79" spans="1:7" ht="33" customHeight="1">
      <c r="A79" s="1"/>
      <c r="B79" s="7" t="s">
        <v>64</v>
      </c>
      <c r="C79" s="1">
        <f>SUM(C16)</f>
        <v>20402.5</v>
      </c>
      <c r="D79" s="18">
        <f>SUM(D74+D67+D16)</f>
        <v>15027.5</v>
      </c>
      <c r="E79" s="37">
        <f>SUM(E74+E67+E16)</f>
        <v>20000</v>
      </c>
      <c r="F79" s="18">
        <f>SUM(F74+F67+F16)</f>
        <v>499438</v>
      </c>
      <c r="G79" s="1">
        <f>SUM(G74+G67+G16)</f>
        <v>301550</v>
      </c>
    </row>
    <row r="80" spans="1:7" ht="24.75" customHeight="1">
      <c r="A80" s="1"/>
      <c r="B80" s="44" t="s">
        <v>65</v>
      </c>
      <c r="C80" s="60">
        <f>SUM(C79+D79+E79+F79+G79)</f>
        <v>856418</v>
      </c>
      <c r="D80" s="61"/>
      <c r="E80" s="61"/>
      <c r="F80" s="61"/>
      <c r="G80" s="61"/>
    </row>
    <row r="81" spans="1:7" ht="18" customHeight="1">
      <c r="A81" s="1"/>
      <c r="B81" s="45"/>
      <c r="C81" s="46" t="s">
        <v>141</v>
      </c>
      <c r="D81" s="47"/>
      <c r="E81" s="47"/>
      <c r="F81" s="47"/>
      <c r="G81" s="48"/>
    </row>
    <row r="82" ht="3" customHeight="1"/>
  </sheetData>
  <sheetProtection/>
  <mergeCells count="17">
    <mergeCell ref="B80:B81"/>
    <mergeCell ref="C81:G81"/>
    <mergeCell ref="D1:G1"/>
    <mergeCell ref="D3:G3"/>
    <mergeCell ref="D2:G2"/>
    <mergeCell ref="A12:G12"/>
    <mergeCell ref="C13:G14"/>
    <mergeCell ref="A13:A15"/>
    <mergeCell ref="B13:B15"/>
    <mergeCell ref="C80:G80"/>
    <mergeCell ref="I4:J4"/>
    <mergeCell ref="A9:G9"/>
    <mergeCell ref="A11:G11"/>
    <mergeCell ref="A8:G8"/>
    <mergeCell ref="A7:G7"/>
    <mergeCell ref="A6:G6"/>
    <mergeCell ref="A10:G10"/>
  </mergeCells>
  <printOptions/>
  <pageMargins left="0.7086614173228347" right="0.3" top="0.7480314960629921" bottom="0.7480314960629921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2014-04-10T03:39:30Z</cp:lastPrinted>
  <dcterms:created xsi:type="dcterms:W3CDTF">2006-09-28T05:33:49Z</dcterms:created>
  <dcterms:modified xsi:type="dcterms:W3CDTF">2014-04-11T03:22:44Z</dcterms:modified>
  <cp:category/>
  <cp:version/>
  <cp:contentType/>
  <cp:contentStatus/>
</cp:coreProperties>
</file>