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110" windowHeight="6345" activeTab="0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<sst xmlns="http://schemas.openxmlformats.org/spreadsheetml/2006/main" count="287" uniqueCount="229">
  <si>
    <t>NN пп</t>
  </si>
  <si>
    <t>Наименование учреждения</t>
  </si>
  <si>
    <t>Сумма в 2013 году</t>
  </si>
  <si>
    <t>Сумма в 2014 году</t>
  </si>
  <si>
    <t>Сумма в 2015 году</t>
  </si>
  <si>
    <t>Муниципальное бюджетное лечебно-профилактическое учреждение "Больница № 2"</t>
  </si>
  <si>
    <t>Муниципальное бюджетное лечебно-профилактическое учреждение "Медико-санитарная часть № 2"</t>
  </si>
  <si>
    <t>Итого по учреждениям управления здравоохранения администрации Города Томска</t>
  </si>
  <si>
    <t xml:space="preserve">в т.ч. по бюджетным учреждениям </t>
  </si>
  <si>
    <t xml:space="preserve">в т.ч. по автономным учреждениям </t>
  </si>
  <si>
    <t>Муниципальные учреждения, в отношении которых функции и полномочия учредителя осуществляет управление культуры администрации Города Томска</t>
  </si>
  <si>
    <t>Муниципальное бюджетное образовательное учреждение дополнительного образования детей "Детская школа искусств № 1 имени А.Г. Рубинштейна"</t>
  </si>
  <si>
    <t>Муниципальное автономное учреждение "Дом культуры "Светлый"</t>
  </si>
  <si>
    <t>Муниципальное автономное учреждение "Музей истории Томска"</t>
  </si>
  <si>
    <t>Муниципальное автономное учреждение "Муниципальная информационная библиотечная система" Города Томска</t>
  </si>
  <si>
    <t>Муниципальное бюджетное образовательное учреждение дополнительного образования детей "Детская музыкальная школа № 2"</t>
  </si>
  <si>
    <t>Муниципальная бюджетная библиотека "Южная"</t>
  </si>
  <si>
    <t>Муниципальная бюджетная библиотека "Сибирская"</t>
  </si>
  <si>
    <t xml:space="preserve">Муниципальное автономное образовательное учреждение дополнительного образования детей «Детская школа искусств № 3» </t>
  </si>
  <si>
    <t xml:space="preserve">Муниципальное автономное образовательное учреждение дополнительного образования детей «Детская художественная школа № 1» </t>
  </si>
  <si>
    <t>ИТОГО по учреждениям управления культуры администрации Города Томска</t>
  </si>
  <si>
    <t>Муниципальные учреждения, в отношении которых функции и полномочия учредителя осуществляет управление по делам молодежи, физкультуре и спорту  администрации Города Томска</t>
  </si>
  <si>
    <t>Муниципальное бюджетное образовательное учреждение дополнительного образования детей «Детско-юношеская спортивная школа № 4 Города Томска»</t>
  </si>
  <si>
    <t>Муниципальное бюджетное образовательное учреждение дополнительного образования детей "Специализированная детско-юношеская спортивная школа олимпийского резерва № 16 Города Томска"</t>
  </si>
  <si>
    <t>Муниципальное автономное образовательное учреждение дополнительного образования детей «Детско-юношеская спортивная школа № 17 Города Томска»</t>
  </si>
  <si>
    <t>Муниципальное бюджетное образовательное учреждение дополнительного образования детей "Детско-юношеская спортивная школа "Светленская" Города Томска"</t>
  </si>
  <si>
    <t>Муниципальное автономное образовательное учреждение дополнительного образования детей «Детско-юношеская спортивная школа единоборств Города Томска»</t>
  </si>
  <si>
    <t>6.1</t>
  </si>
  <si>
    <t>6.2</t>
  </si>
  <si>
    <t>г. Томск, пер. Промышленный, 9/1</t>
  </si>
  <si>
    <t>7</t>
  </si>
  <si>
    <t>Муниципальное бюджетное образовательное учреждение дополнительного образования детей «Детско-юношеская спортивная школа бокса Города Томска»</t>
  </si>
  <si>
    <t>8</t>
  </si>
  <si>
    <t>Муниципальное автономное образовательное учреждение дополнительного образования детей «Детско-юношеская спортивная школа "Кедр" Города Томска»</t>
  </si>
  <si>
    <t>9</t>
  </si>
  <si>
    <t>10</t>
  </si>
  <si>
    <t>Муниципальное автономное образовательное учреждение дополнительного образования детей «Специализированная детско-юношеская спортивная школа олимпийского резерва № 3 Города Томска», г. Томск, ул. К Маркса, 50</t>
  </si>
  <si>
    <t>Муниципальные учреждения, в отношении которых функции и полномочия учредителя осуществляет департамент образования администрации Города Томска</t>
  </si>
  <si>
    <t>Муниципальное автономное дошкольное образовательное учреждение детский сад компенсироующего вида № 1 г. Томска</t>
  </si>
  <si>
    <t>Муниципальное бюджетное дошкольное образовательное учреждение детский сад общеразвивающего вида № 2 г. Томска</t>
  </si>
  <si>
    <t>Муниципальное бюджетное дошкольное образовательное учреждение Центр развития ребенка - детский сад № 3 г. Томска</t>
  </si>
  <si>
    <t>Муниципальное бюджетное дошкольное образовательное учреждение детский сад № 4 "Монтессори" г. Томска</t>
  </si>
  <si>
    <t>Муниципальное автономное дошкольное образовательное учреждение детский сад общеразвивающего  вида №  5 г. Томска (ул. Елизаровых, 4/1)</t>
  </si>
  <si>
    <t>Муниципальное автономное дошкольное образовательное учреждение детский сад комбинированного  вида №  6 г. Томска (ул. Транспортная, 5)</t>
  </si>
  <si>
    <t>Муниципальное автономное дошкольное образовательное учреждение детский сад общеразвивающего вида № 9 г. Томска</t>
  </si>
  <si>
    <t xml:space="preserve">Муниципальное автономное дошкольное образовательное учреждение детский сад комбинированного  вида №  15 г. Томска </t>
  </si>
  <si>
    <t xml:space="preserve">Муниципальное бюджетное дошкольное образовательное учреждение детский сад комбинированного  вида №  17 г. Томска </t>
  </si>
  <si>
    <t xml:space="preserve">Муниципальное бюджетное дошкольное образовательное учреждение детский сад комбинированного  вида №  18 г. Томска </t>
  </si>
  <si>
    <t xml:space="preserve">Муниципальное бюджетное дошкольное образовательное учреждение детский сад комбинированного  вида №  19 г. Томска (ул. Лебедева, 135) </t>
  </si>
  <si>
    <t>Муниципальное бюджетное дошкольное образовательное учреждение Центр развития ребенка - детский сад № 20 г. Томска</t>
  </si>
  <si>
    <t>Муниципальное бюджетное дошкольное образовательное учреждение Центр развития ребенка - детский сад № 21 г. Томска</t>
  </si>
  <si>
    <t>Муниципальное автономное дошкольное образовательное учреждение детский сад компенсирующего вида № 22 г. Томска</t>
  </si>
  <si>
    <t>Муниципальное бюджетное дошкольное образовательное учреждение Центр развития ребенка - детский сад № 23 г. Томска</t>
  </si>
  <si>
    <t xml:space="preserve">Муниципальное автономное дошкольное образовательное учреждение детский сад комбинированного  вида №  24 г. Томска </t>
  </si>
  <si>
    <t>Муниципальное бюджетное дошкольное образовательное учреждение детский сад  № 27  г. Томска</t>
  </si>
  <si>
    <t>Муниципальное бюджетное дошкольное образовательное учреждение детский сад  № 28  г. Томска</t>
  </si>
  <si>
    <t>Муниципальное бюджетное дошкольное образовательное учреждение детский сад  компенсирующего вида № 30  г. Томска</t>
  </si>
  <si>
    <t>Муниципальное бюджетное дошкольное образовательное учреждение детский сад общеразвивающего вида № 31 г. Томска</t>
  </si>
  <si>
    <t>Муниципальное бюджетное дошкольное образовательное учреждение детский сад общеразвивающего вида № 33 г. Томска</t>
  </si>
  <si>
    <t>Муниципальное бюджетное дошкольное образовательное учреждение детский сад общеразвивающего вида № 34 г. Томска</t>
  </si>
  <si>
    <t>Муниципальное бюджетное дошкольное образовательное учреждение детский сад общеразвивающего вида № 35 г. Томска</t>
  </si>
  <si>
    <t>Муниципальное автономное дошкольное образовательное учреждение Центр развития ребенка - детский сад № 40 г. Томска</t>
  </si>
  <si>
    <t>Муниципальное бюджетное дошкольное образовательное учреждение детский сад общеразвивающего вида № 41 г. Томска</t>
  </si>
  <si>
    <t>Муниципальное автономное дошкольное образовательное учреждение детский сад общеразвивающего вида № 44 г. Томска</t>
  </si>
  <si>
    <t>Муниципальное автономное дошкольное образовательное учреждение детский сад № 45 г. Томска</t>
  </si>
  <si>
    <t>Муниципальное бюджетное дошкольное образовательное учреждение детский сад  № 46</t>
  </si>
  <si>
    <t>Муниципальное автономное дошкольное образовательное учреждение детский сад общеразвивающего вида № 48</t>
  </si>
  <si>
    <t>Муниципальное автономное дошкольное образовательное учреждение детский сад общеразвивающего вида № 51 г. Томска</t>
  </si>
  <si>
    <t>Муниципальное автономное дошкольное образовательное учреждение детский сад комбинированного вида № 53 г. Томска (ул. Ивановского, 21)</t>
  </si>
  <si>
    <t>Муниципальное бюджетное дошкольное образовательное учреждение детский сад общеразвивающего вида № 57 г. Томска (ул. Смирнова, 34)</t>
  </si>
  <si>
    <t>Муниципальное автономное дошкольное образовательное учреждение Центр развития ребенка - детский сад № 63 г. Томска</t>
  </si>
  <si>
    <t>Муниципальное бюджетное дошкольное образовательное учреждение детский сад общеразвивающего вида № 65 г. Томска (ул. Говорова, 66)</t>
  </si>
  <si>
    <t>Муниципальное бюджетное дошкольное образовательное учреждение детский сад  № 66  г. Томска</t>
  </si>
  <si>
    <t>Муниципальное автнономное дошкольное образовательное учреждение детский сад  комбинированного вида № 69  г. Томска</t>
  </si>
  <si>
    <t xml:space="preserve">Муниципальное бюджетное дошкольное образовательное учреждение детский сад общеразвивающего вида № 72 г. Томска </t>
  </si>
  <si>
    <t>Муниципальное автономное дошкольное образовательное учреждение детский сад общеразвивающего вида № 76 г. Томска (ул. Говорова, 24/1)</t>
  </si>
  <si>
    <t xml:space="preserve">Муниципальное автономное дошкольное образовательное учреждение детский сад общеразвивающего вида № 77 г. Томска </t>
  </si>
  <si>
    <t>Муниципальное автнономное дошкольное образовательное учреждение Центр развития ребенка - детский сад № 82 г. Томска (ул. Беринга, 3/3)</t>
  </si>
  <si>
    <t xml:space="preserve">Муниципальное автономное дошкольное образовательное учреждение детский сад общеразвивающего вида № 86 г. Томска </t>
  </si>
  <si>
    <t xml:space="preserve">Муниципальное бюджетное дошкольное образовательное учреждение детский сад общеразвивающего вида № 88 г. Томска </t>
  </si>
  <si>
    <t xml:space="preserve">Муниципальное бюджетное дошкольное образовательное учреждение детский сад общеразвивающего вида № 89 г. Томска </t>
  </si>
  <si>
    <t xml:space="preserve">Муниципальное бюджетное дошкольное образовательное учреждение детский сад общеразвивающего вида № 93 г. Томска </t>
  </si>
  <si>
    <t xml:space="preserve">Муниципальное автнономное дошкольное образовательное учреждение Центр развития ребенка - детский сад № 94 г. Томска </t>
  </si>
  <si>
    <t xml:space="preserve">Муниципальное автономное дошкольное образовательное учреждение детский сад комбинированного вида № 95 г. Томска (ул. 79-й Гв. Дивизии, 16/1) </t>
  </si>
  <si>
    <t xml:space="preserve">Муниципальное автономное дошкольное образовательное учреждение детский сад комбинированного вида № 96 г. Томска </t>
  </si>
  <si>
    <t xml:space="preserve">Муниципальное автономное дошкольное образовательное учреждение детский сад комбинированного вида № 99 г. Томска </t>
  </si>
  <si>
    <t xml:space="preserve">Муниципальное бюджетное дошкольное образовательное учреждение детский сад общеразвивающего вида № 100 г. Томска </t>
  </si>
  <si>
    <t xml:space="preserve">Муниципальное автнономное дошкольное образовательное учреждение Центр развития ребенка - детский сад № 102 г. Томска </t>
  </si>
  <si>
    <t xml:space="preserve">Муниципальное бюджетное дошкольное образовательное учреждение детский сад  № 104 г. Томска </t>
  </si>
  <si>
    <t xml:space="preserve">Муниципальное бюджетное дошкольное образовательное учреждение детский сад общеразвивающего вида № 103 г. Томска </t>
  </si>
  <si>
    <t xml:space="preserve">Муниципальное бюджетное дошкольное образовательное учреждение детский сад общеразвивающего вида № 133 г. Томска </t>
  </si>
  <si>
    <t xml:space="preserve">Муниципальное автономное дошкольное образовательное учреждение детский сад общеразвивающего вида № 134 г. Томска </t>
  </si>
  <si>
    <t xml:space="preserve">Муниципальное бюджетное дошкольное образовательное учреждение детский сад общеразвивающего вида № 135 г. Томска </t>
  </si>
  <si>
    <t>Итого по дошкольным образовательным учреждениям</t>
  </si>
  <si>
    <t>Муниципальное бюджетное образовательное учреждение, общеобразовательная школа-интернат № 1 среднего (полного) общего образования г. Томска</t>
  </si>
  <si>
    <t>Муниципальное автономное общеобразовательное учреждение средняя общеобразовательная школа № 3 г. Томска</t>
  </si>
  <si>
    <t>Муниципальное автономное общеобразовательное учреждение средняя общеобразовательная школа № 5 г. Томска</t>
  </si>
  <si>
    <t>Муниципальное автономное общеобразовательное учреждение лицей № 7 г. Томска</t>
  </si>
  <si>
    <t>Муниципальное автономное общеобразовательное учреждение средняя общеобразовательная школа № 11 г. Томска</t>
  </si>
  <si>
    <t>Муниципальное автономное общеобразовательное учреждение средняя общеобразовательная школа № 12 г. Томска, пер. Юрточный, 8а</t>
  </si>
  <si>
    <t>Муниципальное автономное общеобразовательное учреждение гимназия № 13 г. Томска</t>
  </si>
  <si>
    <t>Муниципальное автономное общеобразовательное учреждение средняя общеобразовательная школа № 14 г. Томска, ул. К. Ильмера, 11</t>
  </si>
  <si>
    <t xml:space="preserve">Муниципальное автономное общеобразовательное учреждение средняя общеобразовательная школа № 15 им. Г.Е. Николаевой г. Томска, </t>
  </si>
  <si>
    <t>Муниципальное автономное общеобразовательное учреждение Заозерная средняя общеобразовательная школа с углубленным изучением отдельных пердметов  № 16 г. Томска</t>
  </si>
  <si>
    <t>Муниципальное автономное общеобразовательное учреждение средняя общеобразовательная школа № 19 г. Томска</t>
  </si>
  <si>
    <t>Муниципальное бюджетное специальное (коррекционное) общеобразовательное учреждение для обучающихся, воспитанников с отклонениями в развитии, специальная (коррекционная)  средняя общеобразовательная школа-интернат № 22 VIII вида, г. Томск, ул. Сибирская, 81г</t>
  </si>
  <si>
    <t>Муниципальное автономное общеобразовательное учреждение средняя общеобразовательная школа № 23 г. Томска</t>
  </si>
  <si>
    <t>Муниципальное автономное общеобразовательное учреждение гимназия № 26 г. Томска</t>
  </si>
  <si>
    <t>Муниципальное автономное общеобразовательное учреждение гимназия № 29 г. Томска</t>
  </si>
  <si>
    <t>Муниципальное автономное общеобразовательное учреждение средняя общеобразовательная школа № 30 г. Томска</t>
  </si>
  <si>
    <t>Муниципальное автономное общеобразовательное учреждение средняя общеобразовательная школа № 31 г. Томска</t>
  </si>
  <si>
    <t>Муниципальное бюджетное общеобразовательное учреждение средняя общеобразовательная школа № 33 г. Томска</t>
  </si>
  <si>
    <t>Муниципальное автономное общеобразовательное учреждение средняя общеобразовательная школа № 34 г. Томска</t>
  </si>
  <si>
    <t>Муниципальное автономное общеобразовательное учреждение средняя общеобразовательная школа № 38 г. Томска</t>
  </si>
  <si>
    <t>Муниципальное казенное специальное (коррекционное) общеобразовательное учреждение для обучающихся, воспитанников с ограниченными возможностями здооровья. Специальная (коррекционная)  школа № 39 VIII вида, г. Томск, ул. Салтыкова-Щедрина, 35</t>
  </si>
  <si>
    <t>Муниципальное автономное общеобразовательное учреждение средняя общеобразовательная школа № 41 г. Томска</t>
  </si>
  <si>
    <t xml:space="preserve">Муниципальное автономное общеобразовательное учреждение средняя общеобразовательная школа № 44 г. Томск, ул. Алтайская, 120/1 </t>
  </si>
  <si>
    <t>Муниципальное автономное общеобразовательное учреждение средняя общеобразовательная школа № 46 г. Томска</t>
  </si>
  <si>
    <t>Муниципальное автономное общеобразовательное учреждение средняя общеобразовательная школа № 47 г. Томска</t>
  </si>
  <si>
    <t>Муниципальное бюджетное общеобразовательное учреждение средняя общеобразовательная школа № 49 г. Томска</t>
  </si>
  <si>
    <t>Муниципальное автономное общеобразовательное учреждение средняя общеобразовательная школа № 51 г. Томска</t>
  </si>
  <si>
    <t>Муниципальное автономное общеобразовательное учреждение средняя общеобразовательная школа № 53 г. Томска</t>
  </si>
  <si>
    <t>Муниципальное автономное общеобразовательное учреждение средняя общеобразовательная школа с углубленным изучением предметов художественно-эстетического цикла № 58 г. Томска</t>
  </si>
  <si>
    <t>Муниципальное автономное общеобразовательное учреждение средняя общеобразовательная школа № 64 г. Томска</t>
  </si>
  <si>
    <t>Муниципальное автономное общеобразовательное учреждение средняя общеобразовательная школа № 67 г. Томска</t>
  </si>
  <si>
    <t>Муниципальное бюджетное общеобразовательное учреждение для детей дошкольного и младшего школьного возраста прогимназия "Кристина"  г. Томск, ул. Косарева, 27, ул. Красноармейская, 116/1</t>
  </si>
  <si>
    <t xml:space="preserve"> </t>
  </si>
  <si>
    <t>Итого по общеобразовательным учреждениям</t>
  </si>
  <si>
    <t>в т.ч. по казенным учреждениям</t>
  </si>
  <si>
    <t>Муниципальное бюджетное образовательное учреждение дополнительного образования детей Дом детского творчества "Планета" г. Томска</t>
  </si>
  <si>
    <t>Муниципальное бюджетное образовательное учреждение дополнительного образования детей Дом детского творчества "Искорка" г. Томска</t>
  </si>
  <si>
    <t>Муниципальное автономное образовательное учреждение дополнительного образования детей детско-юношеский центр "Республика бодрых" г. Томска</t>
  </si>
  <si>
    <t xml:space="preserve">Муниципальное автономное образовательное учреждение дополнительного образования детей Центр творческого развития и гуманитарного образования "Томский Хобби-центр" </t>
  </si>
  <si>
    <t>Муниципальное бюджетное образовательное учреждение дополнительного образования детей дом детства и юношества "Кедр" г. Томска</t>
  </si>
  <si>
    <t>Муниципальное автономное образовательное учреждение дополнительного образования детей Центр детского творчества "Луч"  г. Томска (ул. Алтайская, 95)</t>
  </si>
  <si>
    <t>Муниципальное автономное образовательное учреждение дополнительного образования детей, детский оздоровительно-образовательный (профильный) центр "Юниор"  г. Томска (ул. Говорова, 34)</t>
  </si>
  <si>
    <t>Муниципальное автономное образовательное учреждение дополнительного образования детей детско-юношеский центр "Синяя птица" г. Томска (ул. Мокрушина, 22)</t>
  </si>
  <si>
    <t>Муниципальное бюджетное образовательное учреждение дополнительного образования детей Дом детского творчества "У Белого озера" г. Томска (ул. Кривая, 33)</t>
  </si>
  <si>
    <t>Муниципальное автономное образовательное учреждение дополнительного образования детей детско-юношеский центр "Звездочка" г. Томска (ул. Елизаровых, 2)</t>
  </si>
  <si>
    <t>Муниципальное бюджетное образовательное учреждение дополнительного образования детей Дом детского творчества "Факел" г. Томска (пр. Кирова, 60)</t>
  </si>
  <si>
    <t xml:space="preserve">Итого по учреждениям дополнительного образования </t>
  </si>
  <si>
    <t>Итого по учреждениям департамента образования администрации Города Томска</t>
  </si>
  <si>
    <t>Работы по капитальному ремонту - бюджетоплучатель департамент капитального строительства администрации Города Томска</t>
  </si>
  <si>
    <t>Муниципальные учреждения, в отношении которых функции и полномочия учредителя осуществляет управление здравоохранения администрации Города Томска</t>
  </si>
  <si>
    <t>Муниципальное бюджетное лечебно-профилактическое учреждение "Поликлиника № 10"</t>
  </si>
  <si>
    <t>управление по делам молодежи, физической культуре и спорту</t>
  </si>
  <si>
    <t>управление здравоохранения</t>
  </si>
  <si>
    <t>департамент капитального строительства</t>
  </si>
  <si>
    <t>ВСЕГО</t>
  </si>
  <si>
    <t>Замена основных фондов и инженерно-технического оборудования противопожарного назначения</t>
  </si>
  <si>
    <t>Мероприятия</t>
  </si>
  <si>
    <t>ИТОГО по управлению по делам молодежи, физической культуре и спорту администрации Города Томска</t>
  </si>
  <si>
    <t>Итого работы по капитальному ремонту - бюджетоплучатель департамент капитального строительства администрации Города Томска</t>
  </si>
  <si>
    <t>лагерь "Лагуна", п. Киреевск, ул.  К. Маркса, 1/1</t>
  </si>
  <si>
    <t>ПЕРЕЧЕНЬ 
УЧРЕЖДЕНИЙ, В КОТОРЫХ ПЛАНИРУЕТСЯ ПРОВЕДЕНИЕ МЕРОПРИЯТИЙ
 ПО ОБЕСПЕЧЕНИЮ ПОЖАРНОЙ БЕЗОПАСНОСТИ</t>
  </si>
  <si>
    <t>Муниципальное автономное учреждение Дворец культуры "Концертно-театральное объединение"</t>
  </si>
  <si>
    <t>Муниципальное автономное образовательное учреждение дополнительного образования детей "Специализированная детско-юношеская спортивная школа олимпийского резерва № 16 Города Томска"</t>
  </si>
  <si>
    <t>т.р.</t>
  </si>
  <si>
    <t>Приоритетность</t>
  </si>
  <si>
    <t>Исполнители</t>
  </si>
  <si>
    <t>Сроки</t>
  </si>
  <si>
    <t>Стоимость</t>
  </si>
  <si>
    <t>бюджет муниципального образования "Город Томск"</t>
  </si>
  <si>
    <t>Источники финансирования</t>
  </si>
  <si>
    <t>областной бюджет</t>
  </si>
  <si>
    <t>примечание</t>
  </si>
  <si>
    <t>I</t>
  </si>
  <si>
    <t>Управление здравоохранения администрации Города Томска</t>
  </si>
  <si>
    <t>2013 год</t>
  </si>
  <si>
    <t>Управление культуры администрации Города Томска</t>
  </si>
  <si>
    <t>Управление по делам молодежи, физической культуре и спорту администрации Города Томска</t>
  </si>
  <si>
    <t>Департамент образования администрации Города Томска</t>
  </si>
  <si>
    <t>Департамент капитального строительства администрации Города Томска</t>
  </si>
  <si>
    <t>ИТОГО в 2013 году:</t>
  </si>
  <si>
    <t>Департамент образования администрации города Томска</t>
  </si>
  <si>
    <t>ИТОГО в 2014 году:</t>
  </si>
  <si>
    <t>ИТОГО в 2015 году:</t>
  </si>
  <si>
    <t>-</t>
  </si>
  <si>
    <t>ПЕРЕЧЕНЬ
 ОСНОВНЫХ МЕРОПРИЯТИЙ МУНИЦИПАЛЬНОЙ ПРОГРАММЫ 
"ПРОТИВОПОЖАРНАЯ БЕЗОПАСНОСТЬ УЧРЕЖДЕНИЙ СОЦИАЛЬНОЙ СФЕРЫ 
МУНИЦИПАЛЬНОГО ОБРАЗОВАНИЯ "ГОРОД ТОМСК" НА 2013-2015 ГОДЫ"</t>
  </si>
  <si>
    <t>2014 год</t>
  </si>
  <si>
    <t>2015 год</t>
  </si>
  <si>
    <t>Муниципальное автономное образовательное учреждение дополнительного образования детей Дом детского творчества "У Белого озера" г. Томска (ул. Кривая, 33)</t>
  </si>
  <si>
    <t>Муниципальное бюджетное дошкольное образовательное учреждение детский сад общеразвивающего вида № 62 г. Томска</t>
  </si>
  <si>
    <t>Муниципальное автономное дошкольное образовательное учреждение детский сад общеразвивающего вида № 56 г. Томска</t>
  </si>
  <si>
    <t>Муниципальное бюджетное дошкольное образовательное учреждение детский сад общеразвивающего вида № 76 г. Томска (ул. Говорова, 24/1)</t>
  </si>
  <si>
    <t>Муниципальное бюджетное образовательное учреждение дополнительного образования детей «Детско-юношеская спортивная школа технических видов спорта Города Томска»</t>
  </si>
  <si>
    <t>Муниципальное автономноеное образовательное учреждение дополнительного образования Дворец творчества детей и молодежи г. Томска</t>
  </si>
  <si>
    <t>в т.ч. погашение кредиторской задолженности за 2013 год</t>
  </si>
  <si>
    <t>* Средства на погашение кредиторской задолженности за 2013 год</t>
  </si>
  <si>
    <t>260,00, из них:</t>
  </si>
  <si>
    <t>200,00, из них:</t>
  </si>
  <si>
    <t>103,00, из них:</t>
  </si>
  <si>
    <t>90,50*</t>
  </si>
  <si>
    <t>126,00, из них:</t>
  </si>
  <si>
    <t>123,50*</t>
  </si>
  <si>
    <t>100,00, из них:</t>
  </si>
  <si>
    <t>400,00, из них:</t>
  </si>
  <si>
    <t>100,00*</t>
  </si>
  <si>
    <t>180,00, из них:</t>
  </si>
  <si>
    <t>700,00*</t>
  </si>
  <si>
    <t>650,00*</t>
  </si>
  <si>
    <t>700,00, из них:</t>
  </si>
  <si>
    <t>600,00, из них:</t>
  </si>
  <si>
    <t>300,00*</t>
  </si>
  <si>
    <t>бу</t>
  </si>
  <si>
    <t>дкс</t>
  </si>
  <si>
    <t>каз</t>
  </si>
  <si>
    <t>ау</t>
  </si>
  <si>
    <t>ИТОГО:
департамент образования, в т.ч.</t>
  </si>
  <si>
    <t>погашение кредиторской задолженности за 2013 год</t>
  </si>
  <si>
    <t>управление культуры, в т.ч.</t>
  </si>
  <si>
    <t>211,00*</t>
  </si>
  <si>
    <t>Муниципальная автономная библиотека "им. С.Я. Маршака"</t>
  </si>
  <si>
    <t>Муниципальная автономная библиотека "Центральная"</t>
  </si>
  <si>
    <t>Муниципальная автономная библиотека "Северная"</t>
  </si>
  <si>
    <t>Муниципальная автономная библиотека "Сказка"</t>
  </si>
  <si>
    <t>Муниципальная автономная библиотека "Лада"</t>
  </si>
  <si>
    <t>Муниципальная автономная библиотека "Эврика"</t>
  </si>
  <si>
    <t>61,4*</t>
  </si>
  <si>
    <t>Приложение 1
к муниципальной программе 
"Противопожарная безопасность учреждений социальной сферы 
муниципального образования "Город Томск" на 2013-2015 годы"</t>
  </si>
  <si>
    <t>36,1*</t>
  </si>
  <si>
    <t>44,5*</t>
  </si>
  <si>
    <t>98,9*</t>
  </si>
  <si>
    <t>99,4*</t>
  </si>
  <si>
    <t>691,45*</t>
  </si>
  <si>
    <t>851,15*</t>
  </si>
  <si>
    <t>852,0 из них:</t>
  </si>
  <si>
    <t>Приложение 1
 к постановлению администрации
 Города Томска от 19.02.2014  № 141</t>
  </si>
  <si>
    <t xml:space="preserve"> Приложение 2 
к постановлению администрации 
Города Томска  от 19.02.2014 № 141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</si>
</sst>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"/>
  </numFmts>
  <fonts count="21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1" fillId="0" borderId="0" xfId="0" applyFont="1" applyFill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4" fontId="1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2"/>
  <sheetViews>
    <sheetView tabSelected="1" zoomScale="85" zoomScaleNormal="85" zoomScalePageLayoutView="0" workbookViewId="0" topLeftCell="A1">
      <selection activeCell="L10" sqref="L10"/>
    </sheetView>
  </sheetViews>
  <sheetFormatPr defaultColWidth="9.140625" defaultRowHeight="15"/>
  <cols>
    <col min="1" max="1" width="9.140625" style="1" customWidth="1"/>
    <col min="2" max="2" width="4.7109375" style="1" customWidth="1"/>
    <col min="3" max="3" width="15.28125" style="1" customWidth="1"/>
    <col min="4" max="4" width="17.8515625" style="1" customWidth="1"/>
    <col min="5" max="5" width="19.8515625" style="1" customWidth="1"/>
    <col min="6" max="6" width="10.28125" style="1" customWidth="1"/>
    <col min="7" max="7" width="12.28125" style="1" customWidth="1"/>
    <col min="8" max="8" width="19.8515625" style="1" customWidth="1"/>
    <col min="9" max="9" width="12.00390625" style="1" customWidth="1"/>
    <col min="10" max="10" width="13.28125" style="1" customWidth="1"/>
    <col min="11" max="16384" width="9.140625" style="1" customWidth="1"/>
  </cols>
  <sheetData>
    <row r="2" spans="7:10" ht="15.75">
      <c r="G2" s="27" t="s">
        <v>227</v>
      </c>
      <c r="H2" s="27"/>
      <c r="I2" s="27"/>
      <c r="J2" s="27"/>
    </row>
    <row r="3" spans="7:10" ht="15.75">
      <c r="G3" s="27"/>
      <c r="H3" s="27"/>
      <c r="I3" s="27"/>
      <c r="J3" s="27"/>
    </row>
    <row r="4" spans="7:10" ht="15.75">
      <c r="G4" s="27"/>
      <c r="H4" s="27"/>
      <c r="I4" s="27"/>
      <c r="J4" s="27"/>
    </row>
    <row r="6" spans="5:10" ht="0.75" customHeight="1">
      <c r="E6" s="38" t="s">
        <v>219</v>
      </c>
      <c r="F6" s="39"/>
      <c r="G6" s="39"/>
      <c r="H6" s="39"/>
      <c r="I6" s="39"/>
      <c r="J6" s="39"/>
    </row>
    <row r="7" spans="2:10" ht="15.75">
      <c r="B7" s="25" t="s">
        <v>178</v>
      </c>
      <c r="C7" s="26"/>
      <c r="D7" s="26"/>
      <c r="E7" s="26"/>
      <c r="F7" s="26"/>
      <c r="G7" s="26"/>
      <c r="H7" s="26"/>
      <c r="I7" s="26"/>
      <c r="J7" s="26"/>
    </row>
    <row r="8" spans="2:10" ht="15.75">
      <c r="B8" s="26"/>
      <c r="C8" s="26"/>
      <c r="D8" s="26"/>
      <c r="E8" s="26"/>
      <c r="F8" s="26"/>
      <c r="G8" s="26"/>
      <c r="H8" s="26"/>
      <c r="I8" s="26"/>
      <c r="J8" s="26"/>
    </row>
    <row r="9" spans="2:10" ht="15.75">
      <c r="B9" s="26"/>
      <c r="C9" s="26"/>
      <c r="D9" s="26"/>
      <c r="E9" s="26"/>
      <c r="F9" s="26"/>
      <c r="G9" s="26"/>
      <c r="H9" s="26"/>
      <c r="I9" s="26"/>
      <c r="J9" s="26"/>
    </row>
    <row r="10" spans="2:10" ht="15.75">
      <c r="B10" s="26"/>
      <c r="C10" s="26"/>
      <c r="D10" s="26"/>
      <c r="E10" s="26"/>
      <c r="F10" s="26"/>
      <c r="G10" s="26"/>
      <c r="H10" s="26"/>
      <c r="I10" s="26"/>
      <c r="J10" s="26"/>
    </row>
    <row r="11" spans="2:10" ht="15.75">
      <c r="B11" s="26"/>
      <c r="C11" s="26"/>
      <c r="D11" s="26"/>
      <c r="E11" s="26"/>
      <c r="F11" s="26"/>
      <c r="G11" s="26"/>
      <c r="H11" s="26"/>
      <c r="I11" s="26"/>
      <c r="J11" s="26"/>
    </row>
    <row r="13" ht="15.75">
      <c r="J13" s="12" t="s">
        <v>157</v>
      </c>
    </row>
    <row r="14" spans="2:10" ht="47.25" customHeight="1">
      <c r="B14" s="37" t="s">
        <v>0</v>
      </c>
      <c r="C14" s="37" t="s">
        <v>150</v>
      </c>
      <c r="D14" s="37" t="s">
        <v>158</v>
      </c>
      <c r="E14" s="37" t="s">
        <v>159</v>
      </c>
      <c r="F14" s="37" t="s">
        <v>160</v>
      </c>
      <c r="G14" s="37" t="s">
        <v>161</v>
      </c>
      <c r="H14" s="28" t="s">
        <v>163</v>
      </c>
      <c r="I14" s="29"/>
      <c r="J14" s="30"/>
    </row>
    <row r="15" spans="2:10" ht="63">
      <c r="B15" s="37"/>
      <c r="C15" s="37"/>
      <c r="D15" s="37"/>
      <c r="E15" s="37"/>
      <c r="F15" s="37"/>
      <c r="G15" s="37"/>
      <c r="H15" s="16" t="s">
        <v>162</v>
      </c>
      <c r="I15" s="16" t="s">
        <v>164</v>
      </c>
      <c r="J15" s="16" t="s">
        <v>165</v>
      </c>
    </row>
    <row r="16" spans="2:10" ht="63">
      <c r="B16" s="31">
        <v>1</v>
      </c>
      <c r="C16" s="34" t="s">
        <v>149</v>
      </c>
      <c r="D16" s="19" t="s">
        <v>166</v>
      </c>
      <c r="E16" s="11" t="s">
        <v>167</v>
      </c>
      <c r="F16" s="18" t="s">
        <v>168</v>
      </c>
      <c r="G16" s="23">
        <f>'Приложение 2'!D15</f>
        <v>2395.3</v>
      </c>
      <c r="H16" s="23">
        <f aca="true" t="shared" si="0" ref="H16:H32">G16</f>
        <v>2395.3</v>
      </c>
      <c r="I16" s="20" t="s">
        <v>177</v>
      </c>
      <c r="J16" s="17"/>
    </row>
    <row r="17" spans="2:10" ht="63">
      <c r="B17" s="32"/>
      <c r="C17" s="35"/>
      <c r="D17" s="19" t="s">
        <v>166</v>
      </c>
      <c r="E17" s="11" t="s">
        <v>169</v>
      </c>
      <c r="F17" s="19" t="s">
        <v>168</v>
      </c>
      <c r="G17" s="23">
        <f>'Приложение 2'!D37</f>
        <v>725</v>
      </c>
      <c r="H17" s="23">
        <f t="shared" si="0"/>
        <v>725</v>
      </c>
      <c r="I17" s="20" t="s">
        <v>177</v>
      </c>
      <c r="J17" s="17"/>
    </row>
    <row r="18" spans="2:10" ht="94.5">
      <c r="B18" s="32"/>
      <c r="C18" s="35"/>
      <c r="D18" s="19" t="s">
        <v>166</v>
      </c>
      <c r="E18" s="11" t="s">
        <v>170</v>
      </c>
      <c r="F18" s="19" t="s">
        <v>168</v>
      </c>
      <c r="G18" s="23">
        <f>'Приложение 2'!D53</f>
        <v>508.3</v>
      </c>
      <c r="H18" s="23">
        <f t="shared" si="0"/>
        <v>508.3</v>
      </c>
      <c r="I18" s="20" t="s">
        <v>177</v>
      </c>
      <c r="J18" s="17"/>
    </row>
    <row r="19" spans="2:10" ht="63">
      <c r="B19" s="32"/>
      <c r="C19" s="35"/>
      <c r="D19" s="19" t="s">
        <v>166</v>
      </c>
      <c r="E19" s="11" t="s">
        <v>171</v>
      </c>
      <c r="F19" s="19" t="s">
        <v>168</v>
      </c>
      <c r="G19" s="23">
        <f>'Приложение 2'!D179</f>
        <v>16870.9</v>
      </c>
      <c r="H19" s="23">
        <f t="shared" si="0"/>
        <v>16870.9</v>
      </c>
      <c r="I19" s="20" t="s">
        <v>177</v>
      </c>
      <c r="J19" s="17"/>
    </row>
    <row r="20" spans="2:10" ht="78.75">
      <c r="B20" s="33"/>
      <c r="C20" s="36"/>
      <c r="D20" s="19" t="s">
        <v>166</v>
      </c>
      <c r="E20" s="11" t="s">
        <v>172</v>
      </c>
      <c r="F20" s="19" t="s">
        <v>168</v>
      </c>
      <c r="G20" s="23">
        <f>'Приложение 2'!D186</f>
        <v>2255</v>
      </c>
      <c r="H20" s="23">
        <f t="shared" si="0"/>
        <v>2255</v>
      </c>
      <c r="I20" s="20" t="s">
        <v>177</v>
      </c>
      <c r="J20" s="17"/>
    </row>
    <row r="21" spans="2:10" ht="31.5">
      <c r="B21" s="13"/>
      <c r="C21" s="15" t="s">
        <v>173</v>
      </c>
      <c r="D21" s="19"/>
      <c r="E21" s="15"/>
      <c r="F21" s="19"/>
      <c r="G21" s="23">
        <f>SUM(G16:G20)</f>
        <v>22754.5</v>
      </c>
      <c r="H21" s="23">
        <f t="shared" si="0"/>
        <v>22754.5</v>
      </c>
      <c r="I21" s="20"/>
      <c r="J21" s="17"/>
    </row>
    <row r="22" spans="2:10" ht="63">
      <c r="B22" s="31">
        <v>2</v>
      </c>
      <c r="C22" s="34" t="s">
        <v>149</v>
      </c>
      <c r="D22" s="40" t="s">
        <v>166</v>
      </c>
      <c r="E22" s="15" t="s">
        <v>169</v>
      </c>
      <c r="F22" s="40" t="s">
        <v>179</v>
      </c>
      <c r="G22" s="17">
        <f>'Приложение 2'!E37</f>
        <v>725</v>
      </c>
      <c r="H22" s="17">
        <f t="shared" si="0"/>
        <v>725</v>
      </c>
      <c r="I22" s="20" t="s">
        <v>177</v>
      </c>
      <c r="J22" s="17"/>
    </row>
    <row r="23" spans="2:10" ht="63">
      <c r="B23" s="32"/>
      <c r="C23" s="35"/>
      <c r="D23" s="41"/>
      <c r="E23" s="15" t="s">
        <v>187</v>
      </c>
      <c r="F23" s="41"/>
      <c r="G23" s="17">
        <v>142</v>
      </c>
      <c r="H23" s="17">
        <f t="shared" si="0"/>
        <v>142</v>
      </c>
      <c r="I23" s="20"/>
      <c r="J23" s="17"/>
    </row>
    <row r="24" spans="2:10" ht="94.5">
      <c r="B24" s="32"/>
      <c r="C24" s="35"/>
      <c r="D24" s="19" t="s">
        <v>166</v>
      </c>
      <c r="E24" s="15" t="s">
        <v>170</v>
      </c>
      <c r="F24" s="19" t="s">
        <v>179</v>
      </c>
      <c r="G24" s="17">
        <f>'Приложение 2'!E53</f>
        <v>895</v>
      </c>
      <c r="H24" s="17">
        <f t="shared" si="0"/>
        <v>895</v>
      </c>
      <c r="I24" s="20" t="s">
        <v>177</v>
      </c>
      <c r="J24" s="17"/>
    </row>
    <row r="25" spans="2:10" ht="63" customHeight="1">
      <c r="B25" s="32"/>
      <c r="C25" s="35"/>
      <c r="D25" s="40" t="s">
        <v>166</v>
      </c>
      <c r="E25" s="21" t="s">
        <v>174</v>
      </c>
      <c r="F25" s="40" t="s">
        <v>179</v>
      </c>
      <c r="G25" s="17">
        <f>'Приложение 2'!E179</f>
        <v>22668.5</v>
      </c>
      <c r="H25" s="17">
        <f t="shared" si="0"/>
        <v>22668.5</v>
      </c>
      <c r="I25" s="20" t="s">
        <v>177</v>
      </c>
      <c r="J25" s="17"/>
    </row>
    <row r="26" spans="2:10" ht="63">
      <c r="B26" s="32"/>
      <c r="C26" s="35"/>
      <c r="D26" s="41"/>
      <c r="E26" s="15" t="s">
        <v>187</v>
      </c>
      <c r="F26" s="41"/>
      <c r="G26" s="17">
        <v>4015.9</v>
      </c>
      <c r="H26" s="17">
        <f t="shared" si="0"/>
        <v>4015.9</v>
      </c>
      <c r="I26" s="20"/>
      <c r="J26" s="17"/>
    </row>
    <row r="27" spans="2:10" ht="78.75">
      <c r="B27" s="33"/>
      <c r="C27" s="36"/>
      <c r="D27" s="19" t="s">
        <v>166</v>
      </c>
      <c r="E27" s="11" t="s">
        <v>172</v>
      </c>
      <c r="F27" s="19" t="s">
        <v>179</v>
      </c>
      <c r="G27" s="17">
        <f>'Приложение 2'!E186</f>
        <v>711.5</v>
      </c>
      <c r="H27" s="17">
        <f t="shared" si="0"/>
        <v>711.5</v>
      </c>
      <c r="I27" s="20" t="s">
        <v>177</v>
      </c>
      <c r="J27" s="19"/>
    </row>
    <row r="28" spans="2:10" ht="31.5">
      <c r="B28" s="13"/>
      <c r="C28" s="15" t="s">
        <v>175</v>
      </c>
      <c r="D28" s="13"/>
      <c r="E28" s="15"/>
      <c r="F28" s="19"/>
      <c r="G28" s="17">
        <f>G22+G24+G25+G27</f>
        <v>25000</v>
      </c>
      <c r="H28" s="17">
        <f t="shared" si="0"/>
        <v>25000</v>
      </c>
      <c r="I28" s="20"/>
      <c r="J28" s="19"/>
    </row>
    <row r="29" spans="2:10" ht="63">
      <c r="B29" s="31">
        <v>3</v>
      </c>
      <c r="C29" s="34" t="s">
        <v>149</v>
      </c>
      <c r="D29" s="19" t="s">
        <v>166</v>
      </c>
      <c r="E29" s="15" t="s">
        <v>169</v>
      </c>
      <c r="F29" s="19" t="s">
        <v>180</v>
      </c>
      <c r="G29" s="17">
        <f>'Приложение 2'!F37</f>
        <v>2646</v>
      </c>
      <c r="H29" s="17">
        <f t="shared" si="0"/>
        <v>2646</v>
      </c>
      <c r="I29" s="20" t="s">
        <v>177</v>
      </c>
      <c r="J29" s="19"/>
    </row>
    <row r="30" spans="2:10" ht="94.5">
      <c r="B30" s="32"/>
      <c r="C30" s="35"/>
      <c r="D30" s="19" t="s">
        <v>166</v>
      </c>
      <c r="E30" s="15" t="s">
        <v>170</v>
      </c>
      <c r="F30" s="19" t="s">
        <v>180</v>
      </c>
      <c r="G30" s="17">
        <f>'Приложение 2'!F53</f>
        <v>269</v>
      </c>
      <c r="H30" s="17">
        <f t="shared" si="0"/>
        <v>269</v>
      </c>
      <c r="I30" s="20" t="s">
        <v>177</v>
      </c>
      <c r="J30" s="19"/>
    </row>
    <row r="31" spans="2:10" ht="63">
      <c r="B31" s="33"/>
      <c r="C31" s="36"/>
      <c r="D31" s="19" t="s">
        <v>166</v>
      </c>
      <c r="E31" s="15" t="s">
        <v>174</v>
      </c>
      <c r="F31" s="19" t="s">
        <v>180</v>
      </c>
      <c r="G31" s="17">
        <f>'Приложение 2'!F179</f>
        <v>27389</v>
      </c>
      <c r="H31" s="17">
        <f t="shared" si="0"/>
        <v>27389</v>
      </c>
      <c r="I31" s="20" t="s">
        <v>177</v>
      </c>
      <c r="J31" s="19"/>
    </row>
    <row r="32" spans="2:10" ht="31.5">
      <c r="B32" s="13"/>
      <c r="C32" s="15" t="s">
        <v>176</v>
      </c>
      <c r="D32" s="13"/>
      <c r="E32" s="13"/>
      <c r="F32" s="19"/>
      <c r="G32" s="17">
        <f>G29+G30+G31</f>
        <v>30304</v>
      </c>
      <c r="H32" s="17">
        <f t="shared" si="0"/>
        <v>30304</v>
      </c>
      <c r="I32" s="20"/>
      <c r="J32" s="19"/>
    </row>
  </sheetData>
  <sheetProtection/>
  <mergeCells count="20">
    <mergeCell ref="C29:C31"/>
    <mergeCell ref="B29:B31"/>
    <mergeCell ref="D22:D23"/>
    <mergeCell ref="F22:F23"/>
    <mergeCell ref="D25:D26"/>
    <mergeCell ref="F25:F26"/>
    <mergeCell ref="B22:B27"/>
    <mergeCell ref="C22:C27"/>
    <mergeCell ref="B14:B15"/>
    <mergeCell ref="G14:G15"/>
    <mergeCell ref="C14:C15"/>
    <mergeCell ref="D14:D15"/>
    <mergeCell ref="E14:E15"/>
    <mergeCell ref="F14:F15"/>
    <mergeCell ref="B7:J11"/>
    <mergeCell ref="G2:J4"/>
    <mergeCell ref="H14:J14"/>
    <mergeCell ref="B16:B20"/>
    <mergeCell ref="C16:C20"/>
    <mergeCell ref="E6:J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0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.7109375" style="2" customWidth="1"/>
    <col min="2" max="2" width="6.421875" style="10" customWidth="1"/>
    <col min="3" max="3" width="40.28125" style="2" customWidth="1"/>
    <col min="4" max="5" width="12.140625" style="2" customWidth="1"/>
    <col min="6" max="6" width="11.28125" style="2" customWidth="1"/>
    <col min="7" max="16384" width="9.140625" style="2" customWidth="1"/>
  </cols>
  <sheetData>
    <row r="1" spans="3:6" ht="12.75">
      <c r="C1" s="48" t="s">
        <v>228</v>
      </c>
      <c r="D1" s="49"/>
      <c r="E1" s="49"/>
      <c r="F1" s="49"/>
    </row>
    <row r="2" spans="3:6" ht="12.75">
      <c r="C2" s="49"/>
      <c r="D2" s="49"/>
      <c r="E2" s="49"/>
      <c r="F2" s="49"/>
    </row>
    <row r="3" spans="3:6" ht="42" customHeight="1">
      <c r="C3" s="49"/>
      <c r="D3" s="49"/>
      <c r="E3" s="49"/>
      <c r="F3" s="49"/>
    </row>
    <row r="5" spans="2:6" ht="12.75">
      <c r="B5" s="50" t="s">
        <v>154</v>
      </c>
      <c r="C5" s="51"/>
      <c r="D5" s="51"/>
      <c r="E5" s="51"/>
      <c r="F5" s="51"/>
    </row>
    <row r="6" spans="2:6" ht="12.75">
      <c r="B6" s="51"/>
      <c r="C6" s="51"/>
      <c r="D6" s="51"/>
      <c r="E6" s="51"/>
      <c r="F6" s="51"/>
    </row>
    <row r="7" spans="2:6" ht="12.75">
      <c r="B7" s="51"/>
      <c r="C7" s="51"/>
      <c r="D7" s="51"/>
      <c r="E7" s="51"/>
      <c r="F7" s="51"/>
    </row>
    <row r="8" spans="2:6" ht="12.75">
      <c r="B8" s="51"/>
      <c r="C8" s="51"/>
      <c r="D8" s="51"/>
      <c r="E8" s="51"/>
      <c r="F8" s="51"/>
    </row>
    <row r="9" spans="3:6" ht="12.75">
      <c r="C9" s="10"/>
      <c r="D9" s="10"/>
      <c r="E9" s="10"/>
      <c r="F9" s="10"/>
    </row>
    <row r="10" ht="12.75">
      <c r="F10" s="14" t="s">
        <v>157</v>
      </c>
    </row>
    <row r="11" spans="2:6" ht="25.5">
      <c r="B11" s="5" t="s">
        <v>0</v>
      </c>
      <c r="C11" s="4" t="s">
        <v>1</v>
      </c>
      <c r="D11" s="5" t="s">
        <v>2</v>
      </c>
      <c r="E11" s="5" t="s">
        <v>3</v>
      </c>
      <c r="F11" s="5" t="s">
        <v>4</v>
      </c>
    </row>
    <row r="12" spans="2:6" ht="33" customHeight="1">
      <c r="B12" s="8"/>
      <c r="C12" s="52" t="s">
        <v>143</v>
      </c>
      <c r="D12" s="53"/>
      <c r="E12" s="53"/>
      <c r="F12" s="54"/>
    </row>
    <row r="13" spans="2:6" ht="25.5" hidden="1">
      <c r="B13" s="8">
        <v>1</v>
      </c>
      <c r="C13" s="3" t="s">
        <v>5</v>
      </c>
      <c r="D13" s="7">
        <v>0</v>
      </c>
      <c r="E13" s="7"/>
      <c r="F13" s="7"/>
    </row>
    <row r="14" spans="2:6" ht="38.25">
      <c r="B14" s="8">
        <v>1</v>
      </c>
      <c r="C14" s="3" t="s">
        <v>6</v>
      </c>
      <c r="D14" s="7">
        <v>2395.3</v>
      </c>
      <c r="E14" s="7"/>
      <c r="F14" s="7"/>
    </row>
    <row r="15" spans="2:6" ht="38.25">
      <c r="B15" s="8"/>
      <c r="C15" s="3" t="s">
        <v>7</v>
      </c>
      <c r="D15" s="7">
        <f>D16+D17</f>
        <v>2395.3</v>
      </c>
      <c r="E15" s="7">
        <f>E16+E17</f>
        <v>0</v>
      </c>
      <c r="F15" s="7">
        <f>F16+F17</f>
        <v>0</v>
      </c>
    </row>
    <row r="16" spans="2:6" ht="12.75">
      <c r="B16" s="8"/>
      <c r="C16" s="3" t="s">
        <v>8</v>
      </c>
      <c r="D16" s="7">
        <f>D14</f>
        <v>2395.3</v>
      </c>
      <c r="E16" s="7">
        <f>E14</f>
        <v>0</v>
      </c>
      <c r="F16" s="7">
        <f>F14</f>
        <v>0</v>
      </c>
    </row>
    <row r="17" spans="2:6" ht="12.75">
      <c r="B17" s="8"/>
      <c r="C17" s="3" t="s">
        <v>9</v>
      </c>
      <c r="D17" s="7">
        <f>0</f>
        <v>0</v>
      </c>
      <c r="E17" s="7">
        <v>0</v>
      </c>
      <c r="F17" s="7">
        <v>0</v>
      </c>
    </row>
    <row r="18" spans="2:6" ht="27.75" customHeight="1">
      <c r="B18" s="8"/>
      <c r="C18" s="52" t="s">
        <v>10</v>
      </c>
      <c r="D18" s="53"/>
      <c r="E18" s="53"/>
      <c r="F18" s="54"/>
    </row>
    <row r="19" spans="2:6" ht="51">
      <c r="B19" s="8">
        <v>1</v>
      </c>
      <c r="C19" s="3" t="s">
        <v>11</v>
      </c>
      <c r="D19" s="7"/>
      <c r="E19" s="7"/>
      <c r="F19" s="7">
        <v>450</v>
      </c>
    </row>
    <row r="20" spans="2:6" ht="25.5">
      <c r="B20" s="8">
        <v>2</v>
      </c>
      <c r="C20" s="3" t="s">
        <v>12</v>
      </c>
      <c r="D20" s="7"/>
      <c r="E20" s="7">
        <v>314.1</v>
      </c>
      <c r="F20" s="7">
        <v>800</v>
      </c>
    </row>
    <row r="21" spans="2:6" ht="25.5">
      <c r="B21" s="8">
        <v>3</v>
      </c>
      <c r="C21" s="3" t="s">
        <v>212</v>
      </c>
      <c r="D21" s="7"/>
      <c r="E21" s="7"/>
      <c r="F21" s="7">
        <v>80</v>
      </c>
    </row>
    <row r="22" spans="2:6" ht="25.5">
      <c r="B22" s="8">
        <v>4</v>
      </c>
      <c r="C22" s="3" t="s">
        <v>213</v>
      </c>
      <c r="D22" s="7"/>
      <c r="E22" s="7"/>
      <c r="F22" s="7">
        <v>28</v>
      </c>
    </row>
    <row r="23" spans="2:6" ht="25.5">
      <c r="B23" s="8">
        <v>5</v>
      </c>
      <c r="C23" s="3" t="s">
        <v>214</v>
      </c>
      <c r="D23" s="7"/>
      <c r="E23" s="7"/>
      <c r="F23" s="7">
        <v>195</v>
      </c>
    </row>
    <row r="24" spans="2:6" ht="25.5">
      <c r="B24" s="8">
        <v>6</v>
      </c>
      <c r="C24" s="3" t="s">
        <v>215</v>
      </c>
      <c r="D24" s="7"/>
      <c r="E24" s="7"/>
      <c r="F24" s="7">
        <v>105</v>
      </c>
    </row>
    <row r="25" spans="2:6" ht="25.5">
      <c r="B25" s="8">
        <v>7</v>
      </c>
      <c r="C25" s="3" t="s">
        <v>216</v>
      </c>
      <c r="D25" s="7"/>
      <c r="E25" s="7"/>
      <c r="F25" s="7">
        <v>195</v>
      </c>
    </row>
    <row r="26" spans="2:6" ht="25.5">
      <c r="B26" s="8">
        <v>8</v>
      </c>
      <c r="C26" s="3" t="s">
        <v>217</v>
      </c>
      <c r="D26" s="7"/>
      <c r="E26" s="7"/>
      <c r="F26" s="7">
        <v>420</v>
      </c>
    </row>
    <row r="27" spans="2:6" ht="25.5">
      <c r="B27" s="8">
        <v>9</v>
      </c>
      <c r="C27" s="3" t="s">
        <v>13</v>
      </c>
      <c r="D27" s="7">
        <v>125</v>
      </c>
      <c r="E27" s="7">
        <v>45</v>
      </c>
      <c r="F27" s="7"/>
    </row>
    <row r="28" spans="2:6" ht="38.25" customHeight="1">
      <c r="B28" s="42">
        <v>10</v>
      </c>
      <c r="C28" s="44" t="s">
        <v>14</v>
      </c>
      <c r="D28" s="55">
        <v>288.96</v>
      </c>
      <c r="E28" s="24" t="s">
        <v>189</v>
      </c>
      <c r="F28" s="46"/>
    </row>
    <row r="29" spans="2:6" ht="12.75">
      <c r="B29" s="43"/>
      <c r="C29" s="45"/>
      <c r="D29" s="56"/>
      <c r="E29" s="24" t="s">
        <v>220</v>
      </c>
      <c r="F29" s="47"/>
    </row>
    <row r="30" spans="2:6" ht="38.25">
      <c r="B30" s="8">
        <v>11</v>
      </c>
      <c r="C30" s="3" t="s">
        <v>15</v>
      </c>
      <c r="D30" s="7">
        <v>100</v>
      </c>
      <c r="E30" s="7"/>
      <c r="F30" s="7"/>
    </row>
    <row r="31" spans="2:6" ht="25.5">
      <c r="B31" s="8">
        <v>12</v>
      </c>
      <c r="C31" s="3" t="s">
        <v>16</v>
      </c>
      <c r="D31" s="7"/>
      <c r="E31" s="7"/>
      <c r="F31" s="7">
        <v>300</v>
      </c>
    </row>
    <row r="32" spans="2:6" ht="25.5">
      <c r="B32" s="8">
        <v>13</v>
      </c>
      <c r="C32" s="3" t="s">
        <v>17</v>
      </c>
      <c r="D32" s="7"/>
      <c r="E32" s="7"/>
      <c r="F32" s="7">
        <v>73</v>
      </c>
    </row>
    <row r="33" spans="2:6" ht="38.25">
      <c r="B33" s="8">
        <v>14</v>
      </c>
      <c r="C33" s="3" t="s">
        <v>155</v>
      </c>
      <c r="D33" s="24">
        <v>104.6</v>
      </c>
      <c r="E33" s="24"/>
      <c r="F33" s="24"/>
    </row>
    <row r="34" spans="2:6" ht="38.25">
      <c r="B34" s="8">
        <v>15</v>
      </c>
      <c r="C34" s="3" t="s">
        <v>18</v>
      </c>
      <c r="D34" s="24">
        <v>61.44</v>
      </c>
      <c r="E34" s="24" t="s">
        <v>218</v>
      </c>
      <c r="F34" s="24"/>
    </row>
    <row r="35" spans="2:6" ht="38.25" customHeight="1">
      <c r="B35" s="42">
        <v>16</v>
      </c>
      <c r="C35" s="44" t="s">
        <v>19</v>
      </c>
      <c r="D35" s="55">
        <v>45</v>
      </c>
      <c r="E35" s="55" t="s">
        <v>221</v>
      </c>
      <c r="F35" s="55"/>
    </row>
    <row r="36" spans="2:6" ht="12.75">
      <c r="B36" s="43"/>
      <c r="C36" s="45"/>
      <c r="D36" s="56"/>
      <c r="E36" s="56"/>
      <c r="F36" s="56"/>
    </row>
    <row r="37" spans="2:6" ht="25.5">
      <c r="B37" s="8"/>
      <c r="C37" s="3" t="s">
        <v>20</v>
      </c>
      <c r="D37" s="7">
        <f>D38+D39</f>
        <v>725</v>
      </c>
      <c r="E37" s="7">
        <f>E38+E39</f>
        <v>725</v>
      </c>
      <c r="F37" s="7">
        <f>F38+F39</f>
        <v>2646</v>
      </c>
    </row>
    <row r="38" spans="2:6" ht="12.75">
      <c r="B38" s="8"/>
      <c r="C38" s="3" t="s">
        <v>8</v>
      </c>
      <c r="D38" s="7">
        <v>100</v>
      </c>
      <c r="E38" s="7">
        <v>0</v>
      </c>
      <c r="F38" s="7">
        <f>F19+F21+F22+F23+F24+F25+F26+F31+F32+F30</f>
        <v>1846</v>
      </c>
    </row>
    <row r="39" spans="2:6" ht="12.75">
      <c r="B39" s="8"/>
      <c r="C39" s="3" t="s">
        <v>9</v>
      </c>
      <c r="D39" s="7">
        <v>625</v>
      </c>
      <c r="E39" s="7">
        <f>E20+E27+260+61.4+44.5</f>
        <v>725</v>
      </c>
      <c r="F39" s="7">
        <f>F20</f>
        <v>800</v>
      </c>
    </row>
    <row r="40" spans="2:6" ht="43.5" customHeight="1">
      <c r="B40" s="8"/>
      <c r="C40" s="52" t="s">
        <v>21</v>
      </c>
      <c r="D40" s="53"/>
      <c r="E40" s="53"/>
      <c r="F40" s="54"/>
    </row>
    <row r="41" spans="2:6" ht="51">
      <c r="B41" s="8">
        <v>1</v>
      </c>
      <c r="C41" s="3" t="s">
        <v>22</v>
      </c>
      <c r="D41" s="7">
        <v>50</v>
      </c>
      <c r="E41" s="7">
        <f>210-200</f>
        <v>10</v>
      </c>
      <c r="F41" s="7"/>
    </row>
    <row r="42" spans="2:6" ht="63.75">
      <c r="B42" s="8">
        <v>2</v>
      </c>
      <c r="C42" s="3" t="s">
        <v>23</v>
      </c>
      <c r="D42" s="7">
        <v>100</v>
      </c>
      <c r="E42" s="7"/>
      <c r="F42" s="7"/>
    </row>
    <row r="43" spans="2:6" ht="63.75">
      <c r="B43" s="8">
        <v>3</v>
      </c>
      <c r="C43" s="3" t="s">
        <v>156</v>
      </c>
      <c r="D43" s="7"/>
      <c r="E43" s="7">
        <f>100+100</f>
        <v>200</v>
      </c>
      <c r="F43" s="7"/>
    </row>
    <row r="44" spans="2:6" ht="51">
      <c r="B44" s="8">
        <v>4</v>
      </c>
      <c r="C44" s="3" t="s">
        <v>24</v>
      </c>
      <c r="D44" s="7"/>
      <c r="E44" s="7">
        <f>100+100</f>
        <v>200</v>
      </c>
      <c r="F44" s="7"/>
    </row>
    <row r="45" spans="2:6" ht="51">
      <c r="B45" s="8">
        <v>5</v>
      </c>
      <c r="C45" s="3" t="s">
        <v>25</v>
      </c>
      <c r="D45" s="7">
        <v>60</v>
      </c>
      <c r="E45" s="7"/>
      <c r="F45" s="7">
        <v>3</v>
      </c>
    </row>
    <row r="46" spans="2:6" ht="51">
      <c r="B46" s="8">
        <v>6</v>
      </c>
      <c r="C46" s="3" t="s">
        <v>26</v>
      </c>
      <c r="D46" s="7"/>
      <c r="E46" s="7">
        <v>35</v>
      </c>
      <c r="F46" s="7"/>
    </row>
    <row r="47" spans="2:6" ht="15.75" customHeight="1">
      <c r="B47" s="9" t="s">
        <v>27</v>
      </c>
      <c r="C47" s="6" t="s">
        <v>153</v>
      </c>
      <c r="D47" s="7"/>
      <c r="E47" s="7"/>
      <c r="F47" s="7"/>
    </row>
    <row r="48" spans="2:6" ht="12.75">
      <c r="B48" s="9" t="s">
        <v>28</v>
      </c>
      <c r="C48" s="6" t="s">
        <v>29</v>
      </c>
      <c r="D48" s="7">
        <v>0</v>
      </c>
      <c r="E48" s="7"/>
      <c r="F48" s="7"/>
    </row>
    <row r="49" spans="2:6" ht="51">
      <c r="B49" s="9" t="s">
        <v>30</v>
      </c>
      <c r="C49" s="3" t="s">
        <v>31</v>
      </c>
      <c r="D49" s="7"/>
      <c r="E49" s="7"/>
      <c r="F49" s="7">
        <v>191</v>
      </c>
    </row>
    <row r="50" spans="2:6" ht="51">
      <c r="B50" s="9" t="s">
        <v>32</v>
      </c>
      <c r="C50" s="3" t="s">
        <v>33</v>
      </c>
      <c r="D50" s="7">
        <v>298.3</v>
      </c>
      <c r="E50" s="7">
        <v>300</v>
      </c>
      <c r="F50" s="7"/>
    </row>
    <row r="51" spans="2:6" ht="51">
      <c r="B51" s="9" t="s">
        <v>34</v>
      </c>
      <c r="C51" s="3" t="s">
        <v>185</v>
      </c>
      <c r="D51" s="7">
        <v>0</v>
      </c>
      <c r="E51" s="7">
        <f>200-200</f>
        <v>0</v>
      </c>
      <c r="F51" s="7">
        <v>50</v>
      </c>
    </row>
    <row r="52" spans="2:6" ht="63.75">
      <c r="B52" s="9" t="s">
        <v>35</v>
      </c>
      <c r="C52" s="3" t="s">
        <v>36</v>
      </c>
      <c r="D52" s="7">
        <v>0</v>
      </c>
      <c r="E52" s="7">
        <v>150</v>
      </c>
      <c r="F52" s="7">
        <v>25</v>
      </c>
    </row>
    <row r="53" spans="2:6" ht="38.25">
      <c r="B53" s="9"/>
      <c r="C53" s="3" t="s">
        <v>151</v>
      </c>
      <c r="D53" s="7">
        <f>D54+D55</f>
        <v>508.3</v>
      </c>
      <c r="E53" s="7">
        <f>E54+E55</f>
        <v>895</v>
      </c>
      <c r="F53" s="7">
        <f>F54+F55</f>
        <v>269</v>
      </c>
    </row>
    <row r="54" spans="2:6" ht="12.75">
      <c r="B54" s="9"/>
      <c r="C54" s="3" t="s">
        <v>8</v>
      </c>
      <c r="D54" s="7">
        <f>D41+D42+D45+D49+D51</f>
        <v>210</v>
      </c>
      <c r="E54" s="7">
        <f>E41+E42+E45+E49+E51</f>
        <v>10</v>
      </c>
      <c r="F54" s="7">
        <f>F41+F42+F45+F49+F51</f>
        <v>244</v>
      </c>
    </row>
    <row r="55" spans="2:6" ht="12.75">
      <c r="B55" s="8"/>
      <c r="C55" s="3" t="s">
        <v>9</v>
      </c>
      <c r="D55" s="7">
        <f>D50+D43+D44+D46+D52</f>
        <v>298.3</v>
      </c>
      <c r="E55" s="7">
        <f>E50+E43+E44+E46+E52</f>
        <v>885</v>
      </c>
      <c r="F55" s="7">
        <f>F50+F43+F44+F46+F52</f>
        <v>25</v>
      </c>
    </row>
    <row r="56" spans="2:6" ht="26.25" customHeight="1">
      <c r="B56" s="8"/>
      <c r="C56" s="52" t="s">
        <v>37</v>
      </c>
      <c r="D56" s="53"/>
      <c r="E56" s="53"/>
      <c r="F56" s="54"/>
    </row>
    <row r="57" spans="2:6" ht="38.25">
      <c r="B57" s="8">
        <v>1</v>
      </c>
      <c r="C57" s="3" t="s">
        <v>38</v>
      </c>
      <c r="D57" s="7">
        <v>350</v>
      </c>
      <c r="E57" s="7"/>
      <c r="F57" s="7"/>
    </row>
    <row r="58" spans="2:6" ht="38.25">
      <c r="B58" s="8">
        <v>2</v>
      </c>
      <c r="C58" s="3" t="s">
        <v>39</v>
      </c>
      <c r="D58" s="7"/>
      <c r="E58" s="7">
        <v>450</v>
      </c>
      <c r="F58" s="7"/>
    </row>
    <row r="59" spans="2:6" ht="38.25">
      <c r="B59" s="8">
        <v>3</v>
      </c>
      <c r="C59" s="3" t="s">
        <v>40</v>
      </c>
      <c r="D59" s="7"/>
      <c r="E59" s="7">
        <v>300</v>
      </c>
      <c r="F59" s="7"/>
    </row>
    <row r="60" spans="2:6" ht="38.25" customHeight="1">
      <c r="B60" s="42">
        <v>4</v>
      </c>
      <c r="C60" s="44" t="s">
        <v>41</v>
      </c>
      <c r="D60" s="55">
        <v>199.9</v>
      </c>
      <c r="E60" s="24" t="s">
        <v>190</v>
      </c>
      <c r="F60" s="46"/>
    </row>
    <row r="61" spans="2:6" ht="12.75">
      <c r="B61" s="43"/>
      <c r="C61" s="45"/>
      <c r="D61" s="56"/>
      <c r="E61" s="24" t="s">
        <v>223</v>
      </c>
      <c r="F61" s="47"/>
    </row>
    <row r="62" spans="2:6" ht="51">
      <c r="B62" s="8">
        <v>5</v>
      </c>
      <c r="C62" s="3" t="s">
        <v>42</v>
      </c>
      <c r="D62" s="7">
        <v>200</v>
      </c>
      <c r="E62" s="7"/>
      <c r="F62" s="7"/>
    </row>
    <row r="63" spans="2:6" ht="51">
      <c r="B63" s="8">
        <v>6</v>
      </c>
      <c r="C63" s="3" t="s">
        <v>43</v>
      </c>
      <c r="D63" s="7">
        <v>350</v>
      </c>
      <c r="E63" s="7">
        <v>400</v>
      </c>
      <c r="F63" s="7"/>
    </row>
    <row r="64" spans="2:6" ht="38.25">
      <c r="B64" s="8">
        <v>7</v>
      </c>
      <c r="C64" s="3" t="s">
        <v>44</v>
      </c>
      <c r="D64" s="7"/>
      <c r="E64" s="7">
        <v>310</v>
      </c>
      <c r="F64" s="7"/>
    </row>
    <row r="65" spans="2:6" ht="38.25">
      <c r="B65" s="8">
        <v>8</v>
      </c>
      <c r="C65" s="3" t="s">
        <v>45</v>
      </c>
      <c r="D65" s="7"/>
      <c r="E65" s="7">
        <v>310</v>
      </c>
      <c r="F65" s="7"/>
    </row>
    <row r="66" spans="2:6" ht="38.25">
      <c r="B66" s="8">
        <v>9</v>
      </c>
      <c r="C66" s="3" t="s">
        <v>46</v>
      </c>
      <c r="D66" s="7"/>
      <c r="E66" s="7">
        <v>300</v>
      </c>
      <c r="F66" s="7">
        <v>500</v>
      </c>
    </row>
    <row r="67" spans="2:6" ht="38.25">
      <c r="B67" s="8">
        <v>10</v>
      </c>
      <c r="C67" s="3" t="s">
        <v>47</v>
      </c>
      <c r="D67" s="7">
        <v>241.1</v>
      </c>
      <c r="E67" s="7"/>
      <c r="F67" s="7"/>
    </row>
    <row r="68" spans="2:6" ht="51">
      <c r="B68" s="8">
        <v>11</v>
      </c>
      <c r="C68" s="3" t="s">
        <v>48</v>
      </c>
      <c r="D68" s="7"/>
      <c r="E68" s="7">
        <v>100</v>
      </c>
      <c r="F68" s="7"/>
    </row>
    <row r="69" spans="2:6" ht="38.25">
      <c r="B69" s="8">
        <v>12</v>
      </c>
      <c r="C69" s="3" t="s">
        <v>49</v>
      </c>
      <c r="D69" s="7"/>
      <c r="E69" s="7">
        <v>450</v>
      </c>
      <c r="F69" s="7"/>
    </row>
    <row r="70" spans="2:6" ht="38.25" customHeight="1">
      <c r="B70" s="42">
        <v>13</v>
      </c>
      <c r="C70" s="44" t="s">
        <v>50</v>
      </c>
      <c r="D70" s="55">
        <v>300</v>
      </c>
      <c r="E70" s="24" t="s">
        <v>191</v>
      </c>
      <c r="F70" s="46"/>
    </row>
    <row r="71" spans="2:6" ht="12.75">
      <c r="B71" s="43"/>
      <c r="C71" s="45"/>
      <c r="D71" s="56"/>
      <c r="E71" s="24" t="s">
        <v>192</v>
      </c>
      <c r="F71" s="47"/>
    </row>
    <row r="72" spans="2:6" ht="38.25">
      <c r="B72" s="8">
        <v>14</v>
      </c>
      <c r="C72" s="3" t="s">
        <v>51</v>
      </c>
      <c r="D72" s="7"/>
      <c r="E72" s="7">
        <v>200</v>
      </c>
      <c r="F72" s="7"/>
    </row>
    <row r="73" spans="2:6" ht="38.25">
      <c r="B73" s="8">
        <v>15</v>
      </c>
      <c r="C73" s="3" t="s">
        <v>52</v>
      </c>
      <c r="D73" s="7"/>
      <c r="E73" s="7">
        <v>340</v>
      </c>
      <c r="F73" s="7"/>
    </row>
    <row r="74" spans="2:6" ht="38.25">
      <c r="B74" s="8">
        <v>16</v>
      </c>
      <c r="C74" s="3" t="s">
        <v>53</v>
      </c>
      <c r="D74" s="7"/>
      <c r="E74" s="7">
        <v>250</v>
      </c>
      <c r="F74" s="7"/>
    </row>
    <row r="75" spans="2:6" ht="38.25">
      <c r="B75" s="8">
        <v>17</v>
      </c>
      <c r="C75" s="3" t="s">
        <v>54</v>
      </c>
      <c r="D75" s="7"/>
      <c r="E75" s="7">
        <v>200</v>
      </c>
      <c r="F75" s="7"/>
    </row>
    <row r="76" spans="2:6" ht="38.25">
      <c r="B76" s="8">
        <v>18</v>
      </c>
      <c r="C76" s="3" t="s">
        <v>55</v>
      </c>
      <c r="D76" s="7"/>
      <c r="E76" s="7"/>
      <c r="F76" s="7">
        <v>50</v>
      </c>
    </row>
    <row r="77" spans="2:6" ht="38.25">
      <c r="B77" s="8">
        <v>19</v>
      </c>
      <c r="C77" s="3" t="s">
        <v>56</v>
      </c>
      <c r="D77" s="7">
        <v>250</v>
      </c>
      <c r="E77" s="7"/>
      <c r="F77" s="7"/>
    </row>
    <row r="78" spans="2:6" ht="38.25">
      <c r="B78" s="8">
        <v>20</v>
      </c>
      <c r="C78" s="3" t="s">
        <v>57</v>
      </c>
      <c r="D78" s="7"/>
      <c r="E78" s="7">
        <v>220</v>
      </c>
      <c r="F78" s="7"/>
    </row>
    <row r="79" spans="2:6" ht="38.25">
      <c r="B79" s="8">
        <v>21</v>
      </c>
      <c r="C79" s="3" t="s">
        <v>58</v>
      </c>
      <c r="D79" s="7"/>
      <c r="E79" s="7">
        <v>440</v>
      </c>
      <c r="F79" s="7"/>
    </row>
    <row r="80" spans="2:6" ht="38.25" customHeight="1">
      <c r="B80" s="42">
        <v>22</v>
      </c>
      <c r="C80" s="44" t="s">
        <v>59</v>
      </c>
      <c r="D80" s="46">
        <v>400</v>
      </c>
      <c r="E80" s="24" t="s">
        <v>193</v>
      </c>
      <c r="F80" s="46"/>
    </row>
    <row r="81" spans="2:6" ht="12.75">
      <c r="B81" s="43"/>
      <c r="C81" s="45"/>
      <c r="D81" s="47"/>
      <c r="E81" s="24" t="s">
        <v>194</v>
      </c>
      <c r="F81" s="47"/>
    </row>
    <row r="82" spans="2:6" ht="38.25">
      <c r="B82" s="8">
        <v>23</v>
      </c>
      <c r="C82" s="3" t="s">
        <v>60</v>
      </c>
      <c r="D82" s="7">
        <v>400</v>
      </c>
      <c r="E82" s="7">
        <v>200</v>
      </c>
      <c r="F82" s="7"/>
    </row>
    <row r="83" spans="2:6" ht="38.25">
      <c r="B83" s="8">
        <v>24</v>
      </c>
      <c r="C83" s="3" t="s">
        <v>61</v>
      </c>
      <c r="D83" s="7">
        <v>400</v>
      </c>
      <c r="E83" s="7">
        <v>310</v>
      </c>
      <c r="F83" s="7"/>
    </row>
    <row r="84" spans="2:6" ht="38.25">
      <c r="B84" s="8">
        <v>25</v>
      </c>
      <c r="C84" s="3" t="s">
        <v>62</v>
      </c>
      <c r="D84" s="7"/>
      <c r="E84" s="7">
        <v>400</v>
      </c>
      <c r="F84" s="7"/>
    </row>
    <row r="85" spans="2:6" ht="38.25">
      <c r="B85" s="8">
        <v>26</v>
      </c>
      <c r="C85" s="3" t="s">
        <v>63</v>
      </c>
      <c r="D85" s="7">
        <v>400</v>
      </c>
      <c r="E85" s="7"/>
      <c r="F85" s="7"/>
    </row>
    <row r="86" spans="2:6" ht="38.25">
      <c r="B86" s="8">
        <v>27</v>
      </c>
      <c r="C86" s="3" t="s">
        <v>64</v>
      </c>
      <c r="D86" s="7"/>
      <c r="E86" s="7">
        <v>400</v>
      </c>
      <c r="F86" s="7"/>
    </row>
    <row r="87" spans="2:6" ht="25.5">
      <c r="B87" s="8">
        <v>28</v>
      </c>
      <c r="C87" s="3" t="s">
        <v>65</v>
      </c>
      <c r="D87" s="7"/>
      <c r="E87" s="7">
        <v>480</v>
      </c>
      <c r="F87" s="7"/>
    </row>
    <row r="88" spans="2:6" ht="38.25">
      <c r="B88" s="8">
        <v>29</v>
      </c>
      <c r="C88" s="3" t="s">
        <v>66</v>
      </c>
      <c r="D88" s="7"/>
      <c r="E88" s="7">
        <v>300</v>
      </c>
      <c r="F88" s="7"/>
    </row>
    <row r="89" spans="2:6" ht="38.25">
      <c r="B89" s="8">
        <v>30</v>
      </c>
      <c r="C89" s="3" t="s">
        <v>67</v>
      </c>
      <c r="D89" s="7">
        <v>350</v>
      </c>
      <c r="E89" s="7"/>
      <c r="F89" s="7"/>
    </row>
    <row r="90" spans="2:6" ht="51">
      <c r="B90" s="8">
        <v>31</v>
      </c>
      <c r="C90" s="3" t="s">
        <v>68</v>
      </c>
      <c r="D90" s="7"/>
      <c r="E90" s="7">
        <v>400</v>
      </c>
      <c r="F90" s="7"/>
    </row>
    <row r="91" spans="2:6" ht="38.25">
      <c r="B91" s="8">
        <v>32</v>
      </c>
      <c r="C91" s="3" t="s">
        <v>183</v>
      </c>
      <c r="D91" s="7"/>
      <c r="E91" s="7">
        <v>300</v>
      </c>
      <c r="F91" s="7"/>
    </row>
    <row r="92" spans="2:6" ht="51">
      <c r="B92" s="8">
        <v>33</v>
      </c>
      <c r="C92" s="3" t="s">
        <v>69</v>
      </c>
      <c r="D92" s="7">
        <v>350</v>
      </c>
      <c r="E92" s="7">
        <v>51</v>
      </c>
      <c r="F92" s="7"/>
    </row>
    <row r="93" spans="2:6" ht="38.25">
      <c r="B93" s="8">
        <v>34</v>
      </c>
      <c r="C93" s="3" t="s">
        <v>182</v>
      </c>
      <c r="D93" s="7"/>
      <c r="E93" s="7">
        <v>200</v>
      </c>
      <c r="F93" s="7"/>
    </row>
    <row r="94" spans="2:6" ht="38.25">
      <c r="B94" s="8">
        <v>35</v>
      </c>
      <c r="C94" s="3" t="s">
        <v>70</v>
      </c>
      <c r="D94" s="7">
        <v>300</v>
      </c>
      <c r="E94" s="7"/>
      <c r="F94" s="7"/>
    </row>
    <row r="95" spans="2:6" ht="51">
      <c r="B95" s="8">
        <v>36</v>
      </c>
      <c r="C95" s="3" t="s">
        <v>71</v>
      </c>
      <c r="D95" s="7"/>
      <c r="E95" s="7">
        <v>430</v>
      </c>
      <c r="F95" s="7"/>
    </row>
    <row r="96" spans="2:6" ht="38.25">
      <c r="B96" s="8">
        <v>37</v>
      </c>
      <c r="C96" s="3" t="s">
        <v>72</v>
      </c>
      <c r="D96" s="7"/>
      <c r="E96" s="7">
        <v>500</v>
      </c>
      <c r="F96" s="7"/>
    </row>
    <row r="97" spans="2:6" ht="38.25">
      <c r="B97" s="8">
        <v>38</v>
      </c>
      <c r="C97" s="3" t="s">
        <v>73</v>
      </c>
      <c r="D97" s="7"/>
      <c r="E97" s="7">
        <v>310</v>
      </c>
      <c r="F97" s="7"/>
    </row>
    <row r="98" spans="2:6" ht="38.25" customHeight="1">
      <c r="B98" s="42">
        <v>39</v>
      </c>
      <c r="C98" s="44" t="s">
        <v>74</v>
      </c>
      <c r="D98" s="55">
        <v>300</v>
      </c>
      <c r="E98" s="24" t="s">
        <v>195</v>
      </c>
      <c r="F98" s="55"/>
    </row>
    <row r="99" spans="2:6" ht="12.75">
      <c r="B99" s="43"/>
      <c r="C99" s="45"/>
      <c r="D99" s="56"/>
      <c r="E99" s="24" t="s">
        <v>222</v>
      </c>
      <c r="F99" s="56"/>
    </row>
    <row r="100" spans="2:6" ht="51">
      <c r="B100" s="8">
        <v>40</v>
      </c>
      <c r="C100" s="3" t="s">
        <v>184</v>
      </c>
      <c r="D100" s="7">
        <v>200</v>
      </c>
      <c r="E100" s="7"/>
      <c r="F100" s="7"/>
    </row>
    <row r="101" spans="2:6" ht="51">
      <c r="B101" s="8">
        <v>41</v>
      </c>
      <c r="C101" s="3" t="s">
        <v>75</v>
      </c>
      <c r="D101" s="7"/>
      <c r="E101" s="7">
        <v>220</v>
      </c>
      <c r="F101" s="7"/>
    </row>
    <row r="102" spans="2:6" ht="38.25">
      <c r="B102" s="8">
        <v>42</v>
      </c>
      <c r="C102" s="3" t="s">
        <v>76</v>
      </c>
      <c r="D102" s="7">
        <v>300</v>
      </c>
      <c r="E102" s="7"/>
      <c r="F102" s="7"/>
    </row>
    <row r="103" spans="2:6" ht="51">
      <c r="B103" s="8">
        <v>43</v>
      </c>
      <c r="C103" s="3" t="s">
        <v>77</v>
      </c>
      <c r="D103" s="7"/>
      <c r="E103" s="7">
        <v>450</v>
      </c>
      <c r="F103" s="7"/>
    </row>
    <row r="104" spans="2:6" ht="38.25">
      <c r="B104" s="8">
        <v>44</v>
      </c>
      <c r="C104" s="3" t="s">
        <v>78</v>
      </c>
      <c r="D104" s="7"/>
      <c r="E104" s="7">
        <v>310</v>
      </c>
      <c r="F104" s="7"/>
    </row>
    <row r="105" spans="2:6" ht="38.25" customHeight="1">
      <c r="B105" s="42">
        <v>45</v>
      </c>
      <c r="C105" s="44" t="s">
        <v>79</v>
      </c>
      <c r="D105" s="55">
        <v>300</v>
      </c>
      <c r="E105" s="24" t="s">
        <v>196</v>
      </c>
      <c r="F105" s="46"/>
    </row>
    <row r="106" spans="2:6" ht="12.75">
      <c r="B106" s="43"/>
      <c r="C106" s="45"/>
      <c r="D106" s="56"/>
      <c r="E106" s="24" t="s">
        <v>197</v>
      </c>
      <c r="F106" s="47"/>
    </row>
    <row r="107" spans="2:6" ht="38.25">
      <c r="B107" s="8">
        <v>46</v>
      </c>
      <c r="C107" s="3" t="s">
        <v>80</v>
      </c>
      <c r="D107" s="7"/>
      <c r="E107" s="7">
        <v>290</v>
      </c>
      <c r="F107" s="7"/>
    </row>
    <row r="108" spans="2:6" ht="38.25" customHeight="1">
      <c r="B108" s="42">
        <v>47</v>
      </c>
      <c r="C108" s="44" t="s">
        <v>81</v>
      </c>
      <c r="D108" s="55">
        <v>300</v>
      </c>
      <c r="E108" s="24" t="s">
        <v>198</v>
      </c>
      <c r="F108" s="46"/>
    </row>
    <row r="109" spans="2:6" ht="12.75">
      <c r="B109" s="43"/>
      <c r="C109" s="45"/>
      <c r="D109" s="56"/>
      <c r="E109" s="24" t="s">
        <v>197</v>
      </c>
      <c r="F109" s="47"/>
    </row>
    <row r="110" spans="2:6" ht="38.25">
      <c r="B110" s="8">
        <v>48</v>
      </c>
      <c r="C110" s="3" t="s">
        <v>82</v>
      </c>
      <c r="D110" s="7"/>
      <c r="E110" s="7">
        <v>370</v>
      </c>
      <c r="F110" s="7"/>
    </row>
    <row r="111" spans="2:6" ht="51">
      <c r="B111" s="8">
        <v>49</v>
      </c>
      <c r="C111" s="3" t="s">
        <v>83</v>
      </c>
      <c r="D111" s="7"/>
      <c r="E111" s="7">
        <v>210</v>
      </c>
      <c r="F111" s="7">
        <v>800</v>
      </c>
    </row>
    <row r="112" spans="2:6" ht="38.25">
      <c r="B112" s="8">
        <v>50</v>
      </c>
      <c r="C112" s="3" t="s">
        <v>84</v>
      </c>
      <c r="D112" s="7"/>
      <c r="E112" s="7">
        <v>300</v>
      </c>
      <c r="F112" s="7"/>
    </row>
    <row r="113" spans="2:6" ht="38.25">
      <c r="B113" s="8">
        <v>51</v>
      </c>
      <c r="C113" s="3" t="s">
        <v>85</v>
      </c>
      <c r="D113" s="7"/>
      <c r="E113" s="7"/>
      <c r="F113" s="7">
        <v>2619</v>
      </c>
    </row>
    <row r="114" spans="2:6" ht="38.25">
      <c r="B114" s="8">
        <v>52</v>
      </c>
      <c r="C114" s="3" t="s">
        <v>86</v>
      </c>
      <c r="D114" s="7"/>
      <c r="E114" s="7">
        <v>290</v>
      </c>
      <c r="F114" s="7"/>
    </row>
    <row r="115" spans="2:6" ht="38.25">
      <c r="B115" s="8">
        <v>53</v>
      </c>
      <c r="C115" s="3" t="s">
        <v>87</v>
      </c>
      <c r="D115" s="7"/>
      <c r="E115" s="7">
        <v>200</v>
      </c>
      <c r="F115" s="7"/>
    </row>
    <row r="116" spans="2:6" ht="38.25">
      <c r="B116" s="8">
        <v>54</v>
      </c>
      <c r="C116" s="3" t="s">
        <v>89</v>
      </c>
      <c r="D116" s="7">
        <v>346</v>
      </c>
      <c r="E116" s="7"/>
      <c r="F116" s="7">
        <v>1400</v>
      </c>
    </row>
    <row r="117" spans="2:6" ht="38.25">
      <c r="B117" s="8">
        <v>55</v>
      </c>
      <c r="C117" s="3" t="s">
        <v>88</v>
      </c>
      <c r="D117" s="7"/>
      <c r="E117" s="7">
        <v>250</v>
      </c>
      <c r="F117" s="7"/>
    </row>
    <row r="118" spans="2:6" ht="38.25">
      <c r="B118" s="8">
        <v>56</v>
      </c>
      <c r="C118" s="3" t="s">
        <v>90</v>
      </c>
      <c r="D118" s="7">
        <v>199.9</v>
      </c>
      <c r="E118" s="7">
        <v>200</v>
      </c>
      <c r="F118" s="7"/>
    </row>
    <row r="119" spans="2:6" ht="38.25">
      <c r="B119" s="8">
        <v>57</v>
      </c>
      <c r="C119" s="3" t="s">
        <v>91</v>
      </c>
      <c r="D119" s="7"/>
      <c r="E119" s="7"/>
      <c r="F119" s="7">
        <v>600</v>
      </c>
    </row>
    <row r="120" spans="2:6" ht="38.25">
      <c r="B120" s="8">
        <v>58</v>
      </c>
      <c r="C120" s="3" t="s">
        <v>92</v>
      </c>
      <c r="D120" s="7"/>
      <c r="E120" s="7">
        <v>338</v>
      </c>
      <c r="F120" s="7"/>
    </row>
    <row r="121" spans="2:6" ht="25.5">
      <c r="B121" s="8"/>
      <c r="C121" s="3" t="s">
        <v>93</v>
      </c>
      <c r="D121" s="7">
        <f>SUM(D57:D120)</f>
        <v>6436.9</v>
      </c>
      <c r="E121" s="7">
        <f>E122+E123</f>
        <v>13088</v>
      </c>
      <c r="F121" s="7">
        <f>F122+F123</f>
        <v>5969</v>
      </c>
    </row>
    <row r="122" spans="2:6" ht="12.75">
      <c r="B122" s="8"/>
      <c r="C122" s="3" t="s">
        <v>8</v>
      </c>
      <c r="D122" s="7">
        <f>D60+D67+D70+D77+D80+D82+D92+D98+D100+D105+D108+D118+D116</f>
        <v>3786.9</v>
      </c>
      <c r="E122" s="7">
        <v>7538</v>
      </c>
      <c r="F122" s="7">
        <f>F66+F76+F116</f>
        <v>1950</v>
      </c>
    </row>
    <row r="123" spans="2:6" ht="12.75">
      <c r="B123" s="8"/>
      <c r="C123" s="3" t="s">
        <v>9</v>
      </c>
      <c r="D123" s="7">
        <f>D57+D62+D63+D83+D85+D89+D94+D102</f>
        <v>2650</v>
      </c>
      <c r="E123" s="7">
        <f>E63+E64+E65+E72+E74+E83+E86+E88+E90+E91+E97+E101+E103+E104+E110+E111+E112+E115</f>
        <v>5550</v>
      </c>
      <c r="F123" s="7">
        <f>F111+F113+F119</f>
        <v>4019</v>
      </c>
    </row>
    <row r="124" spans="2:6" ht="51">
      <c r="B124" s="8">
        <v>59</v>
      </c>
      <c r="C124" s="3" t="s">
        <v>94</v>
      </c>
      <c r="D124" s="7">
        <v>500</v>
      </c>
      <c r="E124" s="7"/>
      <c r="F124" s="7">
        <v>900</v>
      </c>
    </row>
    <row r="125" spans="2:6" ht="38.25">
      <c r="B125" s="8">
        <v>60</v>
      </c>
      <c r="C125" s="3" t="s">
        <v>95</v>
      </c>
      <c r="D125" s="7">
        <v>400</v>
      </c>
      <c r="E125" s="24" t="s">
        <v>211</v>
      </c>
      <c r="F125" s="7"/>
    </row>
    <row r="126" spans="2:6" ht="38.25">
      <c r="B126" s="8">
        <v>61</v>
      </c>
      <c r="C126" s="3" t="s">
        <v>96</v>
      </c>
      <c r="D126" s="7">
        <v>1000</v>
      </c>
      <c r="E126" s="24" t="s">
        <v>199</v>
      </c>
      <c r="F126" s="7"/>
    </row>
    <row r="127" spans="2:6" ht="38.25">
      <c r="B127" s="8">
        <v>62</v>
      </c>
      <c r="C127" s="3" t="s">
        <v>97</v>
      </c>
      <c r="D127" s="7"/>
      <c r="E127" s="7">
        <v>200</v>
      </c>
      <c r="F127" s="7"/>
    </row>
    <row r="128" spans="2:6" ht="38.25">
      <c r="B128" s="8">
        <v>63</v>
      </c>
      <c r="C128" s="3" t="s">
        <v>98</v>
      </c>
      <c r="D128" s="7">
        <v>650</v>
      </c>
      <c r="E128" s="24" t="s">
        <v>200</v>
      </c>
      <c r="F128" s="7">
        <v>2000</v>
      </c>
    </row>
    <row r="129" spans="2:6" ht="51">
      <c r="B129" s="8">
        <v>64</v>
      </c>
      <c r="C129" s="3" t="s">
        <v>99</v>
      </c>
      <c r="D129" s="7"/>
      <c r="E129" s="7">
        <v>170</v>
      </c>
      <c r="F129" s="7">
        <v>300</v>
      </c>
    </row>
    <row r="130" spans="2:6" ht="38.25">
      <c r="B130" s="8">
        <v>65</v>
      </c>
      <c r="C130" s="3" t="s">
        <v>100</v>
      </c>
      <c r="D130" s="7">
        <v>790</v>
      </c>
      <c r="E130" s="7"/>
      <c r="F130" s="7"/>
    </row>
    <row r="131" spans="2:6" ht="51">
      <c r="B131" s="8">
        <v>66</v>
      </c>
      <c r="C131" s="3" t="s">
        <v>101</v>
      </c>
      <c r="D131" s="7"/>
      <c r="E131" s="7">
        <v>480</v>
      </c>
      <c r="F131" s="7">
        <v>1600</v>
      </c>
    </row>
    <row r="132" spans="2:6" ht="51">
      <c r="B132" s="8">
        <v>67</v>
      </c>
      <c r="C132" s="3" t="s">
        <v>102</v>
      </c>
      <c r="D132" s="7">
        <v>970</v>
      </c>
      <c r="E132" s="7"/>
      <c r="F132" s="7"/>
    </row>
    <row r="133" spans="2:6" ht="63.75">
      <c r="B133" s="8">
        <v>68</v>
      </c>
      <c r="C133" s="3" t="s">
        <v>103</v>
      </c>
      <c r="D133" s="7"/>
      <c r="E133" s="7"/>
      <c r="F133" s="7">
        <v>1000</v>
      </c>
    </row>
    <row r="134" spans="2:6" ht="38.25">
      <c r="B134" s="8">
        <v>69</v>
      </c>
      <c r="C134" s="3" t="s">
        <v>104</v>
      </c>
      <c r="D134" s="7">
        <v>600</v>
      </c>
      <c r="E134" s="7"/>
      <c r="F134" s="7"/>
    </row>
    <row r="135" spans="2:6" ht="89.25">
      <c r="B135" s="8">
        <v>70</v>
      </c>
      <c r="C135" s="3" t="s">
        <v>105</v>
      </c>
      <c r="D135" s="7"/>
      <c r="E135" s="7"/>
      <c r="F135" s="7">
        <v>600</v>
      </c>
    </row>
    <row r="136" spans="2:6" ht="38.25" customHeight="1">
      <c r="B136" s="42">
        <v>71</v>
      </c>
      <c r="C136" s="44" t="s">
        <v>106</v>
      </c>
      <c r="D136" s="55">
        <v>700</v>
      </c>
      <c r="E136" s="24" t="s">
        <v>201</v>
      </c>
      <c r="F136" s="55"/>
    </row>
    <row r="137" spans="2:6" ht="12.75">
      <c r="B137" s="43"/>
      <c r="C137" s="45"/>
      <c r="D137" s="56"/>
      <c r="E137" s="24" t="s">
        <v>224</v>
      </c>
      <c r="F137" s="56"/>
    </row>
    <row r="138" spans="2:6" ht="38.25">
      <c r="B138" s="8">
        <v>72</v>
      </c>
      <c r="C138" s="3" t="s">
        <v>107</v>
      </c>
      <c r="D138" s="7"/>
      <c r="E138" s="7"/>
      <c r="F138" s="7">
        <v>310</v>
      </c>
    </row>
    <row r="139" spans="2:6" ht="38.25">
      <c r="B139" s="8">
        <v>73</v>
      </c>
      <c r="C139" s="3" t="s">
        <v>108</v>
      </c>
      <c r="D139" s="7"/>
      <c r="E139" s="7"/>
      <c r="F139" s="7">
        <v>1500</v>
      </c>
    </row>
    <row r="140" spans="2:6" ht="38.25">
      <c r="B140" s="8">
        <v>74</v>
      </c>
      <c r="C140" s="3" t="s">
        <v>109</v>
      </c>
      <c r="D140" s="7">
        <v>474</v>
      </c>
      <c r="E140" s="7">
        <v>700</v>
      </c>
      <c r="F140" s="7"/>
    </row>
    <row r="141" spans="2:6" ht="38.25">
      <c r="B141" s="8">
        <v>75</v>
      </c>
      <c r="C141" s="3" t="s">
        <v>110</v>
      </c>
      <c r="D141" s="7"/>
      <c r="E141" s="7"/>
      <c r="F141" s="7">
        <v>3500</v>
      </c>
    </row>
    <row r="142" spans="2:6" ht="38.25">
      <c r="B142" s="8">
        <v>76</v>
      </c>
      <c r="C142" s="3" t="s">
        <v>111</v>
      </c>
      <c r="D142" s="7"/>
      <c r="E142" s="7">
        <v>300</v>
      </c>
      <c r="F142" s="7">
        <v>500</v>
      </c>
    </row>
    <row r="143" spans="2:6" ht="27.75" customHeight="1">
      <c r="B143" s="42">
        <v>77</v>
      </c>
      <c r="C143" s="44" t="s">
        <v>112</v>
      </c>
      <c r="D143" s="46">
        <v>1850</v>
      </c>
      <c r="E143" s="24" t="s">
        <v>226</v>
      </c>
      <c r="F143" s="7"/>
    </row>
    <row r="144" spans="2:6" ht="12.75">
      <c r="B144" s="43"/>
      <c r="C144" s="45"/>
      <c r="D144" s="47"/>
      <c r="E144" s="24" t="s">
        <v>225</v>
      </c>
      <c r="F144" s="7"/>
    </row>
    <row r="145" spans="2:6" ht="38.25">
      <c r="B145" s="8">
        <v>78</v>
      </c>
      <c r="C145" s="3" t="s">
        <v>113</v>
      </c>
      <c r="D145" s="7">
        <v>600</v>
      </c>
      <c r="E145" s="7">
        <v>350</v>
      </c>
      <c r="F145" s="7"/>
    </row>
    <row r="146" spans="2:6" ht="76.5">
      <c r="B146" s="8">
        <v>79</v>
      </c>
      <c r="C146" s="3" t="s">
        <v>114</v>
      </c>
      <c r="D146" s="7"/>
      <c r="E146" s="7">
        <v>60</v>
      </c>
      <c r="F146" s="7"/>
    </row>
    <row r="147" spans="2:6" ht="38.25">
      <c r="B147" s="8">
        <v>80</v>
      </c>
      <c r="C147" s="3" t="s">
        <v>115</v>
      </c>
      <c r="D147" s="7"/>
      <c r="E147" s="7">
        <v>490</v>
      </c>
      <c r="F147" s="7">
        <v>300</v>
      </c>
    </row>
    <row r="148" spans="2:6" ht="51">
      <c r="B148" s="8">
        <v>81</v>
      </c>
      <c r="C148" s="3" t="s">
        <v>116</v>
      </c>
      <c r="D148" s="7"/>
      <c r="E148" s="7"/>
      <c r="F148" s="7">
        <v>800</v>
      </c>
    </row>
    <row r="149" spans="2:6" ht="38.25" customHeight="1">
      <c r="B149" s="42">
        <v>82</v>
      </c>
      <c r="C149" s="44" t="s">
        <v>117</v>
      </c>
      <c r="D149" s="55">
        <v>300</v>
      </c>
      <c r="E149" s="24" t="s">
        <v>202</v>
      </c>
      <c r="F149" s="46"/>
    </row>
    <row r="150" spans="2:6" ht="12.75">
      <c r="B150" s="43"/>
      <c r="C150" s="45"/>
      <c r="D150" s="56"/>
      <c r="E150" s="24" t="s">
        <v>203</v>
      </c>
      <c r="F150" s="47"/>
    </row>
    <row r="151" spans="2:6" ht="38.25">
      <c r="B151" s="8">
        <v>83</v>
      </c>
      <c r="C151" s="3" t="s">
        <v>118</v>
      </c>
      <c r="D151" s="7"/>
      <c r="E151" s="7"/>
      <c r="F151" s="7">
        <v>500</v>
      </c>
    </row>
    <row r="152" spans="2:6" ht="38.25">
      <c r="B152" s="8">
        <v>84</v>
      </c>
      <c r="C152" s="3" t="s">
        <v>119</v>
      </c>
      <c r="D152" s="7"/>
      <c r="E152" s="7"/>
      <c r="F152" s="7">
        <v>900</v>
      </c>
    </row>
    <row r="153" spans="2:6" ht="38.25">
      <c r="B153" s="8">
        <v>85</v>
      </c>
      <c r="C153" s="3" t="s">
        <v>120</v>
      </c>
      <c r="D153" s="7"/>
      <c r="E153" s="7">
        <v>387</v>
      </c>
      <c r="F153" s="7"/>
    </row>
    <row r="154" spans="2:6" ht="38.25">
      <c r="B154" s="8">
        <v>86</v>
      </c>
      <c r="C154" s="3" t="s">
        <v>121</v>
      </c>
      <c r="D154" s="7"/>
      <c r="E154" s="7">
        <v>600</v>
      </c>
      <c r="F154" s="7">
        <v>1600</v>
      </c>
    </row>
    <row r="155" spans="2:6" ht="63.75">
      <c r="B155" s="8">
        <v>87</v>
      </c>
      <c r="C155" s="3" t="s">
        <v>122</v>
      </c>
      <c r="D155" s="7">
        <v>600</v>
      </c>
      <c r="E155" s="7">
        <v>0</v>
      </c>
      <c r="F155" s="7">
        <v>1000</v>
      </c>
    </row>
    <row r="156" spans="2:6" ht="38.25">
      <c r="B156" s="8">
        <v>88</v>
      </c>
      <c r="C156" s="3" t="s">
        <v>123</v>
      </c>
      <c r="D156" s="7"/>
      <c r="E156" s="7">
        <v>450</v>
      </c>
      <c r="F156" s="7"/>
    </row>
    <row r="157" spans="2:6" ht="38.25">
      <c r="B157" s="8">
        <v>89</v>
      </c>
      <c r="C157" s="3" t="s">
        <v>124</v>
      </c>
      <c r="D157" s="7"/>
      <c r="E157" s="7">
        <v>200</v>
      </c>
      <c r="F157" s="7">
        <v>680</v>
      </c>
    </row>
    <row r="158" spans="2:6" ht="63.75">
      <c r="B158" s="8">
        <v>90</v>
      </c>
      <c r="C158" s="3" t="s">
        <v>125</v>
      </c>
      <c r="D158" s="7" t="s">
        <v>126</v>
      </c>
      <c r="E158" s="7">
        <v>500</v>
      </c>
      <c r="F158" s="7"/>
    </row>
    <row r="159" spans="2:6" ht="12.75">
      <c r="B159" s="8"/>
      <c r="C159" s="3" t="s">
        <v>127</v>
      </c>
      <c r="D159" s="7">
        <v>9434</v>
      </c>
      <c r="E159" s="7">
        <f>SUM(E160:E162)</f>
        <v>8600</v>
      </c>
      <c r="F159" s="7">
        <f>F160+F161+F162</f>
        <v>17990</v>
      </c>
    </row>
    <row r="160" spans="2:6" ht="12.75">
      <c r="B160" s="8"/>
      <c r="C160" s="3" t="s">
        <v>8</v>
      </c>
      <c r="D160" s="7">
        <v>500</v>
      </c>
      <c r="E160" s="7">
        <f>E142+E158</f>
        <v>800</v>
      </c>
      <c r="F160" s="7">
        <f>F124+F135+F142+F152</f>
        <v>2900</v>
      </c>
    </row>
    <row r="161" spans="2:6" ht="12.75">
      <c r="B161" s="8"/>
      <c r="C161" s="3" t="s">
        <v>9</v>
      </c>
      <c r="D161" s="7">
        <v>8934</v>
      </c>
      <c r="E161" s="7">
        <v>7740</v>
      </c>
      <c r="F161" s="7">
        <f>F128+F129+F131+F133+F138+F139+F141+F147+F148+F151+F154+F155+F157</f>
        <v>15090</v>
      </c>
    </row>
    <row r="162" spans="2:6" ht="12.75">
      <c r="B162" s="8"/>
      <c r="C162" s="3" t="s">
        <v>128</v>
      </c>
      <c r="D162" s="7">
        <v>0</v>
      </c>
      <c r="E162" s="7">
        <f>E146</f>
        <v>60</v>
      </c>
      <c r="F162" s="7">
        <v>0</v>
      </c>
    </row>
    <row r="163" spans="2:6" ht="51">
      <c r="B163" s="8">
        <v>91</v>
      </c>
      <c r="C163" s="3" t="s">
        <v>129</v>
      </c>
      <c r="D163" s="7">
        <v>180</v>
      </c>
      <c r="E163" s="7"/>
      <c r="F163" s="7">
        <v>500</v>
      </c>
    </row>
    <row r="164" spans="2:6" ht="51">
      <c r="B164" s="8">
        <v>92</v>
      </c>
      <c r="C164" s="3" t="s">
        <v>130</v>
      </c>
      <c r="D164" s="7"/>
      <c r="E164" s="7">
        <v>320</v>
      </c>
      <c r="F164" s="7"/>
    </row>
    <row r="165" spans="2:6" ht="51">
      <c r="B165" s="8">
        <v>93</v>
      </c>
      <c r="C165" s="3" t="s">
        <v>186</v>
      </c>
      <c r="D165" s="7"/>
      <c r="E165" s="7"/>
      <c r="F165" s="7">
        <v>1000</v>
      </c>
    </row>
    <row r="166" spans="2:6" ht="51">
      <c r="B166" s="8">
        <v>94</v>
      </c>
      <c r="C166" s="3" t="s">
        <v>131</v>
      </c>
      <c r="D166" s="7"/>
      <c r="E166" s="7"/>
      <c r="F166" s="7">
        <v>200</v>
      </c>
    </row>
    <row r="167" spans="2:6" ht="63.75">
      <c r="B167" s="8">
        <v>95</v>
      </c>
      <c r="C167" s="3" t="s">
        <v>132</v>
      </c>
      <c r="D167" s="7">
        <v>100</v>
      </c>
      <c r="E167" s="7"/>
      <c r="F167" s="7">
        <v>80</v>
      </c>
    </row>
    <row r="168" spans="2:6" ht="51">
      <c r="B168" s="8">
        <v>96</v>
      </c>
      <c r="C168" s="3" t="s">
        <v>133</v>
      </c>
      <c r="D168" s="7"/>
      <c r="E168" s="7">
        <v>200.5</v>
      </c>
      <c r="F168" s="7"/>
    </row>
    <row r="169" spans="2:6" ht="51">
      <c r="B169" s="8">
        <v>97</v>
      </c>
      <c r="C169" s="3" t="s">
        <v>134</v>
      </c>
      <c r="D169" s="7"/>
      <c r="E169" s="7">
        <v>225</v>
      </c>
      <c r="F169" s="7"/>
    </row>
    <row r="170" spans="2:6" ht="63.75">
      <c r="B170" s="8">
        <v>98</v>
      </c>
      <c r="C170" s="3" t="s">
        <v>135</v>
      </c>
      <c r="D170" s="7">
        <v>470</v>
      </c>
      <c r="E170" s="7"/>
      <c r="F170" s="7">
        <v>500</v>
      </c>
    </row>
    <row r="171" spans="2:6" ht="51">
      <c r="B171" s="8">
        <v>99</v>
      </c>
      <c r="C171" s="3" t="s">
        <v>136</v>
      </c>
      <c r="D171" s="7"/>
      <c r="E171" s="7"/>
      <c r="F171" s="7">
        <v>300</v>
      </c>
    </row>
    <row r="172" spans="2:6" ht="51">
      <c r="B172" s="8">
        <v>100</v>
      </c>
      <c r="C172" s="3" t="s">
        <v>137</v>
      </c>
      <c r="D172" s="7">
        <v>209.8</v>
      </c>
      <c r="E172" s="7"/>
      <c r="F172" s="7"/>
    </row>
    <row r="173" spans="2:6" ht="51">
      <c r="B173" s="8">
        <v>101</v>
      </c>
      <c r="C173" s="3" t="s">
        <v>181</v>
      </c>
      <c r="D173" s="7">
        <v>40.2</v>
      </c>
      <c r="E173" s="7">
        <v>35</v>
      </c>
      <c r="F173" s="7"/>
    </row>
    <row r="174" spans="2:6" ht="51">
      <c r="B174" s="8">
        <v>102</v>
      </c>
      <c r="C174" s="3" t="s">
        <v>138</v>
      </c>
      <c r="D174" s="6"/>
      <c r="E174" s="7"/>
      <c r="F174" s="6">
        <v>250</v>
      </c>
    </row>
    <row r="175" spans="2:6" ht="51">
      <c r="B175" s="8">
        <v>103</v>
      </c>
      <c r="C175" s="3" t="s">
        <v>139</v>
      </c>
      <c r="D175" s="6"/>
      <c r="E175" s="7">
        <v>200</v>
      </c>
      <c r="F175" s="6">
        <v>600</v>
      </c>
    </row>
    <row r="176" spans="2:6" ht="25.5">
      <c r="B176" s="8"/>
      <c r="C176" s="3" t="s">
        <v>140</v>
      </c>
      <c r="D176" s="7">
        <v>1000</v>
      </c>
      <c r="E176" s="7">
        <f>SUM(E177:E178)</f>
        <v>980.5</v>
      </c>
      <c r="F176" s="7">
        <f>SUM(F177:F178)</f>
        <v>3430</v>
      </c>
    </row>
    <row r="177" spans="2:6" ht="12.75">
      <c r="B177" s="8"/>
      <c r="C177" s="3" t="s">
        <v>8</v>
      </c>
      <c r="D177" s="7">
        <f>D163+D172</f>
        <v>389.8</v>
      </c>
      <c r="E177" s="7">
        <f>E164+E168+E175</f>
        <v>720.5</v>
      </c>
      <c r="F177" s="7">
        <f>F163+F165+F175</f>
        <v>2100</v>
      </c>
    </row>
    <row r="178" spans="2:6" ht="12.75">
      <c r="B178" s="8"/>
      <c r="C178" s="3" t="s">
        <v>9</v>
      </c>
      <c r="D178" s="7">
        <f>D167+D170+D173</f>
        <v>610.2</v>
      </c>
      <c r="E178" s="7">
        <f>E169+E173</f>
        <v>260</v>
      </c>
      <c r="F178" s="7">
        <f>F166+F167+F170+F171+F174</f>
        <v>1330</v>
      </c>
    </row>
    <row r="179" spans="2:6" ht="25.5">
      <c r="B179" s="8"/>
      <c r="C179" s="3" t="s">
        <v>141</v>
      </c>
      <c r="D179" s="7">
        <f>SUM(D180:D182)</f>
        <v>16870.9</v>
      </c>
      <c r="E179" s="7">
        <f>E180+E181+E182</f>
        <v>22668.5</v>
      </c>
      <c r="F179" s="7">
        <f>F180+F181</f>
        <v>27389</v>
      </c>
    </row>
    <row r="180" spans="2:6" ht="12.75">
      <c r="B180" s="8"/>
      <c r="C180" s="3" t="s">
        <v>8</v>
      </c>
      <c r="D180" s="7">
        <f>D122+D160+D177</f>
        <v>4676.7</v>
      </c>
      <c r="E180" s="7">
        <f>E58+E59+200+E66+E68+E69+103+E73+E75+E78+E79+126+E82+E84+E87+E92+E93+E95+E96+100+400+E107+180+E114+E117+E118+E120+E142+E158+E164+E168+E175</f>
        <v>9058.5</v>
      </c>
      <c r="F180" s="7">
        <f>F66+F76+F116+F124+F135+F142+F152+F163+F175</f>
        <v>5950</v>
      </c>
    </row>
    <row r="181" spans="2:6" ht="12.75">
      <c r="B181" s="8"/>
      <c r="C181" s="3" t="s">
        <v>9</v>
      </c>
      <c r="D181" s="7">
        <f>D123+D161+D178</f>
        <v>12194.2</v>
      </c>
      <c r="E181" s="7">
        <f>E123+E161+E178</f>
        <v>13550</v>
      </c>
      <c r="F181" s="7">
        <f>F111+F113+F119+F128+F129+F131+F133+F138+F139+F141+F147+F148+F151+F154+F155+F157+F165+F166+F167+F170+F171+F174</f>
        <v>21439</v>
      </c>
    </row>
    <row r="182" spans="2:6" ht="12.75">
      <c r="B182" s="8"/>
      <c r="C182" s="3" t="s">
        <v>128</v>
      </c>
      <c r="D182" s="7">
        <v>0</v>
      </c>
      <c r="E182" s="7">
        <v>60</v>
      </c>
      <c r="F182" s="7">
        <v>0</v>
      </c>
    </row>
    <row r="183" spans="2:6" ht="24" customHeight="1">
      <c r="B183" s="8"/>
      <c r="C183" s="52" t="s">
        <v>142</v>
      </c>
      <c r="D183" s="53"/>
      <c r="E183" s="53"/>
      <c r="F183" s="54"/>
    </row>
    <row r="184" spans="2:6" ht="29.25" customHeight="1">
      <c r="B184" s="8"/>
      <c r="C184" s="52" t="s">
        <v>143</v>
      </c>
      <c r="D184" s="53"/>
      <c r="E184" s="53"/>
      <c r="F184" s="54"/>
    </row>
    <row r="185" spans="2:6" ht="38.25">
      <c r="B185" s="8">
        <v>1</v>
      </c>
      <c r="C185" s="3" t="s">
        <v>144</v>
      </c>
      <c r="D185" s="7">
        <v>2255</v>
      </c>
      <c r="E185" s="7">
        <v>711.5</v>
      </c>
      <c r="F185" s="7"/>
    </row>
    <row r="186" spans="2:6" ht="38.25">
      <c r="B186" s="8"/>
      <c r="C186" s="3" t="s">
        <v>152</v>
      </c>
      <c r="D186" s="7">
        <v>2255</v>
      </c>
      <c r="E186" s="7">
        <v>711.5</v>
      </c>
      <c r="F186" s="7">
        <v>0</v>
      </c>
    </row>
    <row r="187" spans="2:6" ht="25.5">
      <c r="B187" s="8"/>
      <c r="C187" s="3" t="s">
        <v>208</v>
      </c>
      <c r="D187" s="7">
        <f>D121+D159+D176</f>
        <v>16870.9</v>
      </c>
      <c r="E187" s="7">
        <f>E179</f>
        <v>22668.5</v>
      </c>
      <c r="F187" s="7">
        <f>F179</f>
        <v>27389</v>
      </c>
    </row>
    <row r="188" spans="2:6" ht="25.5">
      <c r="B188" s="8"/>
      <c r="C188" s="3" t="s">
        <v>209</v>
      </c>
      <c r="D188" s="7"/>
      <c r="E188" s="7">
        <v>4015.9</v>
      </c>
      <c r="F188" s="7"/>
    </row>
    <row r="189" spans="2:6" ht="25.5">
      <c r="B189" s="8"/>
      <c r="C189" s="3" t="s">
        <v>145</v>
      </c>
      <c r="D189" s="7">
        <f>D53</f>
        <v>508.3</v>
      </c>
      <c r="E189" s="7">
        <f>E53</f>
        <v>895</v>
      </c>
      <c r="F189" s="7">
        <f>F53</f>
        <v>269</v>
      </c>
    </row>
    <row r="190" spans="2:6" ht="12.75">
      <c r="B190" s="8"/>
      <c r="C190" s="3" t="s">
        <v>210</v>
      </c>
      <c r="D190" s="7">
        <v>725</v>
      </c>
      <c r="E190" s="7">
        <f>E37</f>
        <v>725</v>
      </c>
      <c r="F190" s="7">
        <f>F37</f>
        <v>2646</v>
      </c>
    </row>
    <row r="191" spans="2:6" ht="25.5">
      <c r="B191" s="8"/>
      <c r="C191" s="3" t="s">
        <v>209</v>
      </c>
      <c r="D191" s="7"/>
      <c r="E191" s="7">
        <v>142</v>
      </c>
      <c r="F191" s="7"/>
    </row>
    <row r="192" spans="2:6" ht="12.75">
      <c r="B192" s="8"/>
      <c r="C192" s="6" t="s">
        <v>146</v>
      </c>
      <c r="D192" s="7">
        <f>D15</f>
        <v>2395.3</v>
      </c>
      <c r="E192" s="7">
        <v>0</v>
      </c>
      <c r="F192" s="7">
        <v>0</v>
      </c>
    </row>
    <row r="193" spans="2:6" ht="12.75">
      <c r="B193" s="8"/>
      <c r="C193" s="6" t="s">
        <v>147</v>
      </c>
      <c r="D193" s="7">
        <v>2255</v>
      </c>
      <c r="E193" s="7">
        <f>E186</f>
        <v>711.5</v>
      </c>
      <c r="F193" s="7">
        <v>0</v>
      </c>
    </row>
    <row r="194" spans="2:7" ht="12.75">
      <c r="B194" s="8"/>
      <c r="C194" s="6" t="s">
        <v>148</v>
      </c>
      <c r="D194" s="7">
        <f>SUM(D187:D193)</f>
        <v>22754.5</v>
      </c>
      <c r="E194" s="7">
        <f>E187+E189+E190+E192+E193</f>
        <v>25000</v>
      </c>
      <c r="F194" s="7">
        <f>SUM(F187:F193)</f>
        <v>30304</v>
      </c>
      <c r="G194" s="22"/>
    </row>
    <row r="196" spans="2:6" ht="12.75">
      <c r="B196" s="2" t="s">
        <v>188</v>
      </c>
      <c r="D196" s="22"/>
      <c r="E196" s="22"/>
      <c r="F196" s="22"/>
    </row>
    <row r="197" spans="4:6" ht="12.75">
      <c r="D197" s="22"/>
      <c r="E197" s="22"/>
      <c r="F197" s="22"/>
    </row>
    <row r="198" spans="3:9" ht="12.75" hidden="1">
      <c r="C198" s="2" t="s">
        <v>204</v>
      </c>
      <c r="D198" s="22">
        <f>D14+D30+D41+D42+D45+D60+D67+D70+D77+D80+D82+D92+D98+D100+D105+D108+D116+D118+D124+D163+D172</f>
        <v>7382</v>
      </c>
      <c r="E198" s="22">
        <f>E41+E51+E58+E59+200+E66+E68+E69+103+E73+E75+E78+E79+126+E82+E84+E87+E92+E93+E95+E96+100+400+180+E114+E117+E118+E120+E142+E158+E164+E168+E175+E107</f>
        <v>9068.5</v>
      </c>
      <c r="F198" s="22">
        <f>F19+F21+F22+F23+F24+F25+F26+F31+F32+F45+F49+F51+F66+F76+F116+F124+F135+F142++F152+F163+F175</f>
        <v>8040</v>
      </c>
      <c r="H198" s="2">
        <v>9468.5</v>
      </c>
      <c r="I198" s="22">
        <f>E198-H198</f>
        <v>-400</v>
      </c>
    </row>
    <row r="199" spans="3:9" ht="12.75" hidden="1">
      <c r="C199" s="2" t="s">
        <v>205</v>
      </c>
      <c r="D199" s="22">
        <f>D185</f>
        <v>2255</v>
      </c>
      <c r="E199" s="22">
        <f>E185</f>
        <v>711.5</v>
      </c>
      <c r="F199" s="22">
        <f>F185</f>
        <v>0</v>
      </c>
      <c r="H199" s="2">
        <v>711.5</v>
      </c>
      <c r="I199" s="22">
        <f>E199-H199</f>
        <v>0</v>
      </c>
    </row>
    <row r="200" spans="3:9" ht="12.75" hidden="1">
      <c r="C200" s="2" t="s">
        <v>206</v>
      </c>
      <c r="D200" s="22">
        <f>D146</f>
        <v>0</v>
      </c>
      <c r="E200" s="22">
        <f>E146</f>
        <v>60</v>
      </c>
      <c r="F200" s="22">
        <f>F146</f>
        <v>0</v>
      </c>
      <c r="H200" s="2">
        <v>60</v>
      </c>
      <c r="I200" s="22">
        <f>E200-H200</f>
        <v>0</v>
      </c>
    </row>
    <row r="201" spans="3:9" ht="12.75" hidden="1">
      <c r="C201" s="2" t="s">
        <v>207</v>
      </c>
      <c r="D201" s="22">
        <f>D194-D198-D199-D200</f>
        <v>13117.5</v>
      </c>
      <c r="E201" s="22">
        <f>E194-E198-E199-E200</f>
        <v>15160</v>
      </c>
      <c r="F201" s="22">
        <f>F194-F198-F199-F200</f>
        <v>22264</v>
      </c>
      <c r="H201" s="2">
        <v>14760</v>
      </c>
      <c r="I201" s="22">
        <f>E201-H201</f>
        <v>400</v>
      </c>
    </row>
    <row r="202" spans="4:9" ht="12.75" hidden="1">
      <c r="D202" s="22">
        <f>SUM(D198:D201)</f>
        <v>22754.5</v>
      </c>
      <c r="E202" s="22">
        <f>SUM(E198:E201)</f>
        <v>25000</v>
      </c>
      <c r="F202" s="22">
        <f>SUM(F198:F201)</f>
        <v>30304</v>
      </c>
      <c r="H202" s="2">
        <f>SUM(H198:H201)</f>
        <v>25000</v>
      </c>
      <c r="I202" s="22">
        <f>E202-H202</f>
        <v>0</v>
      </c>
    </row>
  </sheetData>
  <sheetProtection/>
  <mergeCells count="52">
    <mergeCell ref="B98:B99"/>
    <mergeCell ref="D98:D99"/>
    <mergeCell ref="F98:F99"/>
    <mergeCell ref="B105:B106"/>
    <mergeCell ref="C105:C106"/>
    <mergeCell ref="D105:D106"/>
    <mergeCell ref="B149:B150"/>
    <mergeCell ref="C149:C150"/>
    <mergeCell ref="D149:D150"/>
    <mergeCell ref="F149:F150"/>
    <mergeCell ref="C183:F183"/>
    <mergeCell ref="C184:F184"/>
    <mergeCell ref="B108:B109"/>
    <mergeCell ref="C108:C109"/>
    <mergeCell ref="D108:D109"/>
    <mergeCell ref="F108:F109"/>
    <mergeCell ref="B136:B137"/>
    <mergeCell ref="C136:C137"/>
    <mergeCell ref="D136:D137"/>
    <mergeCell ref="F136:F137"/>
    <mergeCell ref="F105:F106"/>
    <mergeCell ref="C98:C99"/>
    <mergeCell ref="B70:B71"/>
    <mergeCell ref="C70:C71"/>
    <mergeCell ref="D70:D71"/>
    <mergeCell ref="F70:F71"/>
    <mergeCell ref="B80:B81"/>
    <mergeCell ref="C80:C81"/>
    <mergeCell ref="D80:D81"/>
    <mergeCell ref="F80:F81"/>
    <mergeCell ref="B35:B36"/>
    <mergeCell ref="D28:D29"/>
    <mergeCell ref="F28:F29"/>
    <mergeCell ref="C40:F40"/>
    <mergeCell ref="C35:C36"/>
    <mergeCell ref="D35:D36"/>
    <mergeCell ref="F35:F36"/>
    <mergeCell ref="C60:C61"/>
    <mergeCell ref="D60:D61"/>
    <mergeCell ref="F60:F61"/>
    <mergeCell ref="E35:E36"/>
    <mergeCell ref="C56:F56"/>
    <mergeCell ref="B143:B144"/>
    <mergeCell ref="C143:C144"/>
    <mergeCell ref="D143:D144"/>
    <mergeCell ref="C1:F3"/>
    <mergeCell ref="B5:F8"/>
    <mergeCell ref="C12:F12"/>
    <mergeCell ref="C18:F18"/>
    <mergeCell ref="B28:B29"/>
    <mergeCell ref="C28:C29"/>
    <mergeCell ref="B60:B6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Vedernikova</dc:creator>
  <cp:keywords/>
  <dc:description/>
  <cp:lastModifiedBy>Шавкунова</cp:lastModifiedBy>
  <cp:lastPrinted>2014-03-04T08:00:25Z</cp:lastPrinted>
  <dcterms:created xsi:type="dcterms:W3CDTF">2013-09-16T09:05:52Z</dcterms:created>
  <dcterms:modified xsi:type="dcterms:W3CDTF">2014-03-04T08:01:16Z</dcterms:modified>
  <cp:category/>
  <cp:version/>
  <cp:contentType/>
  <cp:contentStatus/>
</cp:coreProperties>
</file>