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<sst xmlns="http://schemas.openxmlformats.org/spreadsheetml/2006/main" count="185" uniqueCount="75">
  <si>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</si>
  <si>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</si>
  <si>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</si>
  <si>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</si>
  <si>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</si>
  <si>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</si>
  <si>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</si>
  <si>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</si>
  <si>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</si>
  <si>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Войкова ул., 14</t>
  </si>
  <si>
    <t>смешанная</t>
  </si>
  <si>
    <t xml:space="preserve"> выборочный капитальный ремонт жилого дома</t>
  </si>
  <si>
    <t>2013 год</t>
  </si>
  <si>
    <t>2014 год</t>
  </si>
  <si>
    <t>2015 год</t>
  </si>
  <si>
    <t>Бакунина ул., 19/2</t>
  </si>
  <si>
    <t>ООО "УК "Октябрьский массив"</t>
  </si>
  <si>
    <t>ООО "УК "Стройсоюз"</t>
  </si>
  <si>
    <t>Студенческая ул., 29</t>
  </si>
  <si>
    <t>ООО "Жилремсервис"</t>
  </si>
  <si>
    <t>Шишкова ул., 16</t>
  </si>
  <si>
    <t>ООО "Ремстройбыт"</t>
  </si>
  <si>
    <t>Горького ул., 14</t>
  </si>
  <si>
    <t>Войкова ул., 10</t>
  </si>
  <si>
    <t>Белая ул., 5/1</t>
  </si>
  <si>
    <t xml:space="preserve">ТСЖ Мамонтова, 7 </t>
  </si>
  <si>
    <t>Пушкина ул., 6</t>
  </si>
  <si>
    <t>Плеханова пер., 9</t>
  </si>
  <si>
    <t>Кононова пер., 11а</t>
  </si>
  <si>
    <t>1905 г. пер., 8</t>
  </si>
  <si>
    <t>Мельничная ул., 32</t>
  </si>
  <si>
    <t>Итого в 2013 году</t>
  </si>
  <si>
    <t>Итого в 2014 году</t>
  </si>
  <si>
    <t>Итого в 2015 году</t>
  </si>
  <si>
    <t>Смешанная</t>
  </si>
  <si>
    <t xml:space="preserve"> выборочный капитальный ремонт жилого дома, разработка проектно сметной документации</t>
  </si>
  <si>
    <t>Батенькова пер., 17/1</t>
  </si>
  <si>
    <t>Октябрьский район Города Томска</t>
  </si>
  <si>
    <t>Кировский район Города Томска</t>
  </si>
  <si>
    <t>Советский район Города Томска</t>
  </si>
  <si>
    <t xml:space="preserve">Ленинский район Города Томска </t>
  </si>
  <si>
    <t>Ленинский район Города Томска</t>
  </si>
  <si>
    <t>Итого по Октябрьскому району Города Томска</t>
  </si>
  <si>
    <t>Итого по Советскому району Города Томска</t>
  </si>
  <si>
    <t>Итого по Ленинскому району Города Томска</t>
  </si>
  <si>
    <t>Итого по Кировскому району</t>
  </si>
  <si>
    <t>Трифонова ул., 10</t>
  </si>
  <si>
    <t>ООО "МаякЪ"</t>
  </si>
  <si>
    <t>ООО "УК "Громада"</t>
  </si>
  <si>
    <t>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2013-2015 гг.</t>
  </si>
  <si>
    <t>Кузнецова ул., 31*</t>
  </si>
  <si>
    <t>Карташова ул., 32а*</t>
  </si>
  <si>
    <t>Белая ул., 5</t>
  </si>
  <si>
    <t>Октябрьская  10</t>
  </si>
  <si>
    <t>ул. Студенческий городок, 2</t>
  </si>
  <si>
    <t>ул. Красноармейская, 67/1</t>
  </si>
  <si>
    <t>ООО "УК "Жилище"</t>
  </si>
  <si>
    <t>Перечень многоквартирных домов Кировского района Города Томска, подлежащих капитальному ремонту за счет средств субсидии бюджета Томской области</t>
  </si>
  <si>
    <t>Дзержинского, 6а</t>
  </si>
  <si>
    <t>Татарская, 11/1</t>
  </si>
  <si>
    <t>Итого</t>
  </si>
  <si>
    <t>выборочный капитальный ремонт (в том числе замена оконных блоков, сан.технических приборов с комплектующими)</t>
  </si>
  <si>
    <t xml:space="preserve"> выборочный капитальный ремонт</t>
  </si>
  <si>
    <t>разработку проектно-сметной документации</t>
  </si>
  <si>
    <t>выборочный капитальный ремонт включая замену элементов системы отопления, ремонт кровли и утепление оконных проемов.</t>
  </si>
  <si>
    <t>Стоимость капитального ремонта, руб.</t>
  </si>
  <si>
    <t>Всего, руб.</t>
  </si>
  <si>
    <t>Доля софинансирования собственников МКД, руб.</t>
  </si>
  <si>
    <t>Доля софинансирования бюджета Томской области</t>
  </si>
  <si>
    <t>ул. Яковлева, 45</t>
  </si>
  <si>
    <t>ул. Загорная, 9</t>
  </si>
  <si>
    <t>Кузнецова ул., 14*</t>
  </si>
  <si>
    <t>Горького ул., 12</t>
  </si>
  <si>
    <t>ВСЕГО по приложению 2013-2015 гг.</t>
  </si>
  <si>
    <t xml:space="preserve">Приложение 5 к постановлению администрации Города Томска 
от 07.03.2014 № 183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</si>
</sst>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view="pageBreakPreview" zoomScale="75" zoomScaleSheetLayoutView="75" workbookViewId="0" topLeftCell="A1">
      <selection activeCell="K6" sqref="K6"/>
    </sheetView>
  </sheetViews>
  <sheetFormatPr defaultColWidth="9.00390625" defaultRowHeight="12.75"/>
  <cols>
    <col min="1" max="1" width="4.875" style="1" customWidth="1"/>
    <col min="2" max="2" width="31.125" style="2" customWidth="1"/>
    <col min="3" max="3" width="21.625" style="1" customWidth="1"/>
    <col min="4" max="4" width="11.25390625" style="1" customWidth="1"/>
    <col min="5" max="5" width="31.25390625" style="1" customWidth="1"/>
    <col min="6" max="6" width="21.00390625" style="1" customWidth="1"/>
    <col min="7" max="7" width="20.125" style="1" customWidth="1"/>
    <col min="8" max="9" width="19.875" style="1" customWidth="1"/>
    <col min="10" max="10" width="24.875" style="1" customWidth="1"/>
    <col min="11" max="16384" width="9.125" style="1" customWidth="1"/>
  </cols>
  <sheetData>
    <row r="1" spans="5:10" ht="12.75">
      <c r="E1" s="15"/>
      <c r="F1" s="15"/>
      <c r="G1" s="15"/>
      <c r="H1" s="15"/>
      <c r="I1" s="15"/>
      <c r="J1" s="15"/>
    </row>
    <row r="2" spans="1:10" ht="46.5" customHeight="1">
      <c r="A2" s="16"/>
      <c r="B2" s="17"/>
      <c r="C2" s="17"/>
      <c r="D2" s="17"/>
      <c r="E2" s="17"/>
      <c r="F2" s="80" t="s">
        <v>74</v>
      </c>
      <c r="G2" s="80"/>
      <c r="H2" s="80"/>
      <c r="I2" s="80"/>
      <c r="J2" s="80"/>
    </row>
    <row r="3" spans="1:10" ht="18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63.7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47" t="s">
        <v>68</v>
      </c>
      <c r="J4" s="19" t="s">
        <v>8</v>
      </c>
    </row>
    <row r="5" spans="1:10" s="3" customFormat="1" ht="12.75">
      <c r="A5" s="93" t="s">
        <v>12</v>
      </c>
      <c r="B5" s="58"/>
      <c r="C5" s="58"/>
      <c r="D5" s="58"/>
      <c r="E5" s="58"/>
      <c r="F5" s="58"/>
      <c r="G5" s="58"/>
      <c r="H5" s="58"/>
      <c r="I5" s="58"/>
      <c r="J5" s="59"/>
    </row>
    <row r="6" spans="1:10" ht="12.75">
      <c r="A6" s="82" t="s">
        <v>37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25.5">
      <c r="A7" s="9">
        <v>1</v>
      </c>
      <c r="B7" s="20" t="s">
        <v>15</v>
      </c>
      <c r="C7" s="9" t="s">
        <v>10</v>
      </c>
      <c r="D7" s="9">
        <v>1892</v>
      </c>
      <c r="E7" s="21" t="s">
        <v>11</v>
      </c>
      <c r="F7" s="11">
        <v>2650000</v>
      </c>
      <c r="G7" s="11">
        <v>26500</v>
      </c>
      <c r="H7" s="11">
        <v>2623500</v>
      </c>
      <c r="I7" s="11">
        <v>0</v>
      </c>
      <c r="J7" s="9" t="s">
        <v>47</v>
      </c>
    </row>
    <row r="8" spans="1:10" ht="12.75">
      <c r="A8" s="76" t="s">
        <v>42</v>
      </c>
      <c r="B8" s="77"/>
      <c r="C8" s="77"/>
      <c r="D8" s="77"/>
      <c r="E8" s="78"/>
      <c r="F8" s="13">
        <f>SUM(F7)</f>
        <v>2650000</v>
      </c>
      <c r="G8" s="13">
        <f>SUM(G3:G7)</f>
        <v>26500</v>
      </c>
      <c r="H8" s="13">
        <f>SUM(H7:H7)</f>
        <v>2623500</v>
      </c>
      <c r="I8" s="13">
        <v>0</v>
      </c>
      <c r="J8" s="9"/>
    </row>
    <row r="9" spans="1:10" ht="12.75">
      <c r="A9" s="70" t="s">
        <v>38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s="14" customFormat="1" ht="66.75" customHeight="1">
      <c r="A10" s="9">
        <v>2</v>
      </c>
      <c r="B10" s="10" t="s">
        <v>50</v>
      </c>
      <c r="C10" s="9" t="s">
        <v>10</v>
      </c>
      <c r="D10" s="9">
        <v>1906</v>
      </c>
      <c r="E10" s="11" t="s">
        <v>61</v>
      </c>
      <c r="F10" s="11">
        <v>2176172.46</v>
      </c>
      <c r="G10" s="11">
        <v>21546.26</v>
      </c>
      <c r="H10" s="11">
        <v>2154626.2</v>
      </c>
      <c r="I10" s="11">
        <v>0</v>
      </c>
      <c r="J10" s="9" t="s">
        <v>17</v>
      </c>
    </row>
    <row r="11" spans="1:10" s="14" customFormat="1" ht="12.75">
      <c r="A11" s="9">
        <v>3</v>
      </c>
      <c r="B11" s="10" t="s">
        <v>51</v>
      </c>
      <c r="C11" s="9" t="s">
        <v>10</v>
      </c>
      <c r="D11" s="9">
        <v>1917</v>
      </c>
      <c r="E11" s="9" t="s">
        <v>62</v>
      </c>
      <c r="F11" s="11">
        <v>567793.75</v>
      </c>
      <c r="G11" s="11">
        <v>5621.72</v>
      </c>
      <c r="H11" s="11">
        <v>562172.03</v>
      </c>
      <c r="I11" s="11">
        <v>0</v>
      </c>
      <c r="J11" s="9" t="s">
        <v>17</v>
      </c>
    </row>
    <row r="12" spans="1:10" s="14" customFormat="1" ht="27" customHeight="1">
      <c r="A12" s="9">
        <v>4</v>
      </c>
      <c r="B12" s="10" t="s">
        <v>54</v>
      </c>
      <c r="C12" s="9" t="s">
        <v>10</v>
      </c>
      <c r="D12" s="9">
        <v>1917</v>
      </c>
      <c r="E12" s="9" t="s">
        <v>63</v>
      </c>
      <c r="F12" s="11">
        <v>200000</v>
      </c>
      <c r="G12" s="11">
        <v>1980.2</v>
      </c>
      <c r="H12" s="11">
        <v>198019.8</v>
      </c>
      <c r="I12" s="11">
        <v>0</v>
      </c>
      <c r="J12" s="9" t="s">
        <v>48</v>
      </c>
    </row>
    <row r="13" spans="1:10" s="14" customFormat="1" ht="15" customHeight="1">
      <c r="A13" s="74" t="s">
        <v>60</v>
      </c>
      <c r="B13" s="75"/>
      <c r="C13" s="75"/>
      <c r="D13" s="75"/>
      <c r="E13" s="81"/>
      <c r="F13" s="13">
        <f>SUM(F10:F12)</f>
        <v>2943966.21</v>
      </c>
      <c r="G13" s="13">
        <f>SUM(G10:G12)</f>
        <v>29148.18</v>
      </c>
      <c r="H13" s="13">
        <f>SUM(H10:H12)</f>
        <v>2914818.0300000003</v>
      </c>
      <c r="I13" s="13">
        <v>0</v>
      </c>
      <c r="J13" s="9"/>
    </row>
    <row r="14" spans="1:10" s="14" customFormat="1" ht="20.25" customHeight="1">
      <c r="A14" s="60" t="s">
        <v>57</v>
      </c>
      <c r="B14" s="61"/>
      <c r="C14" s="61"/>
      <c r="D14" s="61"/>
      <c r="E14" s="61"/>
      <c r="F14" s="61"/>
      <c r="G14" s="61"/>
      <c r="H14" s="61"/>
      <c r="I14" s="61"/>
      <c r="J14" s="62"/>
    </row>
    <row r="15" spans="1:10" s="14" customFormat="1" ht="21" customHeight="1">
      <c r="A15" s="63" t="s">
        <v>0</v>
      </c>
      <c r="B15" s="64" t="s">
        <v>1</v>
      </c>
      <c r="C15" s="63" t="s">
        <v>2</v>
      </c>
      <c r="D15" s="63" t="s">
        <v>3</v>
      </c>
      <c r="E15" s="65" t="s">
        <v>65</v>
      </c>
      <c r="F15" s="66"/>
      <c r="G15" s="66"/>
      <c r="H15" s="67"/>
      <c r="I15" s="48"/>
      <c r="J15" s="63" t="s">
        <v>8</v>
      </c>
    </row>
    <row r="16" spans="1:10" s="45" customFormat="1" ht="71.25" customHeight="1">
      <c r="A16" s="63"/>
      <c r="B16" s="64"/>
      <c r="C16" s="63"/>
      <c r="D16" s="63"/>
      <c r="E16" s="46" t="s">
        <v>4</v>
      </c>
      <c r="F16" s="46" t="s">
        <v>66</v>
      </c>
      <c r="G16" s="46" t="s">
        <v>67</v>
      </c>
      <c r="H16" s="19" t="s">
        <v>7</v>
      </c>
      <c r="I16" s="47" t="s">
        <v>68</v>
      </c>
      <c r="J16" s="63"/>
    </row>
    <row r="17" spans="1:10" s="14" customFormat="1" ht="19.5" customHeight="1">
      <c r="A17" s="55">
        <v>5</v>
      </c>
      <c r="B17" s="55" t="s">
        <v>55</v>
      </c>
      <c r="C17" s="55" t="s">
        <v>10</v>
      </c>
      <c r="D17" s="55">
        <v>1890</v>
      </c>
      <c r="E17" s="55" t="s">
        <v>64</v>
      </c>
      <c r="F17" s="52">
        <f>SUM(G17:I19)</f>
        <v>498334</v>
      </c>
      <c r="G17" s="52">
        <v>4934</v>
      </c>
      <c r="H17" s="52">
        <v>1000</v>
      </c>
      <c r="I17" s="52">
        <v>492400</v>
      </c>
      <c r="J17" s="55" t="s">
        <v>56</v>
      </c>
    </row>
    <row r="18" spans="1:10" s="14" customFormat="1" ht="66.75" customHeight="1">
      <c r="A18" s="56"/>
      <c r="B18" s="56"/>
      <c r="C18" s="56"/>
      <c r="D18" s="56"/>
      <c r="E18" s="56"/>
      <c r="F18" s="53"/>
      <c r="G18" s="53"/>
      <c r="H18" s="53"/>
      <c r="I18" s="53"/>
      <c r="J18" s="56"/>
    </row>
    <row r="19" spans="1:10" s="14" customFormat="1" ht="19.5" customHeight="1">
      <c r="A19" s="57"/>
      <c r="B19" s="57"/>
      <c r="C19" s="57"/>
      <c r="D19" s="57"/>
      <c r="E19" s="57"/>
      <c r="F19" s="54"/>
      <c r="G19" s="54"/>
      <c r="H19" s="54"/>
      <c r="I19" s="54"/>
      <c r="J19" s="57"/>
    </row>
    <row r="20" spans="1:10" s="14" customFormat="1" ht="15.75" customHeight="1">
      <c r="A20" s="68" t="s">
        <v>60</v>
      </c>
      <c r="B20" s="51"/>
      <c r="C20" s="51"/>
      <c r="D20" s="51"/>
      <c r="E20" s="69"/>
      <c r="F20" s="27">
        <f>SUM(G20:I20)</f>
        <v>498334</v>
      </c>
      <c r="G20" s="27">
        <v>4934</v>
      </c>
      <c r="H20" s="27">
        <v>1000</v>
      </c>
      <c r="I20" s="27">
        <v>492400</v>
      </c>
      <c r="J20" s="21"/>
    </row>
    <row r="21" spans="1:10" s="14" customFormat="1" ht="12.75">
      <c r="A21" s="76" t="s">
        <v>45</v>
      </c>
      <c r="B21" s="77"/>
      <c r="C21" s="77"/>
      <c r="D21" s="77"/>
      <c r="E21" s="78"/>
      <c r="F21" s="13">
        <f>SUM(F20+F13)</f>
        <v>3442300.21</v>
      </c>
      <c r="G21" s="13">
        <f>SUM(G20+G13)</f>
        <v>34082.18</v>
      </c>
      <c r="H21" s="13">
        <f>SUM(H20+H13)</f>
        <v>2915818.0300000003</v>
      </c>
      <c r="I21" s="27">
        <v>492400</v>
      </c>
      <c r="J21" s="9"/>
    </row>
    <row r="22" spans="1:10" ht="12.75">
      <c r="A22" s="70" t="s">
        <v>39</v>
      </c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71.25" customHeight="1">
      <c r="A23" s="19" t="s">
        <v>0</v>
      </c>
      <c r="B23" s="19" t="s">
        <v>1</v>
      </c>
      <c r="C23" s="19" t="s">
        <v>2</v>
      </c>
      <c r="D23" s="19" t="s">
        <v>3</v>
      </c>
      <c r="E23" s="19" t="s">
        <v>4</v>
      </c>
      <c r="F23" s="19" t="s">
        <v>5</v>
      </c>
      <c r="G23" s="19" t="s">
        <v>6</v>
      </c>
      <c r="H23" s="19" t="s">
        <v>7</v>
      </c>
      <c r="I23" s="47" t="s">
        <v>68</v>
      </c>
      <c r="J23" s="19" t="s">
        <v>8</v>
      </c>
    </row>
    <row r="24" spans="1:10" ht="38.25">
      <c r="A24" s="22">
        <v>6</v>
      </c>
      <c r="B24" s="10" t="s">
        <v>46</v>
      </c>
      <c r="C24" s="11" t="s">
        <v>34</v>
      </c>
      <c r="D24" s="42">
        <v>1895</v>
      </c>
      <c r="E24" s="23" t="s">
        <v>35</v>
      </c>
      <c r="F24" s="24">
        <v>200000</v>
      </c>
      <c r="G24" s="11">
        <v>2000</v>
      </c>
      <c r="H24" s="11">
        <v>198000</v>
      </c>
      <c r="I24" s="11">
        <v>0</v>
      </c>
      <c r="J24" s="10" t="s">
        <v>19</v>
      </c>
    </row>
    <row r="25" spans="1:10" ht="38.25">
      <c r="A25" s="22">
        <v>7</v>
      </c>
      <c r="B25" s="10" t="s">
        <v>58</v>
      </c>
      <c r="C25" s="11" t="s">
        <v>34</v>
      </c>
      <c r="D25" s="43">
        <v>1900</v>
      </c>
      <c r="E25" s="23" t="s">
        <v>35</v>
      </c>
      <c r="F25" s="24">
        <v>1553236.03</v>
      </c>
      <c r="G25" s="11">
        <v>15533</v>
      </c>
      <c r="H25" s="11">
        <v>1537703.03</v>
      </c>
      <c r="I25" s="11">
        <v>0</v>
      </c>
      <c r="J25" s="10" t="s">
        <v>19</v>
      </c>
    </row>
    <row r="26" spans="1:10" ht="38.25">
      <c r="A26" s="22">
        <v>8</v>
      </c>
      <c r="B26" s="10" t="s">
        <v>59</v>
      </c>
      <c r="C26" s="11" t="s">
        <v>10</v>
      </c>
      <c r="D26" s="43">
        <v>1895</v>
      </c>
      <c r="E26" s="23" t="s">
        <v>35</v>
      </c>
      <c r="F26" s="24">
        <v>1316819.97</v>
      </c>
      <c r="G26" s="11">
        <v>13169</v>
      </c>
      <c r="H26" s="11">
        <v>1303650.97</v>
      </c>
      <c r="I26" s="11">
        <v>0</v>
      </c>
      <c r="J26" s="10" t="s">
        <v>19</v>
      </c>
    </row>
    <row r="27" spans="1:10" ht="12.75" customHeight="1">
      <c r="A27" s="90" t="s">
        <v>43</v>
      </c>
      <c r="B27" s="91"/>
      <c r="C27" s="91"/>
      <c r="D27" s="91"/>
      <c r="E27" s="92"/>
      <c r="F27" s="25">
        <f>SUM(F24:F26)</f>
        <v>3070056</v>
      </c>
      <c r="G27" s="25">
        <f>SUM(G24:G26)</f>
        <v>30702</v>
      </c>
      <c r="H27" s="25">
        <f>SUM(H24:H26)</f>
        <v>3039354</v>
      </c>
      <c r="I27" s="13">
        <v>0</v>
      </c>
      <c r="J27" s="28"/>
    </row>
    <row r="28" spans="1:10" ht="12.75">
      <c r="A28" s="83" t="s">
        <v>31</v>
      </c>
      <c r="B28" s="84"/>
      <c r="C28" s="84"/>
      <c r="D28" s="84"/>
      <c r="E28" s="85"/>
      <c r="F28" s="27">
        <f>SUM(+F21+F27+F8)</f>
        <v>9162356.21</v>
      </c>
      <c r="G28" s="27">
        <f>SUM(G27+G21+G8)</f>
        <v>91284.18</v>
      </c>
      <c r="H28" s="27">
        <f>SUM(H27+H21+H8)</f>
        <v>8578672.030000001</v>
      </c>
      <c r="I28" s="27">
        <v>492400</v>
      </c>
      <c r="J28" s="27"/>
    </row>
    <row r="29" spans="1:10" ht="12.75">
      <c r="A29" s="86" t="s">
        <v>13</v>
      </c>
      <c r="B29" s="87"/>
      <c r="C29" s="87"/>
      <c r="D29" s="87"/>
      <c r="E29" s="87"/>
      <c r="F29" s="87"/>
      <c r="G29" s="87"/>
      <c r="H29" s="87"/>
      <c r="I29" s="87"/>
      <c r="J29" s="88"/>
    </row>
    <row r="30" spans="1:10" ht="12.75">
      <c r="A30" s="70" t="s">
        <v>37</v>
      </c>
      <c r="B30" s="71"/>
      <c r="C30" s="71"/>
      <c r="D30" s="71"/>
      <c r="E30" s="71"/>
      <c r="F30" s="71"/>
      <c r="G30" s="71"/>
      <c r="H30" s="71"/>
      <c r="I30" s="71"/>
      <c r="J30" s="72"/>
    </row>
    <row r="31" spans="1:10" ht="25.5">
      <c r="A31" s="9">
        <v>1</v>
      </c>
      <c r="B31" s="28" t="s">
        <v>69</v>
      </c>
      <c r="C31" s="9" t="s">
        <v>10</v>
      </c>
      <c r="D31" s="26">
        <v>1917</v>
      </c>
      <c r="E31" s="21" t="s">
        <v>11</v>
      </c>
      <c r="F31" s="11">
        <v>900000</v>
      </c>
      <c r="G31" s="11">
        <f>F31*0.01</f>
        <v>9000</v>
      </c>
      <c r="H31" s="11">
        <f>F31-G31</f>
        <v>891000</v>
      </c>
      <c r="I31" s="49">
        <v>0</v>
      </c>
      <c r="J31" s="9" t="s">
        <v>16</v>
      </c>
    </row>
    <row r="32" spans="1:10" ht="25.5">
      <c r="A32" s="9">
        <v>2</v>
      </c>
      <c r="B32" s="20" t="s">
        <v>70</v>
      </c>
      <c r="C32" s="9" t="s">
        <v>10</v>
      </c>
      <c r="D32" s="9">
        <v>1888</v>
      </c>
      <c r="E32" s="21" t="s">
        <v>11</v>
      </c>
      <c r="F32" s="11">
        <v>3000000</v>
      </c>
      <c r="G32" s="11">
        <f>F32*0.01</f>
        <v>30000</v>
      </c>
      <c r="H32" s="11">
        <f>F32-G32</f>
        <v>2970000</v>
      </c>
      <c r="I32" s="49">
        <v>0</v>
      </c>
      <c r="J32" s="9" t="s">
        <v>16</v>
      </c>
    </row>
    <row r="33" spans="1:10" s="6" customFormat="1" ht="15.75" customHeight="1">
      <c r="A33" s="74" t="s">
        <v>42</v>
      </c>
      <c r="B33" s="75"/>
      <c r="C33" s="75"/>
      <c r="D33" s="75"/>
      <c r="E33" s="75"/>
      <c r="F33" s="13">
        <f>SUM(F31:F32)</f>
        <v>3900000</v>
      </c>
      <c r="G33" s="13">
        <f>SUM(G31:G32)</f>
        <v>39000</v>
      </c>
      <c r="H33" s="13">
        <f>SUM(H31:H32)</f>
        <v>3861000</v>
      </c>
      <c r="I33" s="13">
        <v>0</v>
      </c>
      <c r="J33" s="9"/>
    </row>
    <row r="34" spans="1:10" s="6" customFormat="1" ht="13.5" customHeight="1">
      <c r="A34" s="70" t="s">
        <v>38</v>
      </c>
      <c r="B34" s="71"/>
      <c r="C34" s="71"/>
      <c r="D34" s="71"/>
      <c r="E34" s="71"/>
      <c r="F34" s="71"/>
      <c r="G34" s="71"/>
      <c r="H34" s="71"/>
      <c r="I34" s="71"/>
      <c r="J34" s="72"/>
    </row>
    <row r="35" spans="1:10" ht="28.5" customHeight="1">
      <c r="A35" s="12">
        <v>3</v>
      </c>
      <c r="B35" s="10" t="s">
        <v>18</v>
      </c>
      <c r="C35" s="9" t="s">
        <v>10</v>
      </c>
      <c r="D35" s="9">
        <v>1905</v>
      </c>
      <c r="E35" s="9" t="s">
        <v>11</v>
      </c>
      <c r="F35" s="11">
        <v>2020000</v>
      </c>
      <c r="G35" s="11">
        <v>20000</v>
      </c>
      <c r="H35" s="11">
        <v>2000000</v>
      </c>
      <c r="I35" s="11">
        <v>0</v>
      </c>
      <c r="J35" s="9" t="s">
        <v>48</v>
      </c>
    </row>
    <row r="36" spans="1:10" ht="28.5" customHeight="1">
      <c r="A36" s="9">
        <v>4</v>
      </c>
      <c r="B36" s="10" t="s">
        <v>50</v>
      </c>
      <c r="C36" s="9" t="s">
        <v>10</v>
      </c>
      <c r="D36" s="9">
        <v>1906</v>
      </c>
      <c r="E36" s="9" t="s">
        <v>11</v>
      </c>
      <c r="F36" s="11">
        <v>434300</v>
      </c>
      <c r="G36" s="11">
        <v>4300</v>
      </c>
      <c r="H36" s="11">
        <v>430000</v>
      </c>
      <c r="I36" s="11">
        <v>0</v>
      </c>
      <c r="J36" s="9" t="s">
        <v>17</v>
      </c>
    </row>
    <row r="37" spans="1:10" ht="28.5" customHeight="1">
      <c r="A37" s="9">
        <v>5</v>
      </c>
      <c r="B37" s="10" t="s">
        <v>71</v>
      </c>
      <c r="C37" s="9" t="s">
        <v>10</v>
      </c>
      <c r="D37" s="9">
        <v>1906</v>
      </c>
      <c r="E37" s="9" t="s">
        <v>11</v>
      </c>
      <c r="F37" s="11">
        <v>1515000</v>
      </c>
      <c r="G37" s="11">
        <v>15000</v>
      </c>
      <c r="H37" s="11">
        <v>1500000</v>
      </c>
      <c r="I37" s="11">
        <v>0</v>
      </c>
      <c r="J37" s="9" t="s">
        <v>48</v>
      </c>
    </row>
    <row r="38" spans="1:10" ht="12.75" customHeight="1">
      <c r="A38" s="74" t="s">
        <v>45</v>
      </c>
      <c r="B38" s="75"/>
      <c r="C38" s="75"/>
      <c r="D38" s="75"/>
      <c r="E38" s="75"/>
      <c r="F38" s="13">
        <f>SUM(F35:F37)</f>
        <v>3969300</v>
      </c>
      <c r="G38" s="13">
        <f>SUM(G35:G37)</f>
        <v>39300</v>
      </c>
      <c r="H38" s="13">
        <f>SUM(H35:H37)</f>
        <v>3930000</v>
      </c>
      <c r="I38" s="13">
        <v>0</v>
      </c>
      <c r="J38" s="9"/>
    </row>
    <row r="39" spans="1:10" ht="12.75">
      <c r="A39" s="70" t="s">
        <v>39</v>
      </c>
      <c r="B39" s="71"/>
      <c r="C39" s="71"/>
      <c r="D39" s="71"/>
      <c r="E39" s="71"/>
      <c r="F39" s="71"/>
      <c r="G39" s="71"/>
      <c r="H39" s="71"/>
      <c r="I39" s="71"/>
      <c r="J39" s="72"/>
    </row>
    <row r="40" spans="1:10" s="44" customFormat="1" ht="39" customHeight="1">
      <c r="A40" s="9">
        <v>6</v>
      </c>
      <c r="B40" s="28" t="s">
        <v>22</v>
      </c>
      <c r="C40" s="26" t="s">
        <v>10</v>
      </c>
      <c r="D40" s="26">
        <v>1898</v>
      </c>
      <c r="E40" s="23" t="s">
        <v>35</v>
      </c>
      <c r="F40" s="29">
        <f>SUM(G40:H40)</f>
        <v>1515000</v>
      </c>
      <c r="G40" s="29">
        <v>15000</v>
      </c>
      <c r="H40" s="29">
        <v>1500000</v>
      </c>
      <c r="I40" s="11">
        <v>0</v>
      </c>
      <c r="J40" s="26" t="s">
        <v>19</v>
      </c>
    </row>
    <row r="41" spans="1:10" s="7" customFormat="1" ht="39" customHeight="1">
      <c r="A41" s="9">
        <v>7</v>
      </c>
      <c r="B41" s="28" t="s">
        <v>46</v>
      </c>
      <c r="C41" s="26" t="s">
        <v>10</v>
      </c>
      <c r="D41" s="26">
        <v>1910</v>
      </c>
      <c r="E41" s="23" t="s">
        <v>35</v>
      </c>
      <c r="F41" s="29">
        <f>SUM(G41:H41)</f>
        <v>4949000</v>
      </c>
      <c r="G41" s="29">
        <v>49000</v>
      </c>
      <c r="H41" s="29">
        <v>4900000</v>
      </c>
      <c r="I41" s="11">
        <v>0</v>
      </c>
      <c r="J41" s="26" t="s">
        <v>19</v>
      </c>
    </row>
    <row r="42" spans="1:10" s="7" customFormat="1" ht="42" customHeight="1">
      <c r="A42" s="9">
        <v>8</v>
      </c>
      <c r="B42" s="28" t="s">
        <v>72</v>
      </c>
      <c r="C42" s="26" t="s">
        <v>10</v>
      </c>
      <c r="D42" s="26">
        <v>1905</v>
      </c>
      <c r="E42" s="23" t="s">
        <v>35</v>
      </c>
      <c r="F42" s="29">
        <f>SUM(G42:H42)</f>
        <v>1111000</v>
      </c>
      <c r="G42" s="29">
        <v>11000</v>
      </c>
      <c r="H42" s="29">
        <v>1100000</v>
      </c>
      <c r="I42" s="11">
        <v>0</v>
      </c>
      <c r="J42" s="26" t="s">
        <v>19</v>
      </c>
    </row>
    <row r="43" spans="1:10" s="7" customFormat="1" ht="10.5" customHeight="1">
      <c r="A43" s="74" t="s">
        <v>43</v>
      </c>
      <c r="B43" s="75"/>
      <c r="C43" s="75"/>
      <c r="D43" s="75"/>
      <c r="E43" s="75"/>
      <c r="F43" s="13">
        <f>SUM(G43:H43)</f>
        <v>7575000</v>
      </c>
      <c r="G43" s="13">
        <f>SUM(G40:G42)</f>
        <v>75000</v>
      </c>
      <c r="H43" s="13">
        <f>SUM(H40:H42)</f>
        <v>7500000</v>
      </c>
      <c r="I43" s="13">
        <v>0</v>
      </c>
      <c r="J43" s="9"/>
    </row>
    <row r="44" spans="1:10" ht="12.75">
      <c r="A44" s="70" t="s">
        <v>41</v>
      </c>
      <c r="B44" s="71"/>
      <c r="C44" s="71"/>
      <c r="D44" s="71"/>
      <c r="E44" s="71"/>
      <c r="F44" s="71"/>
      <c r="G44" s="71"/>
      <c r="H44" s="71"/>
      <c r="I44" s="71"/>
      <c r="J44" s="72"/>
    </row>
    <row r="45" spans="1:10" ht="25.5">
      <c r="A45" s="30">
        <v>9</v>
      </c>
      <c r="B45" s="10" t="s">
        <v>23</v>
      </c>
      <c r="C45" s="9" t="s">
        <v>10</v>
      </c>
      <c r="D45" s="9">
        <v>1917</v>
      </c>
      <c r="E45" s="9" t="s">
        <v>11</v>
      </c>
      <c r="F45" s="11">
        <f>SUM(G45:H45)</f>
        <v>1212000</v>
      </c>
      <c r="G45" s="11">
        <v>12000</v>
      </c>
      <c r="H45" s="11">
        <v>1200000</v>
      </c>
      <c r="I45" s="11">
        <v>0</v>
      </c>
      <c r="J45" s="9" t="s">
        <v>21</v>
      </c>
    </row>
    <row r="46" spans="1:10" ht="25.5">
      <c r="A46" s="30">
        <v>10</v>
      </c>
      <c r="B46" s="10" t="s">
        <v>9</v>
      </c>
      <c r="C46" s="9" t="s">
        <v>10</v>
      </c>
      <c r="D46" s="9">
        <v>1847</v>
      </c>
      <c r="E46" s="9" t="s">
        <v>11</v>
      </c>
      <c r="F46" s="11">
        <f>SUM(G46:H46)</f>
        <v>4040000</v>
      </c>
      <c r="G46" s="11">
        <v>40000</v>
      </c>
      <c r="H46" s="11">
        <v>4000000</v>
      </c>
      <c r="I46" s="11">
        <v>0</v>
      </c>
      <c r="J46" s="9" t="s">
        <v>21</v>
      </c>
    </row>
    <row r="47" spans="1:10" ht="12.75">
      <c r="A47" s="74" t="s">
        <v>44</v>
      </c>
      <c r="B47" s="75"/>
      <c r="C47" s="75"/>
      <c r="D47" s="75"/>
      <c r="E47" s="75"/>
      <c r="F47" s="13">
        <f>SUM(G47:H47)</f>
        <v>5252000</v>
      </c>
      <c r="G47" s="13">
        <f>SUM(G45:G46)</f>
        <v>52000</v>
      </c>
      <c r="H47" s="13">
        <f>SUM(H45:H46)</f>
        <v>5200000</v>
      </c>
      <c r="I47" s="13">
        <v>0</v>
      </c>
      <c r="J47" s="9"/>
    </row>
    <row r="48" spans="1:10" ht="12.75">
      <c r="A48" s="70" t="s">
        <v>32</v>
      </c>
      <c r="B48" s="71"/>
      <c r="C48" s="71"/>
      <c r="D48" s="71"/>
      <c r="E48" s="72"/>
      <c r="F48" s="27">
        <f>SUM(F47+F43+F38+F33)</f>
        <v>20696300</v>
      </c>
      <c r="G48" s="27">
        <f>SUM(G47+G43+G38+G33)</f>
        <v>205300</v>
      </c>
      <c r="H48" s="27">
        <f>SUM(H47+H43+H38+H33)</f>
        <v>20491000</v>
      </c>
      <c r="I48" s="27">
        <v>0</v>
      </c>
      <c r="J48" s="31"/>
    </row>
    <row r="49" spans="1:10" s="4" customFormat="1" ht="12.75">
      <c r="A49" s="86" t="s">
        <v>14</v>
      </c>
      <c r="B49" s="75"/>
      <c r="C49" s="75"/>
      <c r="D49" s="75"/>
      <c r="E49" s="75"/>
      <c r="F49" s="75"/>
      <c r="G49" s="75"/>
      <c r="H49" s="75"/>
      <c r="I49" s="75"/>
      <c r="J49" s="81"/>
    </row>
    <row r="50" spans="1:10" s="4" customFormat="1" ht="12.75">
      <c r="A50" s="70" t="s">
        <v>37</v>
      </c>
      <c r="B50" s="71"/>
      <c r="C50" s="71"/>
      <c r="D50" s="71"/>
      <c r="E50" s="71"/>
      <c r="F50" s="71"/>
      <c r="G50" s="71"/>
      <c r="H50" s="71"/>
      <c r="I50" s="71"/>
      <c r="J50" s="72"/>
    </row>
    <row r="51" spans="1:10" s="4" customFormat="1" ht="25.5">
      <c r="A51" s="9">
        <v>1</v>
      </c>
      <c r="B51" s="10" t="s">
        <v>24</v>
      </c>
      <c r="C51" s="9" t="s">
        <v>10</v>
      </c>
      <c r="D51" s="9">
        <v>1918</v>
      </c>
      <c r="E51" s="9" t="s">
        <v>11</v>
      </c>
      <c r="F51" s="11">
        <v>1600000</v>
      </c>
      <c r="G51" s="11">
        <f>F51*0.01</f>
        <v>16000</v>
      </c>
      <c r="H51" s="11">
        <f>F51-G51</f>
        <v>1584000</v>
      </c>
      <c r="I51" s="11">
        <v>0</v>
      </c>
      <c r="J51" s="9" t="s">
        <v>25</v>
      </c>
    </row>
    <row r="52" spans="1:10" s="4" customFormat="1" ht="25.5">
      <c r="A52" s="9">
        <v>2</v>
      </c>
      <c r="B52" s="10" t="s">
        <v>52</v>
      </c>
      <c r="C52" s="9" t="s">
        <v>10</v>
      </c>
      <c r="D52" s="9">
        <v>1893</v>
      </c>
      <c r="E52" s="9" t="s">
        <v>11</v>
      </c>
      <c r="F52" s="11">
        <v>1600000</v>
      </c>
      <c r="G52" s="11">
        <f>F52*0.01</f>
        <v>16000</v>
      </c>
      <c r="H52" s="11">
        <f>F52-G52</f>
        <v>1584000</v>
      </c>
      <c r="I52" s="11">
        <v>0</v>
      </c>
      <c r="J52" s="9" t="s">
        <v>25</v>
      </c>
    </row>
    <row r="53" spans="1:10" s="4" customFormat="1" ht="25.5">
      <c r="A53" s="9">
        <v>3</v>
      </c>
      <c r="B53" s="10" t="s">
        <v>26</v>
      </c>
      <c r="C53" s="9" t="s">
        <v>10</v>
      </c>
      <c r="D53" s="9">
        <v>1887</v>
      </c>
      <c r="E53" s="9" t="s">
        <v>11</v>
      </c>
      <c r="F53" s="11">
        <v>2100000</v>
      </c>
      <c r="G53" s="11">
        <f>F53*0.01</f>
        <v>21000</v>
      </c>
      <c r="H53" s="11">
        <f>F53-G53</f>
        <v>2079000</v>
      </c>
      <c r="I53" s="11">
        <v>0</v>
      </c>
      <c r="J53" s="9" t="s">
        <v>16</v>
      </c>
    </row>
    <row r="54" spans="1:10" s="4" customFormat="1" ht="25.5">
      <c r="A54" s="9">
        <v>4</v>
      </c>
      <c r="B54" s="10" t="s">
        <v>53</v>
      </c>
      <c r="C54" s="9" t="s">
        <v>10</v>
      </c>
      <c r="D54" s="9">
        <v>1917</v>
      </c>
      <c r="E54" s="9" t="s">
        <v>11</v>
      </c>
      <c r="F54" s="11">
        <v>1300000</v>
      </c>
      <c r="G54" s="11">
        <f>F54*0.01</f>
        <v>13000</v>
      </c>
      <c r="H54" s="11">
        <f>F54-G54</f>
        <v>1287000</v>
      </c>
      <c r="I54" s="11">
        <v>0</v>
      </c>
      <c r="J54" s="9" t="s">
        <v>16</v>
      </c>
    </row>
    <row r="55" spans="1:10" s="4" customFormat="1" ht="25.5">
      <c r="A55" s="12">
        <v>5</v>
      </c>
      <c r="B55" s="10" t="s">
        <v>20</v>
      </c>
      <c r="C55" s="9" t="s">
        <v>10</v>
      </c>
      <c r="D55" s="9">
        <v>1947</v>
      </c>
      <c r="E55" s="9" t="s">
        <v>11</v>
      </c>
      <c r="F55" s="11">
        <v>2000000</v>
      </c>
      <c r="G55" s="11">
        <f>F55*0.01</f>
        <v>20000</v>
      </c>
      <c r="H55" s="11">
        <f>F55-G55</f>
        <v>1980000</v>
      </c>
      <c r="I55" s="11">
        <v>0</v>
      </c>
      <c r="J55" s="9" t="s">
        <v>16</v>
      </c>
    </row>
    <row r="56" spans="1:10" s="4" customFormat="1" ht="12.75" customHeight="1">
      <c r="A56" s="73" t="s">
        <v>42</v>
      </c>
      <c r="B56" s="73"/>
      <c r="C56" s="73"/>
      <c r="D56" s="73"/>
      <c r="E56" s="73"/>
      <c r="F56" s="13">
        <f>SUM(F51:F55)</f>
        <v>8600000</v>
      </c>
      <c r="G56" s="13">
        <f>SUM(G51:G55)</f>
        <v>86000</v>
      </c>
      <c r="H56" s="13">
        <f>SUM(H51:H55)</f>
        <v>8514000</v>
      </c>
      <c r="I56" s="13">
        <v>0</v>
      </c>
      <c r="J56" s="9"/>
    </row>
    <row r="57" spans="1:10" s="4" customFormat="1" ht="12.75">
      <c r="A57" s="70" t="s">
        <v>38</v>
      </c>
      <c r="B57" s="71"/>
      <c r="C57" s="71"/>
      <c r="D57" s="71"/>
      <c r="E57" s="71"/>
      <c r="F57" s="71"/>
      <c r="G57" s="71"/>
      <c r="H57" s="71"/>
      <c r="I57" s="71"/>
      <c r="J57" s="72"/>
    </row>
    <row r="58" spans="1:10" s="50" customFormat="1" ht="25.5" customHeight="1">
      <c r="A58" s="12">
        <v>6</v>
      </c>
      <c r="B58" s="10" t="s">
        <v>18</v>
      </c>
      <c r="C58" s="9" t="s">
        <v>10</v>
      </c>
      <c r="D58" s="9">
        <v>1905</v>
      </c>
      <c r="E58" s="9" t="s">
        <v>11</v>
      </c>
      <c r="F58" s="11">
        <v>2020000</v>
      </c>
      <c r="G58" s="11">
        <v>20000</v>
      </c>
      <c r="H58" s="11">
        <v>2000000</v>
      </c>
      <c r="I58" s="11">
        <v>0</v>
      </c>
      <c r="J58" s="9" t="s">
        <v>48</v>
      </c>
    </row>
    <row r="59" spans="1:10" s="4" customFormat="1" ht="17.25" customHeight="1">
      <c r="A59" s="73" t="s">
        <v>45</v>
      </c>
      <c r="B59" s="73"/>
      <c r="C59" s="73"/>
      <c r="D59" s="73"/>
      <c r="E59" s="73"/>
      <c r="F59" s="13">
        <f>SUM(F58:F58)</f>
        <v>2020000</v>
      </c>
      <c r="G59" s="13">
        <f>SUM(G58:G58)</f>
        <v>20000</v>
      </c>
      <c r="H59" s="13">
        <f>SUM(H58:H58)</f>
        <v>2000000</v>
      </c>
      <c r="I59" s="13">
        <v>0</v>
      </c>
      <c r="J59" s="9"/>
    </row>
    <row r="60" spans="1:10" s="5" customFormat="1" ht="15.75" customHeight="1">
      <c r="A60" s="70" t="s">
        <v>39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s="4" customFormat="1" ht="38.25">
      <c r="A61" s="9">
        <v>7</v>
      </c>
      <c r="B61" s="28" t="s">
        <v>27</v>
      </c>
      <c r="C61" s="26" t="s">
        <v>10</v>
      </c>
      <c r="D61" s="26">
        <v>1882</v>
      </c>
      <c r="E61" s="23" t="s">
        <v>35</v>
      </c>
      <c r="F61" s="29">
        <f>SUM(G61:H61)</f>
        <v>1212000</v>
      </c>
      <c r="G61" s="29">
        <v>12000</v>
      </c>
      <c r="H61" s="32">
        <v>1200000</v>
      </c>
      <c r="I61" s="11">
        <v>0</v>
      </c>
      <c r="J61" s="26" t="s">
        <v>19</v>
      </c>
    </row>
    <row r="62" spans="1:10" s="8" customFormat="1" ht="39.75" customHeight="1">
      <c r="A62" s="9">
        <v>8</v>
      </c>
      <c r="B62" s="28" t="s">
        <v>28</v>
      </c>
      <c r="C62" s="26" t="s">
        <v>10</v>
      </c>
      <c r="D62" s="26">
        <v>1890</v>
      </c>
      <c r="E62" s="23" t="s">
        <v>35</v>
      </c>
      <c r="F62" s="29">
        <f>SUM(G62:H62)</f>
        <v>1717000</v>
      </c>
      <c r="G62" s="29">
        <v>17000</v>
      </c>
      <c r="H62" s="32">
        <v>1700000</v>
      </c>
      <c r="I62" s="11">
        <v>0</v>
      </c>
      <c r="J62" s="26" t="s">
        <v>19</v>
      </c>
    </row>
    <row r="63" spans="1:10" s="8" customFormat="1" ht="39" customHeight="1">
      <c r="A63" s="9">
        <v>9</v>
      </c>
      <c r="B63" s="28" t="s">
        <v>46</v>
      </c>
      <c r="C63" s="26" t="s">
        <v>10</v>
      </c>
      <c r="D63" s="26">
        <v>1900</v>
      </c>
      <c r="E63" s="23" t="s">
        <v>35</v>
      </c>
      <c r="F63" s="29">
        <f>SUM(G63:H63)</f>
        <v>2828000</v>
      </c>
      <c r="G63" s="29">
        <v>28000</v>
      </c>
      <c r="H63" s="32">
        <v>2800000</v>
      </c>
      <c r="I63" s="11">
        <v>0</v>
      </c>
      <c r="J63" s="26" t="s">
        <v>19</v>
      </c>
    </row>
    <row r="64" spans="1:10" s="8" customFormat="1" ht="39" customHeight="1">
      <c r="A64" s="9">
        <v>10</v>
      </c>
      <c r="B64" s="28" t="s">
        <v>36</v>
      </c>
      <c r="C64" s="26" t="s">
        <v>10</v>
      </c>
      <c r="D64" s="26">
        <v>1917</v>
      </c>
      <c r="E64" s="23" t="s">
        <v>35</v>
      </c>
      <c r="F64" s="29">
        <f>SUM(G64:H64)</f>
        <v>4545000</v>
      </c>
      <c r="G64" s="29">
        <v>45000</v>
      </c>
      <c r="H64" s="32">
        <v>4500000</v>
      </c>
      <c r="I64" s="11">
        <v>0</v>
      </c>
      <c r="J64" s="26" t="s">
        <v>19</v>
      </c>
    </row>
    <row r="65" spans="1:10" s="8" customFormat="1" ht="15.75" customHeight="1">
      <c r="A65" s="74" t="s">
        <v>43</v>
      </c>
      <c r="B65" s="75"/>
      <c r="C65" s="75"/>
      <c r="D65" s="75"/>
      <c r="E65" s="81"/>
      <c r="F65" s="13">
        <f>SUM(F61:F64)</f>
        <v>10302000</v>
      </c>
      <c r="G65" s="13">
        <f>SUM(G61:G64)</f>
        <v>102000</v>
      </c>
      <c r="H65" s="13">
        <f>SUM(H61:H64)</f>
        <v>10200000</v>
      </c>
      <c r="I65" s="13">
        <v>0</v>
      </c>
      <c r="J65" s="33"/>
    </row>
    <row r="66" spans="1:10" s="8" customFormat="1" ht="14.25" customHeight="1">
      <c r="A66" s="70" t="s">
        <v>40</v>
      </c>
      <c r="B66" s="71"/>
      <c r="C66" s="71"/>
      <c r="D66" s="71"/>
      <c r="E66" s="71"/>
      <c r="F66" s="71"/>
      <c r="G66" s="71"/>
      <c r="H66" s="71"/>
      <c r="I66" s="71"/>
      <c r="J66" s="72"/>
    </row>
    <row r="67" spans="1:10" s="4" customFormat="1" ht="25.5">
      <c r="A67" s="9">
        <v>11</v>
      </c>
      <c r="B67" s="10" t="s">
        <v>29</v>
      </c>
      <c r="C67" s="9" t="s">
        <v>10</v>
      </c>
      <c r="D67" s="9">
        <v>1910</v>
      </c>
      <c r="E67" s="9" t="s">
        <v>11</v>
      </c>
      <c r="F67" s="11">
        <f>SUM(G67:H67)</f>
        <v>1717000</v>
      </c>
      <c r="G67" s="11">
        <v>17000</v>
      </c>
      <c r="H67" s="22">
        <v>1700000</v>
      </c>
      <c r="I67" s="11">
        <v>0</v>
      </c>
      <c r="J67" s="9" t="s">
        <v>21</v>
      </c>
    </row>
    <row r="68" spans="1:10" s="4" customFormat="1" ht="25.5">
      <c r="A68" s="9">
        <v>12</v>
      </c>
      <c r="B68" s="10" t="s">
        <v>30</v>
      </c>
      <c r="C68" s="9" t="s">
        <v>10</v>
      </c>
      <c r="D68" s="9">
        <v>1872</v>
      </c>
      <c r="E68" s="9" t="s">
        <v>11</v>
      </c>
      <c r="F68" s="11">
        <f>SUM(G68:H68)</f>
        <v>3030000</v>
      </c>
      <c r="G68" s="11">
        <v>30000</v>
      </c>
      <c r="H68" s="22">
        <v>3000000</v>
      </c>
      <c r="I68" s="11">
        <v>0</v>
      </c>
      <c r="J68" s="9" t="s">
        <v>21</v>
      </c>
    </row>
    <row r="69" spans="1:10" s="4" customFormat="1" ht="17.25" customHeight="1">
      <c r="A69" s="73" t="s">
        <v>44</v>
      </c>
      <c r="B69" s="73"/>
      <c r="C69" s="73"/>
      <c r="D69" s="73"/>
      <c r="E69" s="73"/>
      <c r="F69" s="13">
        <f>SUM(G69:H69)</f>
        <v>4747000</v>
      </c>
      <c r="G69" s="13">
        <f>SUM(G67:G68)</f>
        <v>47000</v>
      </c>
      <c r="H69" s="13">
        <f>SUM(H67:H68)</f>
        <v>4700000</v>
      </c>
      <c r="I69" s="11">
        <v>0</v>
      </c>
      <c r="J69" s="9"/>
    </row>
    <row r="70" spans="1:10" s="4" customFormat="1" ht="12.75">
      <c r="A70" s="70" t="s">
        <v>33</v>
      </c>
      <c r="B70" s="71"/>
      <c r="C70" s="71"/>
      <c r="D70" s="71"/>
      <c r="E70" s="72"/>
      <c r="F70" s="27">
        <f>SUM(F69+F65+F59+F56)</f>
        <v>25669000</v>
      </c>
      <c r="G70" s="27">
        <f>SUM(G69+G65+G59+G56)</f>
        <v>255000</v>
      </c>
      <c r="H70" s="27">
        <f>SUM(H69+H65+H59+H56)</f>
        <v>25414000</v>
      </c>
      <c r="I70" s="11">
        <v>0</v>
      </c>
      <c r="J70" s="31"/>
    </row>
    <row r="71" spans="1:10" s="4" customFormat="1" ht="12.75">
      <c r="A71" s="34">
        <v>30</v>
      </c>
      <c r="B71" s="58" t="s">
        <v>73</v>
      </c>
      <c r="C71" s="58"/>
      <c r="D71" s="58"/>
      <c r="E71" s="59"/>
      <c r="F71" s="25">
        <f>SUM(F70+F48+F28)</f>
        <v>55527656.21</v>
      </c>
      <c r="G71" s="25">
        <f>SUM(G70+G48+G28)</f>
        <v>551584.1799999999</v>
      </c>
      <c r="H71" s="25">
        <f>SUM(H70+H48+H28)</f>
        <v>54483672.03</v>
      </c>
      <c r="I71" s="27">
        <v>492400</v>
      </c>
      <c r="J71" s="29"/>
    </row>
    <row r="72" spans="2:9" s="4" customFormat="1" ht="12.75">
      <c r="B72" s="18"/>
      <c r="F72" s="35"/>
      <c r="H72" s="36"/>
      <c r="I72" s="36"/>
    </row>
    <row r="73" s="4" customFormat="1" ht="12.75">
      <c r="B73" s="18"/>
    </row>
    <row r="74" s="4" customFormat="1" ht="12.75">
      <c r="B74" s="18"/>
    </row>
    <row r="75" s="4" customFormat="1" ht="12.75">
      <c r="B75" s="18"/>
    </row>
    <row r="76" s="4" customFormat="1" ht="12.75">
      <c r="B76" s="18"/>
    </row>
    <row r="77" s="4" customFormat="1" ht="12.75">
      <c r="B77" s="18"/>
    </row>
    <row r="78" s="4" customFormat="1" ht="12.75">
      <c r="B78" s="18"/>
    </row>
    <row r="79" s="4" customFormat="1" ht="12.75">
      <c r="B79" s="18"/>
    </row>
    <row r="80" s="4" customFormat="1" ht="12.75">
      <c r="B80" s="18"/>
    </row>
    <row r="81" spans="1:10" ht="12.75">
      <c r="A81" s="4"/>
      <c r="B81" s="18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18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18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18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18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18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37"/>
      <c r="C87" s="37"/>
      <c r="D87" s="37"/>
      <c r="E87" s="37"/>
      <c r="F87" s="38"/>
      <c r="G87" s="38"/>
      <c r="H87" s="38"/>
      <c r="I87" s="38"/>
      <c r="J87" s="4"/>
    </row>
    <row r="88" spans="1:10" ht="12.75">
      <c r="A88" s="79"/>
      <c r="B88" s="80"/>
      <c r="C88" s="80"/>
      <c r="D88" s="80"/>
      <c r="E88" s="80"/>
      <c r="F88" s="80"/>
      <c r="G88" s="80"/>
      <c r="H88" s="80"/>
      <c r="I88" s="80"/>
      <c r="J88" s="80"/>
    </row>
    <row r="89" spans="1:10" ht="12.75">
      <c r="A89" s="4"/>
      <c r="B89" s="18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18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18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18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18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18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18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18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18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18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39"/>
      <c r="C99" s="4"/>
      <c r="D99" s="4"/>
      <c r="E99" s="40"/>
      <c r="F99" s="38"/>
      <c r="G99" s="38"/>
      <c r="H99" s="38"/>
      <c r="I99" s="38"/>
      <c r="J99" s="4"/>
    </row>
    <row r="100" spans="1:10" ht="12.75">
      <c r="A100" s="79"/>
      <c r="B100" s="80"/>
      <c r="C100" s="80"/>
      <c r="D100" s="80"/>
      <c r="E100" s="80"/>
      <c r="F100" s="80"/>
      <c r="G100" s="80"/>
      <c r="H100" s="80"/>
      <c r="I100" s="80"/>
      <c r="J100" s="80"/>
    </row>
    <row r="111" spans="6:9" ht="12.75">
      <c r="F111" s="41"/>
      <c r="G111" s="41"/>
      <c r="H111" s="41"/>
      <c r="I111" s="41"/>
    </row>
  </sheetData>
  <mergeCells count="52">
    <mergeCell ref="F2:J2"/>
    <mergeCell ref="A70:E70"/>
    <mergeCell ref="A29:J29"/>
    <mergeCell ref="A30:J30"/>
    <mergeCell ref="A49:J49"/>
    <mergeCell ref="A57:J57"/>
    <mergeCell ref="A3:J3"/>
    <mergeCell ref="A27:E27"/>
    <mergeCell ref="A5:J5"/>
    <mergeCell ref="A44:J44"/>
    <mergeCell ref="A43:E43"/>
    <mergeCell ref="A38:E38"/>
    <mergeCell ref="A6:J6"/>
    <mergeCell ref="A28:E28"/>
    <mergeCell ref="A13:E13"/>
    <mergeCell ref="A8:E8"/>
    <mergeCell ref="A9:J9"/>
    <mergeCell ref="A22:J22"/>
    <mergeCell ref="A17:A19"/>
    <mergeCell ref="B17:B19"/>
    <mergeCell ref="A47:E47"/>
    <mergeCell ref="A21:E21"/>
    <mergeCell ref="A100:J100"/>
    <mergeCell ref="A88:J88"/>
    <mergeCell ref="A33:E33"/>
    <mergeCell ref="A34:J34"/>
    <mergeCell ref="A59:E59"/>
    <mergeCell ref="A60:J60"/>
    <mergeCell ref="A65:E65"/>
    <mergeCell ref="A39:J39"/>
    <mergeCell ref="A56:E56"/>
    <mergeCell ref="A66:J66"/>
    <mergeCell ref="A69:E69"/>
    <mergeCell ref="A48:E48"/>
    <mergeCell ref="B71:E71"/>
    <mergeCell ref="A14:J14"/>
    <mergeCell ref="A15:A16"/>
    <mergeCell ref="B15:B16"/>
    <mergeCell ref="C15:C16"/>
    <mergeCell ref="D15:D16"/>
    <mergeCell ref="E15:H15"/>
    <mergeCell ref="J15:J16"/>
    <mergeCell ref="A20:E20"/>
    <mergeCell ref="A50:J50"/>
    <mergeCell ref="C17:C19"/>
    <mergeCell ref="D17:D19"/>
    <mergeCell ref="E17:E19"/>
    <mergeCell ref="F17:F19"/>
    <mergeCell ref="I17:I19"/>
    <mergeCell ref="H17:H19"/>
    <mergeCell ref="G17:G19"/>
    <mergeCell ref="J17:J19"/>
  </mergeCells>
  <printOptions/>
  <pageMargins left="0.42" right="0.31" top="0.28" bottom="0.18" header="0.22" footer="0.19"/>
  <pageSetup horizontalDpi="600" verticalDpi="600" orientation="landscape" paperSize="9" scale="65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Шавкунова</cp:lastModifiedBy>
  <cp:lastPrinted>2013-10-31T08:41:41Z</cp:lastPrinted>
  <dcterms:created xsi:type="dcterms:W3CDTF">2012-02-23T07:26:38Z</dcterms:created>
  <dcterms:modified xsi:type="dcterms:W3CDTF">2014-03-12T02:19:01Z</dcterms:modified>
  <cp:category/>
  <cp:version/>
  <cp:contentType/>
  <cp:contentStatus/>
</cp:coreProperties>
</file>