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8130"/>
  </bookViews>
  <sheets>
    <sheet name="Лист1" sheetId="1" r:id="rId1"/>
  </sheets>
  <definedNames>
    <definedName name="_xlnm.Print_Titles" localSheetId="0">Лист1!$9:$11</definedName>
  </definedNames>
  <calcPr calcId="124519" fullCalcOnLoad="1"/>
</workbook>
</file>

<file path=xl/calcChain.xml><?xml version="1.0" encoding="utf-8"?>
<calcChain xmlns="http://schemas.openxmlformats.org/spreadsheetml/2006/main">
  <c r="F109" i="1"/>
  <c r="F60"/>
  <c r="G210"/>
  <c r="H210"/>
  <c r="I210"/>
  <c r="G209"/>
  <c r="H209"/>
  <c r="I209"/>
  <c r="E204"/>
  <c r="E203"/>
  <c r="E202"/>
  <c r="E201"/>
  <c r="E200"/>
  <c r="E191"/>
  <c r="E190"/>
  <c r="E189"/>
  <c r="E188"/>
  <c r="E187"/>
  <c r="E171"/>
  <c r="E170"/>
  <c r="E169"/>
  <c r="E168"/>
  <c r="E167"/>
  <c r="E165"/>
  <c r="E164"/>
  <c r="E163"/>
  <c r="E162"/>
  <c r="E161"/>
  <c r="E159"/>
  <c r="E158"/>
  <c r="E157"/>
  <c r="E156"/>
  <c r="E155"/>
  <c r="E153"/>
  <c r="E152"/>
  <c r="E151"/>
  <c r="E150"/>
  <c r="E149"/>
  <c r="E147"/>
  <c r="E146"/>
  <c r="E145"/>
  <c r="E144"/>
  <c r="E143"/>
  <c r="E141"/>
  <c r="E140"/>
  <c r="E139"/>
  <c r="E138"/>
  <c r="E137"/>
  <c r="E135"/>
  <c r="E134"/>
  <c r="E133"/>
  <c r="E132"/>
  <c r="E131"/>
  <c r="E129"/>
  <c r="E128"/>
  <c r="E127"/>
  <c r="E126"/>
  <c r="E125"/>
  <c r="E123"/>
  <c r="E122"/>
  <c r="E121"/>
  <c r="E120"/>
  <c r="E119"/>
  <c r="E117"/>
  <c r="E116"/>
  <c r="E104"/>
  <c r="E103"/>
  <c r="E102"/>
  <c r="E101"/>
  <c r="E100"/>
  <c r="E98"/>
  <c r="E97"/>
  <c r="E96"/>
  <c r="E95"/>
  <c r="E94"/>
  <c r="E92"/>
  <c r="E91"/>
  <c r="E90"/>
  <c r="E89"/>
  <c r="E88"/>
  <c r="E86"/>
  <c r="E85"/>
  <c r="E84"/>
  <c r="E83"/>
  <c r="E82"/>
  <c r="E80"/>
  <c r="E79"/>
  <c r="E78"/>
  <c r="E77"/>
  <c r="E76"/>
  <c r="E74"/>
  <c r="E73"/>
  <c r="E72"/>
  <c r="E71"/>
  <c r="E70"/>
  <c r="E68"/>
  <c r="E67"/>
  <c r="E66"/>
  <c r="E65"/>
  <c r="E55"/>
  <c r="E54"/>
  <c r="E53"/>
  <c r="E52"/>
  <c r="E51"/>
  <c r="E49"/>
  <c r="E48"/>
  <c r="E47"/>
  <c r="E46"/>
  <c r="E45"/>
  <c r="E43"/>
  <c r="E42"/>
  <c r="E41"/>
  <c r="E40"/>
  <c r="E39"/>
  <c r="E30"/>
  <c r="E29"/>
  <c r="E28"/>
  <c r="E27"/>
  <c r="E26"/>
  <c r="E24"/>
  <c r="E23"/>
  <c r="E22"/>
  <c r="E21"/>
  <c r="E20"/>
  <c r="I205"/>
  <c r="H205"/>
  <c r="G205"/>
  <c r="F205"/>
  <c r="E205"/>
  <c r="I192"/>
  <c r="H192"/>
  <c r="G192"/>
  <c r="F192"/>
  <c r="E192"/>
  <c r="I172"/>
  <c r="H172"/>
  <c r="G172"/>
  <c r="F172"/>
  <c r="E172"/>
  <c r="I166"/>
  <c r="H166"/>
  <c r="G166"/>
  <c r="F166"/>
  <c r="E166"/>
  <c r="I160"/>
  <c r="H160"/>
  <c r="G160"/>
  <c r="F160"/>
  <c r="E160"/>
  <c r="I154"/>
  <c r="H154"/>
  <c r="G154"/>
  <c r="F154"/>
  <c r="E154"/>
  <c r="I148"/>
  <c r="H148"/>
  <c r="G148"/>
  <c r="F148"/>
  <c r="E148"/>
  <c r="I142"/>
  <c r="H142"/>
  <c r="G142"/>
  <c r="F142"/>
  <c r="E142"/>
  <c r="I136"/>
  <c r="H136"/>
  <c r="G136"/>
  <c r="F136"/>
  <c r="E136"/>
  <c r="I130"/>
  <c r="H130"/>
  <c r="G130"/>
  <c r="F130"/>
  <c r="E130"/>
  <c r="I124"/>
  <c r="H124"/>
  <c r="G124"/>
  <c r="F124"/>
  <c r="E124"/>
  <c r="I118"/>
  <c r="H118"/>
  <c r="G118"/>
  <c r="I105"/>
  <c r="H105"/>
  <c r="G105"/>
  <c r="F105"/>
  <c r="E105"/>
  <c r="I99"/>
  <c r="H99"/>
  <c r="G99"/>
  <c r="F99"/>
  <c r="E99"/>
  <c r="I93"/>
  <c r="H93"/>
  <c r="G93"/>
  <c r="F93"/>
  <c r="E93"/>
  <c r="I87"/>
  <c r="H87"/>
  <c r="G87"/>
  <c r="F87"/>
  <c r="E87"/>
  <c r="I81"/>
  <c r="H81"/>
  <c r="G81"/>
  <c r="F81"/>
  <c r="E81"/>
  <c r="I75"/>
  <c r="H75"/>
  <c r="G75"/>
  <c r="F75"/>
  <c r="E75"/>
  <c r="I69"/>
  <c r="H69"/>
  <c r="G69"/>
  <c r="I56"/>
  <c r="H56"/>
  <c r="G56"/>
  <c r="F56"/>
  <c r="E56"/>
  <c r="I50"/>
  <c r="H50"/>
  <c r="G50"/>
  <c r="F50"/>
  <c r="E50"/>
  <c r="I44"/>
  <c r="H44"/>
  <c r="G44"/>
  <c r="F44"/>
  <c r="I31"/>
  <c r="H31"/>
  <c r="G31"/>
  <c r="F31"/>
  <c r="E31"/>
  <c r="I25"/>
  <c r="H25"/>
  <c r="G25"/>
  <c r="F25"/>
  <c r="G19"/>
  <c r="H19"/>
  <c r="I19"/>
  <c r="F19"/>
  <c r="E19"/>
  <c r="E15"/>
  <c r="E16"/>
  <c r="E17"/>
  <c r="E18"/>
  <c r="E14"/>
  <c r="G207"/>
  <c r="G213"/>
  <c r="H207"/>
  <c r="H213"/>
  <c r="I207"/>
  <c r="I213"/>
  <c r="G208"/>
  <c r="G214"/>
  <c r="H208"/>
  <c r="H214"/>
  <c r="I208"/>
  <c r="I214"/>
  <c r="G206"/>
  <c r="H206"/>
  <c r="H212"/>
  <c r="I206"/>
  <c r="I212"/>
  <c r="G174"/>
  <c r="H174"/>
  <c r="I174"/>
  <c r="G175"/>
  <c r="H175"/>
  <c r="I175"/>
  <c r="F176"/>
  <c r="G176"/>
  <c r="H176"/>
  <c r="I176"/>
  <c r="F177"/>
  <c r="G177"/>
  <c r="H177"/>
  <c r="I177"/>
  <c r="G173"/>
  <c r="H173"/>
  <c r="I173"/>
  <c r="F57"/>
  <c r="G178"/>
  <c r="I178"/>
  <c r="F58"/>
  <c r="F62"/>
  <c r="G58"/>
  <c r="H58"/>
  <c r="I58"/>
  <c r="F59"/>
  <c r="G59"/>
  <c r="H59"/>
  <c r="I59"/>
  <c r="G60"/>
  <c r="H60"/>
  <c r="I60"/>
  <c r="F61"/>
  <c r="G61"/>
  <c r="H61"/>
  <c r="I61"/>
  <c r="G57"/>
  <c r="H57"/>
  <c r="H62"/>
  <c r="I57"/>
  <c r="I62"/>
  <c r="F33"/>
  <c r="G33"/>
  <c r="H33"/>
  <c r="F34"/>
  <c r="G34"/>
  <c r="H34"/>
  <c r="F35"/>
  <c r="G35"/>
  <c r="H35"/>
  <c r="F36"/>
  <c r="G36"/>
  <c r="H36"/>
  <c r="G32"/>
  <c r="H32"/>
  <c r="F32"/>
  <c r="E194"/>
  <c r="I199"/>
  <c r="H199"/>
  <c r="G199"/>
  <c r="F199"/>
  <c r="E199"/>
  <c r="E198"/>
  <c r="E197"/>
  <c r="E196"/>
  <c r="E195"/>
  <c r="E193"/>
  <c r="E181"/>
  <c r="F113"/>
  <c r="E113"/>
  <c r="I106"/>
  <c r="I111"/>
  <c r="H106"/>
  <c r="H111"/>
  <c r="F64"/>
  <c r="F106"/>
  <c r="I186"/>
  <c r="H186"/>
  <c r="G186"/>
  <c r="F185"/>
  <c r="F210"/>
  <c r="F216"/>
  <c r="F184"/>
  <c r="F209"/>
  <c r="F183"/>
  <c r="E183"/>
  <c r="F182"/>
  <c r="E182"/>
  <c r="F180"/>
  <c r="F206"/>
  <c r="F115"/>
  <c r="E115"/>
  <c r="F114"/>
  <c r="F174"/>
  <c r="E174"/>
  <c r="I110"/>
  <c r="H110"/>
  <c r="H216"/>
  <c r="G110"/>
  <c r="F110"/>
  <c r="I109"/>
  <c r="I215"/>
  <c r="H109"/>
  <c r="G109"/>
  <c r="G215"/>
  <c r="I108"/>
  <c r="H108"/>
  <c r="G108"/>
  <c r="F108"/>
  <c r="E108"/>
  <c r="I107"/>
  <c r="H107"/>
  <c r="G107"/>
  <c r="F107"/>
  <c r="E107"/>
  <c r="G106"/>
  <c r="G111"/>
  <c r="E60"/>
  <c r="E59"/>
  <c r="I36"/>
  <c r="I35"/>
  <c r="E35"/>
  <c r="I34"/>
  <c r="E34"/>
  <c r="I33"/>
  <c r="E33"/>
  <c r="I32"/>
  <c r="I37"/>
  <c r="H37"/>
  <c r="G37"/>
  <c r="E209"/>
  <c r="F215"/>
  <c r="E206"/>
  <c r="E106"/>
  <c r="F111"/>
  <c r="E109"/>
  <c r="E32"/>
  <c r="F173"/>
  <c r="F69"/>
  <c r="E69"/>
  <c r="F118"/>
  <c r="E118"/>
  <c r="E64"/>
  <c r="E114"/>
  <c r="F207"/>
  <c r="F213"/>
  <c r="E184"/>
  <c r="E57"/>
  <c r="F37"/>
  <c r="F175"/>
  <c r="E175"/>
  <c r="F208"/>
  <c r="F214"/>
  <c r="E25"/>
  <c r="H215"/>
  <c r="I216"/>
  <c r="G216"/>
  <c r="E44"/>
  <c r="G62"/>
  <c r="G212"/>
  <c r="H178"/>
  <c r="H211"/>
  <c r="E61"/>
  <c r="E177"/>
  <c r="F186"/>
  <c r="E186"/>
  <c r="E176"/>
  <c r="E185"/>
  <c r="E180"/>
  <c r="E36"/>
  <c r="E110"/>
  <c r="E207"/>
  <c r="E208"/>
  <c r="E210"/>
  <c r="E58"/>
  <c r="G211"/>
  <c r="I211"/>
  <c r="F178"/>
  <c r="E173"/>
  <c r="E178"/>
  <c r="E111"/>
  <c r="E212"/>
  <c r="E37"/>
  <c r="F211"/>
  <c r="F212"/>
  <c r="F217"/>
  <c r="E211"/>
  <c r="I217"/>
  <c r="H217"/>
  <c r="E213"/>
  <c r="E214"/>
  <c r="E216"/>
  <c r="E62"/>
  <c r="G217"/>
  <c r="E215"/>
  <c r="E217"/>
</calcChain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I10" authorId="0">
      <text>
        <r>
          <rPr>
            <b/>
            <sz val="8"/>
            <color indexed="81"/>
            <rFont val="Tahoma"/>
            <family val="2"/>
            <charset val="204"/>
          </rPr>
          <t>Володина Лидия Михайловна:</t>
        </r>
        <r>
          <rPr>
            <sz val="8"/>
            <color indexed="81"/>
            <rFont val="Tahoma"/>
            <family val="2"/>
            <charset val="204"/>
          </rPr>
          <t xml:space="preserve">
910+934</t>
        </r>
      </text>
    </comment>
    <comment ref="F51" authorId="0">
      <text>
        <r>
          <rPr>
            <b/>
            <sz val="8"/>
            <color indexed="81"/>
            <rFont val="Tahoma"/>
            <family val="2"/>
            <charset val="204"/>
          </rPr>
          <t>Володина Лидия Михайловна:</t>
        </r>
        <r>
          <rPr>
            <sz val="8"/>
            <color indexed="81"/>
            <rFont val="Tahoma"/>
            <family val="2"/>
            <charset val="204"/>
          </rPr>
          <t xml:space="preserve">
Из МЗ музей</t>
        </r>
      </text>
    </comment>
    <comment ref="F88" authorId="0">
      <text>
        <r>
          <rPr>
            <b/>
            <sz val="8"/>
            <color indexed="81"/>
            <rFont val="Tahoma"/>
            <family val="2"/>
            <charset val="204"/>
          </rPr>
          <t>Володина Лидия Михайловна:</t>
        </r>
        <r>
          <rPr>
            <sz val="8"/>
            <color indexed="81"/>
            <rFont val="Tahoma"/>
            <family val="2"/>
            <charset val="204"/>
          </rPr>
          <t xml:space="preserve">
из МЗ школ</t>
        </r>
      </text>
    </comment>
    <comment ref="F94" authorId="0">
      <text>
        <r>
          <rPr>
            <b/>
            <sz val="8"/>
            <color indexed="81"/>
            <rFont val="Tahoma"/>
            <family val="2"/>
            <charset val="204"/>
          </rPr>
          <t>Володина Лидия Михайловна:</t>
        </r>
        <r>
          <rPr>
            <sz val="8"/>
            <color indexed="81"/>
            <rFont val="Tahoma"/>
            <family val="2"/>
            <charset val="204"/>
          </rPr>
          <t xml:space="preserve">
из МЗ школ</t>
        </r>
      </text>
    </comment>
    <comment ref="F149" authorId="0">
      <text>
        <r>
          <rPr>
            <b/>
            <sz val="8"/>
            <color indexed="81"/>
            <rFont val="Tahoma"/>
            <family val="2"/>
            <charset val="204"/>
          </rPr>
          <t>Володина Лидия Михайловна:</t>
        </r>
        <r>
          <rPr>
            <sz val="8"/>
            <color indexed="81"/>
            <rFont val="Tahoma"/>
            <family val="2"/>
            <charset val="204"/>
          </rPr>
          <t xml:space="preserve">
ИЗ МЗ клубы</t>
        </r>
      </text>
    </comment>
    <comment ref="F155" authorId="0">
      <text>
        <r>
          <rPr>
            <b/>
            <sz val="8"/>
            <color indexed="81"/>
            <rFont val="Tahoma"/>
            <family val="2"/>
            <charset val="204"/>
          </rPr>
          <t>Володина Лидия Михайловна:</t>
        </r>
        <r>
          <rPr>
            <sz val="8"/>
            <color indexed="81"/>
            <rFont val="Tahoma"/>
            <family val="2"/>
            <charset val="204"/>
          </rPr>
          <t xml:space="preserve">
Из МЗ КТО</t>
        </r>
      </text>
    </comment>
    <comment ref="F161" authorId="0">
      <text>
        <r>
          <rPr>
            <b/>
            <sz val="8"/>
            <color indexed="81"/>
            <rFont val="Tahoma"/>
            <family val="2"/>
            <charset val="204"/>
          </rPr>
          <t>Володина Лидия Михайловна:</t>
        </r>
        <r>
          <rPr>
            <sz val="8"/>
            <color indexed="81"/>
            <rFont val="Tahoma"/>
            <family val="2"/>
            <charset val="204"/>
          </rPr>
          <t xml:space="preserve">
из МЗ клубы</t>
        </r>
      </text>
    </comment>
    <comment ref="F167" authorId="0">
      <text>
        <r>
          <rPr>
            <b/>
            <sz val="8"/>
            <color indexed="81"/>
            <rFont val="Tahoma"/>
            <family val="2"/>
            <charset val="204"/>
          </rPr>
          <t>Володина Лидия Михайловна:</t>
        </r>
        <r>
          <rPr>
            <sz val="8"/>
            <color indexed="81"/>
            <rFont val="Tahoma"/>
            <family val="2"/>
            <charset val="204"/>
          </rPr>
          <t xml:space="preserve">
из МЗ клубы</t>
        </r>
      </text>
    </comment>
  </commentList>
</comments>
</file>

<file path=xl/sharedStrings.xml><?xml version="1.0" encoding="utf-8"?>
<sst xmlns="http://schemas.openxmlformats.org/spreadsheetml/2006/main" count="285" uniqueCount="95">
  <si>
    <t>Приложение 1 к муниципальной программе "Развитие культуры муниципального образования "Город Томск" на 2014-2018 годы</t>
  </si>
  <si>
    <t>ПЕРЕЧЕНЬ</t>
  </si>
  <si>
    <t>ОСНОВНЫХ МЕРОПРИЯТИЙ МУНИЦИПАЛЬНОЙ ПРОГРАММЫ</t>
  </si>
  <si>
    <t xml:space="preserve"> «Развитие культуры муниципального образования «Город  Томск» на 2014-2018 годы»</t>
  </si>
  <si>
    <t>(название муниципальной программы)</t>
  </si>
  <si>
    <t>Управление культуры администрации Города Томска</t>
  </si>
  <si>
    <t>(Заказчик муниципальной программы)</t>
  </si>
  <si>
    <t>№ п/п</t>
  </si>
  <si>
    <t>Наименование мероприятий</t>
  </si>
  <si>
    <t>Приоритетность</t>
  </si>
  <si>
    <t>Сроки исполнения</t>
  </si>
  <si>
    <t>Стоимость (тыс. руб.)</t>
  </si>
  <si>
    <t>Источники финансирования</t>
  </si>
  <si>
    <t>Примечание</t>
  </si>
  <si>
    <t>Местный бюджет</t>
  </si>
  <si>
    <t>Бюджеты других уровней</t>
  </si>
  <si>
    <t>Внебюджетные источники (прогноз)</t>
  </si>
  <si>
    <t>Федеральный (прогноз)</t>
  </si>
  <si>
    <t>Областной (прогноз)</t>
  </si>
  <si>
    <t>Цель: Повышение качества и доступности услуг в сфере культуры</t>
  </si>
  <si>
    <t>Задача 1. Организация библиотечного обслуживания населения</t>
  </si>
  <si>
    <t>1.1.</t>
  </si>
  <si>
    <t>Обеспечение беспрепятственного доступа населения к информационно-библиотечным ресурсам</t>
  </si>
  <si>
    <t>2014 год</t>
  </si>
  <si>
    <t>2015 год</t>
  </si>
  <si>
    <t>2016 год</t>
  </si>
  <si>
    <t>2017 год</t>
  </si>
  <si>
    <t>2018 год</t>
  </si>
  <si>
    <t>Всего:</t>
  </si>
  <si>
    <t>1.2.</t>
  </si>
  <si>
    <t>Приобретение доступа к полнотекстовым базам книг и периодических изданий</t>
  </si>
  <si>
    <t>1.3.</t>
  </si>
  <si>
    <t>Разработка проектно-сметной документации на проведение капитального ремонта и капитальный ремонт 
МБ "Кольцевая", МБ "Эврика" 2017 год 
МБ "Лада" 2018 год</t>
  </si>
  <si>
    <t>Итого по задаче 1</t>
  </si>
  <si>
    <t>Задача № 2. Организация  музейного обслуживания населения</t>
  </si>
  <si>
    <t>2.1</t>
  </si>
  <si>
    <t>Обеспечение равного доступа к культурным ценностям посредством предоставления музейных услуг</t>
  </si>
  <si>
    <t>2.2.</t>
  </si>
  <si>
    <t>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и т.д)</t>
  </si>
  <si>
    <t>Создание музея – заповедника «Томская крепость»:
Разработка программы комплексного развития, научной концепции и сопутствующей документации для создания музея-заповедника.
Установка системы безопасности (ограждение, установка системы видеонаблюдения) музея-заповедника «Томская крепость». Развитие инфраструктуры музея-заповедника «Томская крепость» (навигация, ландшафтно-архитектурное обустройство южной части Воскресенской горы, научные изыскания)</t>
  </si>
  <si>
    <t>Итого по задаче 2</t>
  </si>
  <si>
    <t>Задача № 3. Организация предоставления дополнительного образования художественно-эстетической направленности детям</t>
  </si>
  <si>
    <t>3.1</t>
  </si>
  <si>
    <t>Предоставление дополнительного образования детям</t>
  </si>
  <si>
    <t>3.2.</t>
  </si>
  <si>
    <t>Внедрение современных информационных технологий в образовательный процесс (приобретение программного обеспечения, оборудования)</t>
  </si>
  <si>
    <t>3.3.</t>
  </si>
  <si>
    <t>Обеспечение муниципальных учреждений дополнительного образования музыкальными инструментами</t>
  </si>
  <si>
    <t>3.4.</t>
  </si>
  <si>
    <t>Обеспечение муниципальных учреждений дополнительного образования специальным оборудованием</t>
  </si>
  <si>
    <t>3.5.</t>
  </si>
  <si>
    <t>Совершенствование системы образовательного процесса (комплектование фонда библиотек МОУ ДОД)</t>
  </si>
  <si>
    <t>3.6.</t>
  </si>
  <si>
    <t>Развитие и поддержка творческих коллективов, одаренных детей и молодежи  в МОУ ДОД (оплата участия в конкурсах и выставках, гастрольные поездки одарённых детей, пошив концертных костюмов, организация концертных программ и выставок, др.)</t>
  </si>
  <si>
    <t>3.7.</t>
  </si>
  <si>
    <t>Разработка проектно-сметной документации на проведение капитального ремонта и капитальный ремонт  ДШИ №1,ДМШ №2</t>
  </si>
  <si>
    <t>Итого по задаче 3</t>
  </si>
  <si>
    <t>Задача №4. Организация предоставления культурно-досуговых услуг</t>
  </si>
  <si>
    <t>4.1</t>
  </si>
  <si>
    <t>Предоставление культурно-досуговых услуг</t>
  </si>
  <si>
    <t>4.2</t>
  </si>
  <si>
    <t>Создание условий для организации пляжного отдыха</t>
  </si>
  <si>
    <t>4.3.</t>
  </si>
  <si>
    <t>Приобретение светотехнического и звукотехнического оборудования</t>
  </si>
  <si>
    <t>4.4.</t>
  </si>
  <si>
    <t>Приобретение современных передвижных сценических площадок, навесов, другого оборудования для уличных мероприятий</t>
  </si>
  <si>
    <t>4.5.</t>
  </si>
  <si>
    <t>Разработка проектно-сметной документации на проведение капитального ремонта и капитальный ремонт ДК "Маяк"
ДК "Светлый" 2017 год
ДК "Томский перекресток" 2018 год</t>
  </si>
  <si>
    <t>4.6.</t>
  </si>
  <si>
    <t>Строительство МКОЦ «Степановский»</t>
  </si>
  <si>
    <t>4.7.</t>
  </si>
  <si>
    <t>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и др.)</t>
  </si>
  <si>
    <t>4.8.</t>
  </si>
  <si>
    <t>Проведение городского конкурса творческих проектов</t>
  </si>
  <si>
    <t>4.9.</t>
  </si>
  <si>
    <t>Создание условий для сохранения и развития исполнительских искусств</t>
  </si>
  <si>
    <t>4.10.</t>
  </si>
  <si>
    <t>Поддержка мероприятий, посвящённых значимым событиям российской культуры и развитию культурного сотрудничества</t>
  </si>
  <si>
    <t>Итого по задаче 4</t>
  </si>
  <si>
    <t>5.1.</t>
  </si>
  <si>
    <t xml:space="preserve">Организация и обеспечение эффективного функционирования действующей сети муниципальных учреждений культуры </t>
  </si>
  <si>
    <t>5.2.</t>
  </si>
  <si>
    <t>5.3.</t>
  </si>
  <si>
    <t>5.4.</t>
  </si>
  <si>
    <t>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</si>
  <si>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Итого по задаче 5</t>
  </si>
  <si>
    <t>Итого по  Программе</t>
  </si>
  <si>
    <t>Итого:</t>
  </si>
  <si>
    <t>Задача № 5. Создание условий для реализации муниципальной программы.</t>
  </si>
  <si>
    <t xml:space="preserve">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и др. </t>
  </si>
  <si>
    <t>2014 год в т.ч</t>
  </si>
  <si>
    <t>погашение кредиторской задолженности</t>
  </si>
  <si>
    <t>2014 год в т.ч.</t>
  </si>
  <si>
    <t xml:space="preserve">       2.3.</t>
  </si>
  <si>
    <t>Осуществление экономического планирования, ведения бюджетного, налогового учета, составления отчетности, контроля расходования средств.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</si>
</sst>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0" borderId="0" xfId="0" applyNumberFormat="1" applyFont="1" applyAlignment="1">
      <alignment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view="pageBreakPreview" zoomScale="115" zoomScaleSheetLayoutView="115" workbookViewId="0">
      <selection activeCell="D192" sqref="D192"/>
    </sheetView>
  </sheetViews>
  <sheetFormatPr defaultRowHeight="15.75"/>
  <cols>
    <col min="1" max="1" width="4.140625" style="2" customWidth="1"/>
    <col min="2" max="2" width="13.42578125" style="2" customWidth="1"/>
    <col min="3" max="3" width="5.42578125" style="2" customWidth="1"/>
    <col min="4" max="4" width="13.28515625" style="2" customWidth="1"/>
    <col min="5" max="5" width="10.42578125" style="2" customWidth="1"/>
    <col min="6" max="6" width="10.28515625" style="2" customWidth="1"/>
    <col min="7" max="8" width="9.140625" style="2"/>
    <col min="9" max="9" width="13.42578125" style="2" customWidth="1"/>
    <col min="10" max="10" width="11.28515625" style="2" customWidth="1"/>
    <col min="11" max="16384" width="9.140625" style="2"/>
  </cols>
  <sheetData>
    <row r="1" spans="1:10" ht="48.75" customHeight="1">
      <c r="A1" s="1"/>
      <c r="B1" s="1"/>
      <c r="C1" s="1"/>
      <c r="D1" s="1"/>
      <c r="E1" s="1"/>
      <c r="F1" s="1"/>
      <c r="G1" s="32" t="s">
        <v>0</v>
      </c>
      <c r="H1" s="32"/>
      <c r="I1" s="32"/>
      <c r="J1" s="32"/>
    </row>
    <row r="2" spans="1:10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</row>
    <row r="6" spans="1:10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</row>
    <row r="7" spans="1:10">
      <c r="A7" s="21" t="s">
        <v>6</v>
      </c>
      <c r="B7" s="21"/>
      <c r="C7" s="21"/>
      <c r="D7" s="21"/>
      <c r="E7" s="21"/>
      <c r="F7" s="21"/>
      <c r="G7" s="21"/>
      <c r="H7" s="21"/>
      <c r="I7" s="21"/>
      <c r="J7" s="21"/>
    </row>
    <row r="9" spans="1:10">
      <c r="A9" s="13" t="s">
        <v>7</v>
      </c>
      <c r="B9" s="13" t="s">
        <v>8</v>
      </c>
      <c r="C9" s="13" t="s">
        <v>9</v>
      </c>
      <c r="D9" s="13" t="s">
        <v>10</v>
      </c>
      <c r="E9" s="13" t="s">
        <v>11</v>
      </c>
      <c r="F9" s="13" t="s">
        <v>12</v>
      </c>
      <c r="G9" s="13"/>
      <c r="H9" s="13"/>
      <c r="I9" s="13"/>
      <c r="J9" s="13" t="s">
        <v>13</v>
      </c>
    </row>
    <row r="10" spans="1:10" ht="43.5" customHeight="1">
      <c r="A10" s="13"/>
      <c r="B10" s="13"/>
      <c r="C10" s="13"/>
      <c r="D10" s="13"/>
      <c r="E10" s="13"/>
      <c r="F10" s="13" t="s">
        <v>14</v>
      </c>
      <c r="G10" s="13" t="s">
        <v>15</v>
      </c>
      <c r="H10" s="13"/>
      <c r="I10" s="13" t="s">
        <v>16</v>
      </c>
      <c r="J10" s="13"/>
    </row>
    <row r="11" spans="1:10" ht="53.25" customHeight="1">
      <c r="A11" s="13"/>
      <c r="B11" s="13"/>
      <c r="C11" s="13"/>
      <c r="D11" s="13"/>
      <c r="E11" s="13"/>
      <c r="F11" s="13"/>
      <c r="G11" s="3" t="s">
        <v>17</v>
      </c>
      <c r="H11" s="3" t="s">
        <v>18</v>
      </c>
      <c r="I11" s="13"/>
      <c r="J11" s="13"/>
    </row>
    <row r="12" spans="1:10">
      <c r="A12" s="39" t="s">
        <v>19</v>
      </c>
      <c r="B12" s="40"/>
      <c r="C12" s="40"/>
      <c r="D12" s="40"/>
      <c r="E12" s="40"/>
      <c r="F12" s="40"/>
      <c r="G12" s="40"/>
      <c r="H12" s="40"/>
      <c r="I12" s="40"/>
      <c r="J12" s="41"/>
    </row>
    <row r="13" spans="1:10">
      <c r="A13" s="42" t="s">
        <v>20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s="5" customFormat="1" ht="21.75" customHeight="1">
      <c r="A14" s="15" t="s">
        <v>21</v>
      </c>
      <c r="B14" s="44" t="s">
        <v>22</v>
      </c>
      <c r="C14" s="13">
        <v>1</v>
      </c>
      <c r="D14" s="3" t="s">
        <v>23</v>
      </c>
      <c r="E14" s="4">
        <f t="shared" ref="E14:E30" si="0">SUM(F14:I14)</f>
        <v>71013</v>
      </c>
      <c r="F14" s="4">
        <v>51333.9</v>
      </c>
      <c r="G14" s="4">
        <v>1210.5</v>
      </c>
      <c r="H14" s="4">
        <v>18468.599999999999</v>
      </c>
      <c r="I14" s="4">
        <v>0</v>
      </c>
      <c r="J14" s="13"/>
    </row>
    <row r="15" spans="1:10" s="5" customFormat="1" ht="21.75" customHeight="1">
      <c r="A15" s="16"/>
      <c r="B15" s="44"/>
      <c r="C15" s="13"/>
      <c r="D15" s="3" t="s">
        <v>24</v>
      </c>
      <c r="E15" s="4">
        <f t="shared" si="0"/>
        <v>68523.7</v>
      </c>
      <c r="F15" s="4">
        <v>51333.9</v>
      </c>
      <c r="G15" s="4">
        <v>1210.5</v>
      </c>
      <c r="H15" s="4">
        <v>15979.3</v>
      </c>
      <c r="I15" s="4">
        <v>0</v>
      </c>
      <c r="J15" s="13"/>
    </row>
    <row r="16" spans="1:10" s="5" customFormat="1" ht="21.75" customHeight="1">
      <c r="A16" s="16"/>
      <c r="B16" s="44"/>
      <c r="C16" s="13"/>
      <c r="D16" s="3" t="s">
        <v>25</v>
      </c>
      <c r="E16" s="4">
        <f t="shared" si="0"/>
        <v>75096.5</v>
      </c>
      <c r="F16" s="4">
        <v>51333.9</v>
      </c>
      <c r="G16" s="4">
        <v>0</v>
      </c>
      <c r="H16" s="4">
        <v>23762.6</v>
      </c>
      <c r="I16" s="4">
        <v>0</v>
      </c>
      <c r="J16" s="13"/>
    </row>
    <row r="17" spans="1:10" s="5" customFormat="1" ht="21.75" customHeight="1">
      <c r="A17" s="16"/>
      <c r="B17" s="44"/>
      <c r="C17" s="13"/>
      <c r="D17" s="3" t="s">
        <v>26</v>
      </c>
      <c r="E17" s="4">
        <f t="shared" si="0"/>
        <v>51378.9</v>
      </c>
      <c r="F17" s="4">
        <v>51333.9</v>
      </c>
      <c r="G17" s="4">
        <v>0</v>
      </c>
      <c r="H17" s="4">
        <v>45</v>
      </c>
      <c r="I17" s="4">
        <v>0</v>
      </c>
      <c r="J17" s="13"/>
    </row>
    <row r="18" spans="1:10" s="5" customFormat="1" ht="21.75" customHeight="1">
      <c r="A18" s="16"/>
      <c r="B18" s="44"/>
      <c r="C18" s="13"/>
      <c r="D18" s="3" t="s">
        <v>27</v>
      </c>
      <c r="E18" s="4">
        <f t="shared" si="0"/>
        <v>51378.9</v>
      </c>
      <c r="F18" s="4">
        <v>51333.9</v>
      </c>
      <c r="G18" s="4">
        <v>0</v>
      </c>
      <c r="H18" s="4">
        <v>45</v>
      </c>
      <c r="I18" s="4">
        <v>0</v>
      </c>
      <c r="J18" s="13"/>
    </row>
    <row r="19" spans="1:10" ht="21.75" customHeight="1">
      <c r="A19" s="17"/>
      <c r="B19" s="44"/>
      <c r="C19" s="13"/>
      <c r="D19" s="3" t="s">
        <v>28</v>
      </c>
      <c r="E19" s="4">
        <f t="shared" si="0"/>
        <v>317391</v>
      </c>
      <c r="F19" s="4">
        <f>SUM(F14:F18)</f>
        <v>256669.5</v>
      </c>
      <c r="G19" s="4">
        <f>SUM(G14:G18)</f>
        <v>2421</v>
      </c>
      <c r="H19" s="4">
        <f>SUM(H14:H18)</f>
        <v>58300.499999999993</v>
      </c>
      <c r="I19" s="4">
        <f>SUM(I14:I18)</f>
        <v>0</v>
      </c>
      <c r="J19" s="13"/>
    </row>
    <row r="20" spans="1:10" ht="14.25" customHeight="1">
      <c r="A20" s="34" t="s">
        <v>29</v>
      </c>
      <c r="B20" s="35" t="s">
        <v>30</v>
      </c>
      <c r="C20" s="13">
        <v>3</v>
      </c>
      <c r="D20" s="3" t="s">
        <v>23</v>
      </c>
      <c r="E20" s="4">
        <f t="shared" si="0"/>
        <v>100</v>
      </c>
      <c r="F20" s="6">
        <v>0</v>
      </c>
      <c r="G20" s="6">
        <v>0</v>
      </c>
      <c r="H20" s="6">
        <v>0</v>
      </c>
      <c r="I20" s="6">
        <v>100</v>
      </c>
      <c r="J20" s="14"/>
    </row>
    <row r="21" spans="1:10" ht="14.25" customHeight="1">
      <c r="A21" s="34"/>
      <c r="B21" s="35"/>
      <c r="C21" s="13"/>
      <c r="D21" s="3" t="s">
        <v>24</v>
      </c>
      <c r="E21" s="4">
        <f t="shared" si="0"/>
        <v>100</v>
      </c>
      <c r="F21" s="6">
        <v>0</v>
      </c>
      <c r="G21" s="6">
        <v>0</v>
      </c>
      <c r="H21" s="6">
        <v>0</v>
      </c>
      <c r="I21" s="6">
        <v>100</v>
      </c>
      <c r="J21" s="14"/>
    </row>
    <row r="22" spans="1:10" ht="14.25" customHeight="1">
      <c r="A22" s="34"/>
      <c r="B22" s="35"/>
      <c r="C22" s="13"/>
      <c r="D22" s="3" t="s">
        <v>25</v>
      </c>
      <c r="E22" s="4">
        <f t="shared" si="0"/>
        <v>100</v>
      </c>
      <c r="F22" s="6">
        <v>0</v>
      </c>
      <c r="G22" s="6">
        <v>0</v>
      </c>
      <c r="H22" s="6">
        <v>0</v>
      </c>
      <c r="I22" s="6">
        <v>100</v>
      </c>
      <c r="J22" s="14"/>
    </row>
    <row r="23" spans="1:10" ht="14.25" customHeight="1">
      <c r="A23" s="34"/>
      <c r="B23" s="35"/>
      <c r="C23" s="13"/>
      <c r="D23" s="3" t="s">
        <v>26</v>
      </c>
      <c r="E23" s="4">
        <f t="shared" si="0"/>
        <v>3020</v>
      </c>
      <c r="F23" s="6">
        <v>1450</v>
      </c>
      <c r="G23" s="6">
        <v>735</v>
      </c>
      <c r="H23" s="6">
        <v>735</v>
      </c>
      <c r="I23" s="6">
        <v>100</v>
      </c>
      <c r="J23" s="14"/>
    </row>
    <row r="24" spans="1:10" ht="14.25" customHeight="1">
      <c r="A24" s="34"/>
      <c r="B24" s="35"/>
      <c r="C24" s="13"/>
      <c r="D24" s="3" t="s">
        <v>27</v>
      </c>
      <c r="E24" s="4">
        <f t="shared" si="0"/>
        <v>1675</v>
      </c>
      <c r="F24" s="6">
        <v>1050</v>
      </c>
      <c r="G24" s="6">
        <v>525</v>
      </c>
      <c r="H24" s="6">
        <v>0</v>
      </c>
      <c r="I24" s="6">
        <v>100</v>
      </c>
      <c r="J24" s="14"/>
    </row>
    <row r="25" spans="1:10" ht="14.25" customHeight="1">
      <c r="A25" s="34"/>
      <c r="B25" s="35"/>
      <c r="C25" s="13"/>
      <c r="D25" s="3" t="s">
        <v>28</v>
      </c>
      <c r="E25" s="4">
        <f t="shared" si="0"/>
        <v>4995</v>
      </c>
      <c r="F25" s="4">
        <f>SUM(F20:F24)</f>
        <v>2500</v>
      </c>
      <c r="G25" s="4">
        <f>SUM(G20:G24)</f>
        <v>1260</v>
      </c>
      <c r="H25" s="4">
        <f>SUM(H20:H24)</f>
        <v>735</v>
      </c>
      <c r="I25" s="4">
        <f>SUM(I20:I24)</f>
        <v>500</v>
      </c>
      <c r="J25" s="14"/>
    </row>
    <row r="26" spans="1:10" ht="34.5" customHeight="1">
      <c r="A26" s="15" t="s">
        <v>31</v>
      </c>
      <c r="B26" s="18" t="s">
        <v>32</v>
      </c>
      <c r="C26" s="36">
        <v>1</v>
      </c>
      <c r="D26" s="3" t="s">
        <v>23</v>
      </c>
      <c r="E26" s="4">
        <f t="shared" si="0"/>
        <v>0</v>
      </c>
      <c r="F26" s="4"/>
      <c r="G26" s="4"/>
      <c r="H26" s="4"/>
      <c r="I26" s="4"/>
      <c r="J26" s="3"/>
    </row>
    <row r="27" spans="1:10" ht="34.5" customHeight="1">
      <c r="A27" s="16"/>
      <c r="B27" s="19"/>
      <c r="C27" s="37"/>
      <c r="D27" s="3" t="s">
        <v>24</v>
      </c>
      <c r="E27" s="4">
        <f t="shared" si="0"/>
        <v>0</v>
      </c>
      <c r="F27" s="4"/>
      <c r="G27" s="4"/>
      <c r="H27" s="4"/>
      <c r="I27" s="4"/>
      <c r="J27" s="3"/>
    </row>
    <row r="28" spans="1:10" ht="34.5" customHeight="1">
      <c r="A28" s="16"/>
      <c r="B28" s="19"/>
      <c r="C28" s="37"/>
      <c r="D28" s="3" t="s">
        <v>25</v>
      </c>
      <c r="E28" s="4">
        <f t="shared" si="0"/>
        <v>0</v>
      </c>
      <c r="F28" s="4"/>
      <c r="G28" s="4"/>
      <c r="H28" s="4"/>
      <c r="I28" s="4"/>
      <c r="J28" s="3"/>
    </row>
    <row r="29" spans="1:10" ht="34.5" customHeight="1">
      <c r="A29" s="16"/>
      <c r="B29" s="19"/>
      <c r="C29" s="37"/>
      <c r="D29" s="3" t="s">
        <v>26</v>
      </c>
      <c r="E29" s="4">
        <f t="shared" si="0"/>
        <v>5500</v>
      </c>
      <c r="F29" s="4">
        <v>5500</v>
      </c>
      <c r="G29" s="4"/>
      <c r="H29" s="4"/>
      <c r="I29" s="4"/>
      <c r="J29" s="3"/>
    </row>
    <row r="30" spans="1:10" ht="34.5" customHeight="1">
      <c r="A30" s="16"/>
      <c r="B30" s="19"/>
      <c r="C30" s="37"/>
      <c r="D30" s="3" t="s">
        <v>27</v>
      </c>
      <c r="E30" s="4">
        <f t="shared" si="0"/>
        <v>5500</v>
      </c>
      <c r="F30" s="4">
        <v>5500</v>
      </c>
      <c r="G30" s="4"/>
      <c r="H30" s="4"/>
      <c r="I30" s="4"/>
      <c r="J30" s="3"/>
    </row>
    <row r="31" spans="1:10" ht="34.5" customHeight="1">
      <c r="A31" s="17"/>
      <c r="B31" s="20"/>
      <c r="C31" s="38"/>
      <c r="D31" s="3" t="s">
        <v>28</v>
      </c>
      <c r="E31" s="4">
        <f t="shared" ref="E31:E36" si="1">SUM(F31:I31)</f>
        <v>11000</v>
      </c>
      <c r="F31" s="4">
        <f>SUM(F26:F30)</f>
        <v>11000</v>
      </c>
      <c r="G31" s="4">
        <f>SUM(G26:G30)</f>
        <v>0</v>
      </c>
      <c r="H31" s="4">
        <f>SUM(H26:H30)</f>
        <v>0</v>
      </c>
      <c r="I31" s="4">
        <f>SUM(I26:I30)</f>
        <v>0</v>
      </c>
      <c r="J31" s="3"/>
    </row>
    <row r="32" spans="1:10">
      <c r="A32" s="23" t="s">
        <v>33</v>
      </c>
      <c r="B32" s="24"/>
      <c r="C32" s="25"/>
      <c r="D32" s="7" t="s">
        <v>23</v>
      </c>
      <c r="E32" s="8">
        <f t="shared" si="1"/>
        <v>71113</v>
      </c>
      <c r="F32" s="8">
        <f t="shared" ref="F32:I36" si="2">F26+F20+F14</f>
        <v>51333.9</v>
      </c>
      <c r="G32" s="8">
        <f t="shared" si="2"/>
        <v>1210.5</v>
      </c>
      <c r="H32" s="8">
        <f t="shared" si="2"/>
        <v>18468.599999999999</v>
      </c>
      <c r="I32" s="8">
        <f t="shared" si="2"/>
        <v>100</v>
      </c>
      <c r="J32" s="45"/>
    </row>
    <row r="33" spans="1:10">
      <c r="A33" s="26"/>
      <c r="B33" s="27"/>
      <c r="C33" s="28"/>
      <c r="D33" s="7" t="s">
        <v>24</v>
      </c>
      <c r="E33" s="8">
        <f t="shared" si="1"/>
        <v>68623.7</v>
      </c>
      <c r="F33" s="8">
        <f t="shared" si="2"/>
        <v>51333.9</v>
      </c>
      <c r="G33" s="8">
        <f t="shared" si="2"/>
        <v>1210.5</v>
      </c>
      <c r="H33" s="8">
        <f t="shared" si="2"/>
        <v>15979.3</v>
      </c>
      <c r="I33" s="8">
        <f t="shared" si="2"/>
        <v>100</v>
      </c>
      <c r="J33" s="45"/>
    </row>
    <row r="34" spans="1:10">
      <c r="A34" s="26"/>
      <c r="B34" s="27"/>
      <c r="C34" s="28"/>
      <c r="D34" s="7" t="s">
        <v>25</v>
      </c>
      <c r="E34" s="8">
        <f t="shared" si="1"/>
        <v>75196.5</v>
      </c>
      <c r="F34" s="8">
        <f t="shared" si="2"/>
        <v>51333.9</v>
      </c>
      <c r="G34" s="8">
        <f t="shared" si="2"/>
        <v>0</v>
      </c>
      <c r="H34" s="8">
        <f t="shared" si="2"/>
        <v>23762.6</v>
      </c>
      <c r="I34" s="8">
        <f t="shared" si="2"/>
        <v>100</v>
      </c>
      <c r="J34" s="45"/>
    </row>
    <row r="35" spans="1:10">
      <c r="A35" s="26"/>
      <c r="B35" s="27"/>
      <c r="C35" s="28"/>
      <c r="D35" s="7" t="s">
        <v>26</v>
      </c>
      <c r="E35" s="8">
        <f t="shared" si="1"/>
        <v>59898.9</v>
      </c>
      <c r="F35" s="8">
        <f t="shared" si="2"/>
        <v>58283.9</v>
      </c>
      <c r="G35" s="8">
        <f t="shared" si="2"/>
        <v>735</v>
      </c>
      <c r="H35" s="8">
        <f t="shared" si="2"/>
        <v>780</v>
      </c>
      <c r="I35" s="8">
        <f t="shared" si="2"/>
        <v>100</v>
      </c>
      <c r="J35" s="45"/>
    </row>
    <row r="36" spans="1:10">
      <c r="A36" s="26"/>
      <c r="B36" s="27"/>
      <c r="C36" s="28"/>
      <c r="D36" s="7" t="s">
        <v>27</v>
      </c>
      <c r="E36" s="8">
        <f t="shared" si="1"/>
        <v>58553.9</v>
      </c>
      <c r="F36" s="8">
        <f t="shared" si="2"/>
        <v>57883.9</v>
      </c>
      <c r="G36" s="8">
        <f t="shared" si="2"/>
        <v>525</v>
      </c>
      <c r="H36" s="8">
        <f t="shared" si="2"/>
        <v>45</v>
      </c>
      <c r="I36" s="8">
        <f t="shared" si="2"/>
        <v>100</v>
      </c>
      <c r="J36" s="45"/>
    </row>
    <row r="37" spans="1:10">
      <c r="A37" s="29"/>
      <c r="B37" s="30"/>
      <c r="C37" s="31"/>
      <c r="D37" s="7" t="s">
        <v>28</v>
      </c>
      <c r="E37" s="8">
        <f>SUM(E32:E36)</f>
        <v>333386.00000000006</v>
      </c>
      <c r="F37" s="8">
        <f>SUM(F32:F36)</f>
        <v>270169.5</v>
      </c>
      <c r="G37" s="8">
        <f>SUM(G32:G36)</f>
        <v>3681</v>
      </c>
      <c r="H37" s="8">
        <f>SUM(H32:H36)</f>
        <v>59035.499999999993</v>
      </c>
      <c r="I37" s="8">
        <f>SUM(I32:I36)</f>
        <v>500</v>
      </c>
      <c r="J37" s="45"/>
    </row>
    <row r="38" spans="1:10" ht="24.75" customHeight="1">
      <c r="A38" s="46" t="s">
        <v>34</v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9.5" customHeight="1">
      <c r="A39" s="34" t="s">
        <v>35</v>
      </c>
      <c r="B39" s="35" t="s">
        <v>36</v>
      </c>
      <c r="C39" s="13">
        <v>1</v>
      </c>
      <c r="D39" s="3" t="s">
        <v>23</v>
      </c>
      <c r="E39" s="4">
        <f t="shared" ref="E39:E55" si="3">SUM(F39:I39)</f>
        <v>7943.2999999999993</v>
      </c>
      <c r="F39" s="4">
        <v>6221.7</v>
      </c>
      <c r="G39" s="4">
        <v>0</v>
      </c>
      <c r="H39" s="4">
        <v>1721.6</v>
      </c>
      <c r="I39" s="4">
        <v>0</v>
      </c>
      <c r="J39" s="13"/>
    </row>
    <row r="40" spans="1:10" ht="19.5" customHeight="1">
      <c r="A40" s="34"/>
      <c r="B40" s="35"/>
      <c r="C40" s="13"/>
      <c r="D40" s="3" t="s">
        <v>24</v>
      </c>
      <c r="E40" s="4">
        <f t="shared" si="3"/>
        <v>7726.4</v>
      </c>
      <c r="F40" s="4">
        <v>6221.7</v>
      </c>
      <c r="G40" s="4">
        <v>0</v>
      </c>
      <c r="H40" s="4">
        <v>1504.7</v>
      </c>
      <c r="I40" s="4">
        <v>0</v>
      </c>
      <c r="J40" s="13"/>
    </row>
    <row r="41" spans="1:10" ht="19.5" customHeight="1">
      <c r="A41" s="34"/>
      <c r="B41" s="35"/>
      <c r="C41" s="13"/>
      <c r="D41" s="3" t="s">
        <v>25</v>
      </c>
      <c r="E41" s="4">
        <f t="shared" si="3"/>
        <v>8404.6</v>
      </c>
      <c r="F41" s="4">
        <v>6221.7</v>
      </c>
      <c r="G41" s="4">
        <v>0</v>
      </c>
      <c r="H41" s="4">
        <v>2182.9</v>
      </c>
      <c r="I41" s="4">
        <v>0</v>
      </c>
      <c r="J41" s="13"/>
    </row>
    <row r="42" spans="1:10" ht="19.5" customHeight="1">
      <c r="A42" s="34"/>
      <c r="B42" s="35"/>
      <c r="C42" s="13"/>
      <c r="D42" s="3" t="s">
        <v>26</v>
      </c>
      <c r="E42" s="4">
        <f t="shared" si="3"/>
        <v>6321.7</v>
      </c>
      <c r="F42" s="4">
        <v>6321.7</v>
      </c>
      <c r="G42" s="4">
        <v>0</v>
      </c>
      <c r="H42" s="4">
        <v>0</v>
      </c>
      <c r="I42" s="4">
        <v>0</v>
      </c>
      <c r="J42" s="13"/>
    </row>
    <row r="43" spans="1:10" ht="19.5" customHeight="1">
      <c r="A43" s="34"/>
      <c r="B43" s="35"/>
      <c r="C43" s="13"/>
      <c r="D43" s="3" t="s">
        <v>27</v>
      </c>
      <c r="E43" s="4">
        <f t="shared" si="3"/>
        <v>6321.7</v>
      </c>
      <c r="F43" s="4">
        <v>6321.7</v>
      </c>
      <c r="G43" s="4">
        <v>0</v>
      </c>
      <c r="H43" s="4">
        <v>0</v>
      </c>
      <c r="I43" s="4">
        <v>0</v>
      </c>
      <c r="J43" s="13"/>
    </row>
    <row r="44" spans="1:10" ht="19.5" customHeight="1">
      <c r="A44" s="34"/>
      <c r="B44" s="35"/>
      <c r="C44" s="13"/>
      <c r="D44" s="3" t="s">
        <v>28</v>
      </c>
      <c r="E44" s="4">
        <f t="shared" si="3"/>
        <v>36717.699999999997</v>
      </c>
      <c r="F44" s="4">
        <f>SUM(F39:F43)</f>
        <v>31308.5</v>
      </c>
      <c r="G44" s="4">
        <f>SUM(G39:G43)</f>
        <v>0</v>
      </c>
      <c r="H44" s="4">
        <f>SUM(H39:H43)</f>
        <v>5409.2000000000007</v>
      </c>
      <c r="I44" s="4">
        <f>SUM(I39:I43)</f>
        <v>0</v>
      </c>
      <c r="J44" s="13"/>
    </row>
    <row r="45" spans="1:10" ht="51" customHeight="1">
      <c r="A45" s="34" t="s">
        <v>37</v>
      </c>
      <c r="B45" s="35" t="s">
        <v>38</v>
      </c>
      <c r="C45" s="13">
        <v>2</v>
      </c>
      <c r="D45" s="3" t="s">
        <v>23</v>
      </c>
      <c r="E45" s="4">
        <f t="shared" si="3"/>
        <v>100</v>
      </c>
      <c r="F45" s="6"/>
      <c r="G45" s="6"/>
      <c r="H45" s="6"/>
      <c r="I45" s="6">
        <v>100</v>
      </c>
      <c r="J45" s="14"/>
    </row>
    <row r="46" spans="1:10" ht="51" customHeight="1">
      <c r="A46" s="34"/>
      <c r="B46" s="35"/>
      <c r="C46" s="13"/>
      <c r="D46" s="3" t="s">
        <v>24</v>
      </c>
      <c r="E46" s="4">
        <f t="shared" si="3"/>
        <v>100</v>
      </c>
      <c r="F46" s="6"/>
      <c r="G46" s="6"/>
      <c r="H46" s="6"/>
      <c r="I46" s="6">
        <v>100</v>
      </c>
      <c r="J46" s="14"/>
    </row>
    <row r="47" spans="1:10" ht="51" customHeight="1">
      <c r="A47" s="34"/>
      <c r="B47" s="35"/>
      <c r="C47" s="13"/>
      <c r="D47" s="3" t="s">
        <v>25</v>
      </c>
      <c r="E47" s="4">
        <f t="shared" si="3"/>
        <v>100</v>
      </c>
      <c r="F47" s="6"/>
      <c r="G47" s="6"/>
      <c r="H47" s="6"/>
      <c r="I47" s="6">
        <v>100</v>
      </c>
      <c r="J47" s="14"/>
    </row>
    <row r="48" spans="1:10" ht="51" customHeight="1">
      <c r="A48" s="34"/>
      <c r="B48" s="35"/>
      <c r="C48" s="13"/>
      <c r="D48" s="3" t="s">
        <v>26</v>
      </c>
      <c r="E48" s="4">
        <f t="shared" si="3"/>
        <v>260</v>
      </c>
      <c r="F48" s="6">
        <v>160</v>
      </c>
      <c r="G48" s="6"/>
      <c r="H48" s="6"/>
      <c r="I48" s="6">
        <v>100</v>
      </c>
      <c r="J48" s="14"/>
    </row>
    <row r="49" spans="1:10" ht="51" customHeight="1">
      <c r="A49" s="34"/>
      <c r="B49" s="35"/>
      <c r="C49" s="13"/>
      <c r="D49" s="3" t="s">
        <v>27</v>
      </c>
      <c r="E49" s="4">
        <f t="shared" si="3"/>
        <v>260</v>
      </c>
      <c r="F49" s="6">
        <v>160</v>
      </c>
      <c r="G49" s="6"/>
      <c r="H49" s="6"/>
      <c r="I49" s="6">
        <v>100</v>
      </c>
      <c r="J49" s="14"/>
    </row>
    <row r="50" spans="1:10" ht="51" customHeight="1">
      <c r="A50" s="34"/>
      <c r="B50" s="35"/>
      <c r="C50" s="13"/>
      <c r="D50" s="3" t="s">
        <v>28</v>
      </c>
      <c r="E50" s="4">
        <f t="shared" si="3"/>
        <v>820</v>
      </c>
      <c r="F50" s="4">
        <f>SUM(F45:F49)</f>
        <v>320</v>
      </c>
      <c r="G50" s="4">
        <f>SUM(G45:G49)</f>
        <v>0</v>
      </c>
      <c r="H50" s="4">
        <f>SUM(H45:H49)</f>
        <v>0</v>
      </c>
      <c r="I50" s="4">
        <f>SUM(I45:I49)</f>
        <v>500</v>
      </c>
      <c r="J50" s="14"/>
    </row>
    <row r="51" spans="1:10" ht="86.25" customHeight="1">
      <c r="A51" s="15" t="s">
        <v>93</v>
      </c>
      <c r="B51" s="35" t="s">
        <v>39</v>
      </c>
      <c r="C51" s="13">
        <v>1</v>
      </c>
      <c r="D51" s="3" t="s">
        <v>23</v>
      </c>
      <c r="E51" s="4">
        <f t="shared" si="3"/>
        <v>210</v>
      </c>
      <c r="F51" s="6">
        <v>100</v>
      </c>
      <c r="G51" s="6"/>
      <c r="H51" s="4"/>
      <c r="I51" s="4">
        <v>110</v>
      </c>
      <c r="J51" s="13"/>
    </row>
    <row r="52" spans="1:10" ht="86.25" customHeight="1">
      <c r="A52" s="16"/>
      <c r="B52" s="35"/>
      <c r="C52" s="13"/>
      <c r="D52" s="3" t="s">
        <v>24</v>
      </c>
      <c r="E52" s="4">
        <f t="shared" si="3"/>
        <v>260</v>
      </c>
      <c r="F52" s="6">
        <v>100</v>
      </c>
      <c r="G52" s="6"/>
      <c r="H52" s="4"/>
      <c r="I52" s="4">
        <v>160</v>
      </c>
      <c r="J52" s="13"/>
    </row>
    <row r="53" spans="1:10" ht="86.25" customHeight="1">
      <c r="A53" s="16"/>
      <c r="B53" s="35"/>
      <c r="C53" s="13"/>
      <c r="D53" s="3" t="s">
        <v>25</v>
      </c>
      <c r="E53" s="4">
        <f t="shared" si="3"/>
        <v>210</v>
      </c>
      <c r="F53" s="6">
        <v>100</v>
      </c>
      <c r="G53" s="6"/>
      <c r="H53" s="4"/>
      <c r="I53" s="4">
        <v>110</v>
      </c>
      <c r="J53" s="13"/>
    </row>
    <row r="54" spans="1:10" ht="86.25" customHeight="1">
      <c r="A54" s="16"/>
      <c r="B54" s="35"/>
      <c r="C54" s="13"/>
      <c r="D54" s="3" t="s">
        <v>26</v>
      </c>
      <c r="E54" s="4">
        <f t="shared" si="3"/>
        <v>1700</v>
      </c>
      <c r="F54" s="4">
        <v>1390</v>
      </c>
      <c r="G54" s="4"/>
      <c r="H54" s="4">
        <v>200</v>
      </c>
      <c r="I54" s="4">
        <v>110</v>
      </c>
      <c r="J54" s="13"/>
    </row>
    <row r="55" spans="1:10" ht="86.25" customHeight="1">
      <c r="A55" s="16"/>
      <c r="B55" s="35"/>
      <c r="C55" s="13"/>
      <c r="D55" s="3" t="s">
        <v>27</v>
      </c>
      <c r="E55" s="4">
        <f t="shared" si="3"/>
        <v>600</v>
      </c>
      <c r="F55" s="4">
        <v>540</v>
      </c>
      <c r="G55" s="4"/>
      <c r="H55" s="4"/>
      <c r="I55" s="4">
        <v>60</v>
      </c>
      <c r="J55" s="13"/>
    </row>
    <row r="56" spans="1:10" ht="101.25" customHeight="1">
      <c r="A56" s="17"/>
      <c r="B56" s="35"/>
      <c r="C56" s="13"/>
      <c r="D56" s="3" t="s">
        <v>28</v>
      </c>
      <c r="E56" s="4">
        <f t="shared" ref="E56:E61" si="4">SUM(F56:I56)</f>
        <v>2980</v>
      </c>
      <c r="F56" s="4">
        <f>SUM(F51:F55)</f>
        <v>2230</v>
      </c>
      <c r="G56" s="4">
        <f>SUM(G51:G55)</f>
        <v>0</v>
      </c>
      <c r="H56" s="4">
        <f>SUM(H51:H55)</f>
        <v>200</v>
      </c>
      <c r="I56" s="4">
        <f>SUM(I51:I55)</f>
        <v>550</v>
      </c>
      <c r="J56" s="13"/>
    </row>
    <row r="57" spans="1:10">
      <c r="A57" s="23" t="s">
        <v>40</v>
      </c>
      <c r="B57" s="24"/>
      <c r="C57" s="25"/>
      <c r="D57" s="7" t="s">
        <v>23</v>
      </c>
      <c r="E57" s="8">
        <f t="shared" si="4"/>
        <v>8253.2999999999993</v>
      </c>
      <c r="F57" s="8">
        <f t="shared" ref="F57:I61" si="5">F51+F45+F39</f>
        <v>6321.7</v>
      </c>
      <c r="G57" s="8">
        <f t="shared" si="5"/>
        <v>0</v>
      </c>
      <c r="H57" s="8">
        <f t="shared" si="5"/>
        <v>1721.6</v>
      </c>
      <c r="I57" s="8">
        <f t="shared" si="5"/>
        <v>210</v>
      </c>
      <c r="J57" s="45"/>
    </row>
    <row r="58" spans="1:10">
      <c r="A58" s="26"/>
      <c r="B58" s="27"/>
      <c r="C58" s="28"/>
      <c r="D58" s="7" t="s">
        <v>24</v>
      </c>
      <c r="E58" s="8">
        <f t="shared" si="4"/>
        <v>8086.4</v>
      </c>
      <c r="F58" s="8">
        <f t="shared" si="5"/>
        <v>6321.7</v>
      </c>
      <c r="G58" s="8">
        <f t="shared" si="5"/>
        <v>0</v>
      </c>
      <c r="H58" s="8">
        <f t="shared" si="5"/>
        <v>1504.7</v>
      </c>
      <c r="I58" s="8">
        <f t="shared" si="5"/>
        <v>260</v>
      </c>
      <c r="J58" s="45"/>
    </row>
    <row r="59" spans="1:10">
      <c r="A59" s="26"/>
      <c r="B59" s="27"/>
      <c r="C59" s="28"/>
      <c r="D59" s="7" t="s">
        <v>25</v>
      </c>
      <c r="E59" s="8">
        <f t="shared" si="4"/>
        <v>8714.6</v>
      </c>
      <c r="F59" s="8">
        <f t="shared" si="5"/>
        <v>6321.7</v>
      </c>
      <c r="G59" s="8">
        <f t="shared" si="5"/>
        <v>0</v>
      </c>
      <c r="H59" s="8">
        <f t="shared" si="5"/>
        <v>2182.9</v>
      </c>
      <c r="I59" s="8">
        <f t="shared" si="5"/>
        <v>210</v>
      </c>
      <c r="J59" s="45"/>
    </row>
    <row r="60" spans="1:10">
      <c r="A60" s="26"/>
      <c r="B60" s="27"/>
      <c r="C60" s="28"/>
      <c r="D60" s="7" t="s">
        <v>26</v>
      </c>
      <c r="E60" s="8">
        <f t="shared" si="4"/>
        <v>8281.7000000000007</v>
      </c>
      <c r="F60" s="8">
        <f t="shared" si="5"/>
        <v>7871.7</v>
      </c>
      <c r="G60" s="8">
        <f t="shared" si="5"/>
        <v>0</v>
      </c>
      <c r="H60" s="8">
        <f t="shared" si="5"/>
        <v>200</v>
      </c>
      <c r="I60" s="8">
        <f t="shared" si="5"/>
        <v>210</v>
      </c>
      <c r="J60" s="45"/>
    </row>
    <row r="61" spans="1:10">
      <c r="A61" s="26"/>
      <c r="B61" s="27"/>
      <c r="C61" s="28"/>
      <c r="D61" s="7" t="s">
        <v>27</v>
      </c>
      <c r="E61" s="8">
        <f t="shared" si="4"/>
        <v>7181.7</v>
      </c>
      <c r="F61" s="8">
        <f t="shared" si="5"/>
        <v>7021.7</v>
      </c>
      <c r="G61" s="8">
        <f t="shared" si="5"/>
        <v>0</v>
      </c>
      <c r="H61" s="8">
        <f t="shared" si="5"/>
        <v>0</v>
      </c>
      <c r="I61" s="8">
        <f t="shared" si="5"/>
        <v>160</v>
      </c>
      <c r="J61" s="45"/>
    </row>
    <row r="62" spans="1:10">
      <c r="A62" s="29"/>
      <c r="B62" s="30"/>
      <c r="C62" s="31"/>
      <c r="D62" s="7" t="s">
        <v>28</v>
      </c>
      <c r="E62" s="8">
        <f>SUM(E57:E61)</f>
        <v>40517.699999999997</v>
      </c>
      <c r="F62" s="8">
        <f>SUM(F57:F61)</f>
        <v>33858.5</v>
      </c>
      <c r="G62" s="8">
        <f>SUM(G57:G61)</f>
        <v>0</v>
      </c>
      <c r="H62" s="8">
        <f>SUM(H57:H61)</f>
        <v>5609.2000000000007</v>
      </c>
      <c r="I62" s="8">
        <f>SUM(I57:I61)</f>
        <v>1050</v>
      </c>
      <c r="J62" s="45"/>
    </row>
    <row r="63" spans="1:10">
      <c r="A63" s="48" t="s">
        <v>41</v>
      </c>
      <c r="B63" s="49"/>
      <c r="C63" s="49"/>
      <c r="D63" s="49"/>
      <c r="E63" s="49"/>
      <c r="F63" s="49"/>
      <c r="G63" s="49"/>
      <c r="H63" s="49"/>
      <c r="I63" s="49"/>
      <c r="J63" s="49"/>
    </row>
    <row r="64" spans="1:10">
      <c r="A64" s="34" t="s">
        <v>42</v>
      </c>
      <c r="B64" s="35" t="s">
        <v>43</v>
      </c>
      <c r="C64" s="13">
        <v>1</v>
      </c>
      <c r="D64" s="3" t="s">
        <v>23</v>
      </c>
      <c r="E64" s="4">
        <f t="shared" ref="E64:E104" si="6">SUM(F64:I64)</f>
        <v>125093.29999999999</v>
      </c>
      <c r="F64" s="4">
        <f>102234.4-1013</f>
        <v>101221.4</v>
      </c>
      <c r="G64" s="4">
        <v>0</v>
      </c>
      <c r="H64" s="4">
        <v>23871.9</v>
      </c>
      <c r="I64" s="4">
        <v>0</v>
      </c>
      <c r="J64" s="13"/>
    </row>
    <row r="65" spans="1:10">
      <c r="A65" s="34"/>
      <c r="B65" s="35"/>
      <c r="C65" s="13"/>
      <c r="D65" s="3" t="s">
        <v>24</v>
      </c>
      <c r="E65" s="4">
        <f t="shared" si="6"/>
        <v>148499.29999999999</v>
      </c>
      <c r="F65" s="4">
        <v>102234.4</v>
      </c>
      <c r="G65" s="4">
        <v>0</v>
      </c>
      <c r="H65" s="4">
        <v>46264.9</v>
      </c>
      <c r="I65" s="4">
        <v>0</v>
      </c>
      <c r="J65" s="13"/>
    </row>
    <row r="66" spans="1:10">
      <c r="A66" s="34"/>
      <c r="B66" s="35"/>
      <c r="C66" s="13"/>
      <c r="D66" s="3" t="s">
        <v>25</v>
      </c>
      <c r="E66" s="4">
        <f t="shared" si="6"/>
        <v>164632.4</v>
      </c>
      <c r="F66" s="4">
        <v>102234.4</v>
      </c>
      <c r="G66" s="4">
        <v>0</v>
      </c>
      <c r="H66" s="4">
        <v>62398</v>
      </c>
      <c r="I66" s="4">
        <v>0</v>
      </c>
      <c r="J66" s="13"/>
    </row>
    <row r="67" spans="1:10">
      <c r="A67" s="34"/>
      <c r="B67" s="35"/>
      <c r="C67" s="13"/>
      <c r="D67" s="3" t="s">
        <v>26</v>
      </c>
      <c r="E67" s="4">
        <f t="shared" si="6"/>
        <v>107164.4</v>
      </c>
      <c r="F67" s="4">
        <v>102864.4</v>
      </c>
      <c r="G67" s="4">
        <v>0</v>
      </c>
      <c r="H67" s="4">
        <v>4300</v>
      </c>
      <c r="I67" s="4">
        <v>0</v>
      </c>
      <c r="J67" s="13"/>
    </row>
    <row r="68" spans="1:10">
      <c r="A68" s="34"/>
      <c r="B68" s="35"/>
      <c r="C68" s="13"/>
      <c r="D68" s="3" t="s">
        <v>27</v>
      </c>
      <c r="E68" s="4">
        <f t="shared" si="6"/>
        <v>107164.4</v>
      </c>
      <c r="F68" s="4">
        <v>102864.4</v>
      </c>
      <c r="G68" s="4">
        <v>0</v>
      </c>
      <c r="H68" s="4">
        <v>4300</v>
      </c>
      <c r="I68" s="4">
        <v>0</v>
      </c>
      <c r="J68" s="13"/>
    </row>
    <row r="69" spans="1:10">
      <c r="A69" s="34"/>
      <c r="B69" s="35"/>
      <c r="C69" s="13"/>
      <c r="D69" s="3" t="s">
        <v>28</v>
      </c>
      <c r="E69" s="4">
        <f t="shared" si="6"/>
        <v>652553.80000000005</v>
      </c>
      <c r="F69" s="4">
        <f>SUM(F64:F68)</f>
        <v>511419</v>
      </c>
      <c r="G69" s="4">
        <f>SUM(G64:G68)</f>
        <v>0</v>
      </c>
      <c r="H69" s="4">
        <f>SUM(H64:H68)</f>
        <v>141134.79999999999</v>
      </c>
      <c r="I69" s="4">
        <f>SUM(I64:I68)</f>
        <v>0</v>
      </c>
      <c r="J69" s="13"/>
    </row>
    <row r="70" spans="1:10" ht="24" customHeight="1">
      <c r="A70" s="34" t="s">
        <v>44</v>
      </c>
      <c r="B70" s="35" t="s">
        <v>45</v>
      </c>
      <c r="C70" s="13">
        <v>3</v>
      </c>
      <c r="D70" s="3" t="s">
        <v>23</v>
      </c>
      <c r="E70" s="4">
        <f t="shared" si="6"/>
        <v>100</v>
      </c>
      <c r="F70" s="6"/>
      <c r="G70" s="6"/>
      <c r="H70" s="6"/>
      <c r="I70" s="6">
        <v>100</v>
      </c>
      <c r="J70" s="14"/>
    </row>
    <row r="71" spans="1:10" ht="24" customHeight="1">
      <c r="A71" s="34"/>
      <c r="B71" s="35"/>
      <c r="C71" s="13"/>
      <c r="D71" s="3" t="s">
        <v>24</v>
      </c>
      <c r="E71" s="4">
        <f t="shared" si="6"/>
        <v>100</v>
      </c>
      <c r="F71" s="6"/>
      <c r="G71" s="6"/>
      <c r="H71" s="6"/>
      <c r="I71" s="6">
        <v>100</v>
      </c>
      <c r="J71" s="14"/>
    </row>
    <row r="72" spans="1:10" ht="24" customHeight="1">
      <c r="A72" s="34"/>
      <c r="B72" s="35"/>
      <c r="C72" s="13"/>
      <c r="D72" s="3" t="s">
        <v>25</v>
      </c>
      <c r="E72" s="4">
        <f t="shared" si="6"/>
        <v>100</v>
      </c>
      <c r="F72" s="6"/>
      <c r="G72" s="6"/>
      <c r="H72" s="6"/>
      <c r="I72" s="6">
        <v>100</v>
      </c>
      <c r="J72" s="14"/>
    </row>
    <row r="73" spans="1:10" ht="24" customHeight="1">
      <c r="A73" s="34"/>
      <c r="B73" s="35"/>
      <c r="C73" s="13"/>
      <c r="D73" s="3" t="s">
        <v>26</v>
      </c>
      <c r="E73" s="4">
        <f t="shared" si="6"/>
        <v>2350</v>
      </c>
      <c r="F73" s="6">
        <v>2250</v>
      </c>
      <c r="G73" s="6"/>
      <c r="H73" s="6"/>
      <c r="I73" s="6">
        <v>100</v>
      </c>
      <c r="J73" s="14"/>
    </row>
    <row r="74" spans="1:10" ht="24" customHeight="1">
      <c r="A74" s="34"/>
      <c r="B74" s="35"/>
      <c r="C74" s="13"/>
      <c r="D74" s="3" t="s">
        <v>27</v>
      </c>
      <c r="E74" s="4">
        <f t="shared" si="6"/>
        <v>2350</v>
      </c>
      <c r="F74" s="6">
        <v>2250</v>
      </c>
      <c r="G74" s="6"/>
      <c r="H74" s="6"/>
      <c r="I74" s="6">
        <v>100</v>
      </c>
      <c r="J74" s="14"/>
    </row>
    <row r="75" spans="1:10" ht="24" customHeight="1">
      <c r="A75" s="34"/>
      <c r="B75" s="35"/>
      <c r="C75" s="13"/>
      <c r="D75" s="3" t="s">
        <v>28</v>
      </c>
      <c r="E75" s="4">
        <f t="shared" si="6"/>
        <v>5000</v>
      </c>
      <c r="F75" s="4">
        <f>SUM(F70:F74)</f>
        <v>4500</v>
      </c>
      <c r="G75" s="4">
        <f>SUM(G70:G74)</f>
        <v>0</v>
      </c>
      <c r="H75" s="4">
        <f>SUM(H70:H74)</f>
        <v>0</v>
      </c>
      <c r="I75" s="4">
        <f>SUM(I70:I74)</f>
        <v>500</v>
      </c>
      <c r="J75" s="14"/>
    </row>
    <row r="76" spans="1:10" ht="20.25" customHeight="1">
      <c r="A76" s="34" t="s">
        <v>46</v>
      </c>
      <c r="B76" s="35" t="s">
        <v>47</v>
      </c>
      <c r="C76" s="13">
        <v>1</v>
      </c>
      <c r="D76" s="3" t="s">
        <v>23</v>
      </c>
      <c r="E76" s="4">
        <f t="shared" si="6"/>
        <v>250</v>
      </c>
      <c r="F76" s="6"/>
      <c r="G76" s="6"/>
      <c r="H76" s="6"/>
      <c r="I76" s="6">
        <v>250</v>
      </c>
      <c r="J76" s="14"/>
    </row>
    <row r="77" spans="1:10" ht="20.25" customHeight="1">
      <c r="A77" s="34"/>
      <c r="B77" s="35"/>
      <c r="C77" s="13"/>
      <c r="D77" s="3" t="s">
        <v>24</v>
      </c>
      <c r="E77" s="4">
        <f t="shared" si="6"/>
        <v>250</v>
      </c>
      <c r="F77" s="6"/>
      <c r="G77" s="6"/>
      <c r="H77" s="6"/>
      <c r="I77" s="6">
        <v>250</v>
      </c>
      <c r="J77" s="14"/>
    </row>
    <row r="78" spans="1:10" ht="20.25" customHeight="1">
      <c r="A78" s="34"/>
      <c r="B78" s="35"/>
      <c r="C78" s="13"/>
      <c r="D78" s="3" t="s">
        <v>25</v>
      </c>
      <c r="E78" s="4">
        <f t="shared" si="6"/>
        <v>250</v>
      </c>
      <c r="F78" s="6"/>
      <c r="G78" s="6"/>
      <c r="H78" s="6"/>
      <c r="I78" s="6">
        <v>250</v>
      </c>
      <c r="J78" s="14"/>
    </row>
    <row r="79" spans="1:10" ht="20.25" customHeight="1">
      <c r="A79" s="34"/>
      <c r="B79" s="35"/>
      <c r="C79" s="13"/>
      <c r="D79" s="3" t="s">
        <v>26</v>
      </c>
      <c r="E79" s="4">
        <f t="shared" si="6"/>
        <v>14000</v>
      </c>
      <c r="F79" s="6">
        <v>8750</v>
      </c>
      <c r="G79" s="6">
        <v>2500</v>
      </c>
      <c r="H79" s="6">
        <v>2500</v>
      </c>
      <c r="I79" s="6">
        <v>250</v>
      </c>
      <c r="J79" s="14"/>
    </row>
    <row r="80" spans="1:10" ht="20.25" customHeight="1">
      <c r="A80" s="34"/>
      <c r="B80" s="35"/>
      <c r="C80" s="13"/>
      <c r="D80" s="3" t="s">
        <v>27</v>
      </c>
      <c r="E80" s="4">
        <f t="shared" si="6"/>
        <v>14000</v>
      </c>
      <c r="F80" s="6">
        <v>8750</v>
      </c>
      <c r="G80" s="6">
        <v>2500</v>
      </c>
      <c r="H80" s="6">
        <v>2500</v>
      </c>
      <c r="I80" s="6">
        <v>250</v>
      </c>
      <c r="J80" s="14"/>
    </row>
    <row r="81" spans="1:10" ht="20.25" customHeight="1">
      <c r="A81" s="34"/>
      <c r="B81" s="35"/>
      <c r="C81" s="13"/>
      <c r="D81" s="3" t="s">
        <v>28</v>
      </c>
      <c r="E81" s="4">
        <f t="shared" si="6"/>
        <v>28750</v>
      </c>
      <c r="F81" s="4">
        <f>SUM(F76:F80)</f>
        <v>17500</v>
      </c>
      <c r="G81" s="4">
        <f>SUM(G76:G80)</f>
        <v>5000</v>
      </c>
      <c r="H81" s="4">
        <f>SUM(H76:H80)</f>
        <v>5000</v>
      </c>
      <c r="I81" s="4">
        <f>SUM(I76:I80)</f>
        <v>1250</v>
      </c>
      <c r="J81" s="14"/>
    </row>
    <row r="82" spans="1:10" ht="15.75" customHeight="1">
      <c r="A82" s="34" t="s">
        <v>48</v>
      </c>
      <c r="B82" s="35" t="s">
        <v>49</v>
      </c>
      <c r="C82" s="13">
        <v>2</v>
      </c>
      <c r="D82" s="3" t="s">
        <v>23</v>
      </c>
      <c r="E82" s="4">
        <f t="shared" si="6"/>
        <v>165</v>
      </c>
      <c r="F82" s="6"/>
      <c r="G82" s="6"/>
      <c r="H82" s="6"/>
      <c r="I82" s="6">
        <v>165</v>
      </c>
      <c r="J82" s="14"/>
    </row>
    <row r="83" spans="1:10" ht="15.75" customHeight="1">
      <c r="A83" s="34"/>
      <c r="B83" s="35"/>
      <c r="C83" s="13"/>
      <c r="D83" s="3" t="s">
        <v>24</v>
      </c>
      <c r="E83" s="4">
        <f t="shared" si="6"/>
        <v>180</v>
      </c>
      <c r="F83" s="6"/>
      <c r="G83" s="6"/>
      <c r="H83" s="6"/>
      <c r="I83" s="6">
        <v>180</v>
      </c>
      <c r="J83" s="14"/>
    </row>
    <row r="84" spans="1:10" ht="15.75" customHeight="1">
      <c r="A84" s="34"/>
      <c r="B84" s="35"/>
      <c r="C84" s="13"/>
      <c r="D84" s="3" t="s">
        <v>25</v>
      </c>
      <c r="E84" s="4">
        <f t="shared" si="6"/>
        <v>180</v>
      </c>
      <c r="F84" s="6"/>
      <c r="G84" s="6"/>
      <c r="H84" s="6"/>
      <c r="I84" s="6">
        <v>180</v>
      </c>
      <c r="J84" s="14"/>
    </row>
    <row r="85" spans="1:10" ht="15.75" customHeight="1">
      <c r="A85" s="34"/>
      <c r="B85" s="35"/>
      <c r="C85" s="13"/>
      <c r="D85" s="3" t="s">
        <v>26</v>
      </c>
      <c r="E85" s="4">
        <f t="shared" si="6"/>
        <v>720</v>
      </c>
      <c r="F85" s="6">
        <v>540</v>
      </c>
      <c r="G85" s="6"/>
      <c r="H85" s="6"/>
      <c r="I85" s="6">
        <v>180</v>
      </c>
      <c r="J85" s="14"/>
    </row>
    <row r="86" spans="1:10" ht="15.75" customHeight="1">
      <c r="A86" s="34"/>
      <c r="B86" s="35"/>
      <c r="C86" s="13"/>
      <c r="D86" s="3" t="s">
        <v>27</v>
      </c>
      <c r="E86" s="4">
        <f t="shared" si="6"/>
        <v>720</v>
      </c>
      <c r="F86" s="6">
        <v>540</v>
      </c>
      <c r="G86" s="6"/>
      <c r="H86" s="6"/>
      <c r="I86" s="6">
        <v>180</v>
      </c>
      <c r="J86" s="14"/>
    </row>
    <row r="87" spans="1:10" ht="15.75" customHeight="1">
      <c r="A87" s="34"/>
      <c r="B87" s="35"/>
      <c r="C87" s="13"/>
      <c r="D87" s="3" t="s">
        <v>28</v>
      </c>
      <c r="E87" s="4">
        <f t="shared" si="6"/>
        <v>1965</v>
      </c>
      <c r="F87" s="4">
        <f>SUM(F82:F86)</f>
        <v>1080</v>
      </c>
      <c r="G87" s="4">
        <f>SUM(G82:G86)</f>
        <v>0</v>
      </c>
      <c r="H87" s="4">
        <f>SUM(H82:H86)</f>
        <v>0</v>
      </c>
      <c r="I87" s="4">
        <f>SUM(I82:I86)</f>
        <v>885</v>
      </c>
      <c r="J87" s="14"/>
    </row>
    <row r="88" spans="1:10" ht="20.25" customHeight="1">
      <c r="A88" s="34" t="s">
        <v>50</v>
      </c>
      <c r="B88" s="35" t="s">
        <v>51</v>
      </c>
      <c r="C88" s="13">
        <v>1</v>
      </c>
      <c r="D88" s="3" t="s">
        <v>23</v>
      </c>
      <c r="E88" s="4">
        <f t="shared" si="6"/>
        <v>130</v>
      </c>
      <c r="F88" s="6">
        <v>30</v>
      </c>
      <c r="G88" s="6"/>
      <c r="H88" s="6"/>
      <c r="I88" s="6">
        <v>100</v>
      </c>
      <c r="J88" s="14"/>
    </row>
    <row r="89" spans="1:10" ht="20.25" customHeight="1">
      <c r="A89" s="34"/>
      <c r="B89" s="35"/>
      <c r="C89" s="13"/>
      <c r="D89" s="3" t="s">
        <v>24</v>
      </c>
      <c r="E89" s="4">
        <f t="shared" si="6"/>
        <v>130</v>
      </c>
      <c r="F89" s="6">
        <v>30</v>
      </c>
      <c r="G89" s="6"/>
      <c r="H89" s="6"/>
      <c r="I89" s="6">
        <v>100</v>
      </c>
      <c r="J89" s="14"/>
    </row>
    <row r="90" spans="1:10" ht="20.25" customHeight="1">
      <c r="A90" s="34"/>
      <c r="B90" s="35"/>
      <c r="C90" s="13"/>
      <c r="D90" s="3" t="s">
        <v>25</v>
      </c>
      <c r="E90" s="4">
        <f t="shared" si="6"/>
        <v>130</v>
      </c>
      <c r="F90" s="6">
        <v>30</v>
      </c>
      <c r="G90" s="6"/>
      <c r="H90" s="6"/>
      <c r="I90" s="6">
        <v>100</v>
      </c>
      <c r="J90" s="14"/>
    </row>
    <row r="91" spans="1:10" ht="20.25" customHeight="1">
      <c r="A91" s="34"/>
      <c r="B91" s="35"/>
      <c r="C91" s="13"/>
      <c r="D91" s="3" t="s">
        <v>26</v>
      </c>
      <c r="E91" s="4">
        <f t="shared" si="6"/>
        <v>325</v>
      </c>
      <c r="F91" s="6">
        <v>225</v>
      </c>
      <c r="G91" s="6"/>
      <c r="H91" s="6"/>
      <c r="I91" s="6">
        <v>100</v>
      </c>
      <c r="J91" s="14"/>
    </row>
    <row r="92" spans="1:10" ht="20.25" customHeight="1">
      <c r="A92" s="34"/>
      <c r="B92" s="35"/>
      <c r="C92" s="13"/>
      <c r="D92" s="3" t="s">
        <v>27</v>
      </c>
      <c r="E92" s="4">
        <f t="shared" si="6"/>
        <v>325</v>
      </c>
      <c r="F92" s="6">
        <v>225</v>
      </c>
      <c r="G92" s="6"/>
      <c r="H92" s="6"/>
      <c r="I92" s="6">
        <v>100</v>
      </c>
      <c r="J92" s="14"/>
    </row>
    <row r="93" spans="1:10" ht="20.25" customHeight="1">
      <c r="A93" s="34"/>
      <c r="B93" s="35"/>
      <c r="C93" s="13"/>
      <c r="D93" s="3" t="s">
        <v>28</v>
      </c>
      <c r="E93" s="4">
        <f t="shared" si="6"/>
        <v>1040</v>
      </c>
      <c r="F93" s="4">
        <f>SUM(F88:F92)</f>
        <v>540</v>
      </c>
      <c r="G93" s="4">
        <f>SUM(G88:G92)</f>
        <v>0</v>
      </c>
      <c r="H93" s="4">
        <f>SUM(H88:H92)</f>
        <v>0</v>
      </c>
      <c r="I93" s="4">
        <f>SUM(I88:I92)</f>
        <v>500</v>
      </c>
      <c r="J93" s="14"/>
    </row>
    <row r="94" spans="1:10" ht="45.75" customHeight="1">
      <c r="A94" s="34" t="s">
        <v>52</v>
      </c>
      <c r="B94" s="35" t="s">
        <v>53</v>
      </c>
      <c r="C94" s="13">
        <v>1</v>
      </c>
      <c r="D94" s="3" t="s">
        <v>23</v>
      </c>
      <c r="E94" s="4">
        <f t="shared" si="6"/>
        <v>1150</v>
      </c>
      <c r="F94" s="6">
        <v>600</v>
      </c>
      <c r="G94" s="6"/>
      <c r="H94" s="6"/>
      <c r="I94" s="6">
        <v>550</v>
      </c>
      <c r="J94" s="14"/>
    </row>
    <row r="95" spans="1:10" ht="45.75" customHeight="1">
      <c r="A95" s="34"/>
      <c r="B95" s="35"/>
      <c r="C95" s="13"/>
      <c r="D95" s="3" t="s">
        <v>24</v>
      </c>
      <c r="E95" s="4">
        <f t="shared" si="6"/>
        <v>850</v>
      </c>
      <c r="F95" s="6">
        <v>600</v>
      </c>
      <c r="G95" s="6"/>
      <c r="H95" s="6"/>
      <c r="I95" s="6">
        <v>250</v>
      </c>
      <c r="J95" s="14"/>
    </row>
    <row r="96" spans="1:10" ht="45.75" customHeight="1">
      <c r="A96" s="34"/>
      <c r="B96" s="35"/>
      <c r="C96" s="13"/>
      <c r="D96" s="3" t="s">
        <v>25</v>
      </c>
      <c r="E96" s="4">
        <f t="shared" si="6"/>
        <v>850</v>
      </c>
      <c r="F96" s="6">
        <v>600</v>
      </c>
      <c r="G96" s="6"/>
      <c r="H96" s="6"/>
      <c r="I96" s="6">
        <v>250</v>
      </c>
      <c r="J96" s="14"/>
    </row>
    <row r="97" spans="1:10" ht="45.75" customHeight="1">
      <c r="A97" s="34"/>
      <c r="B97" s="35"/>
      <c r="C97" s="13"/>
      <c r="D97" s="3" t="s">
        <v>26</v>
      </c>
      <c r="E97" s="4">
        <f t="shared" si="6"/>
        <v>1650</v>
      </c>
      <c r="F97" s="6">
        <v>1200</v>
      </c>
      <c r="G97" s="6"/>
      <c r="H97" s="6">
        <v>200</v>
      </c>
      <c r="I97" s="6">
        <v>250</v>
      </c>
      <c r="J97" s="14"/>
    </row>
    <row r="98" spans="1:10" ht="45.75" customHeight="1">
      <c r="A98" s="34"/>
      <c r="B98" s="35"/>
      <c r="C98" s="13"/>
      <c r="D98" s="3" t="s">
        <v>27</v>
      </c>
      <c r="E98" s="4">
        <f t="shared" si="6"/>
        <v>1650</v>
      </c>
      <c r="F98" s="6">
        <v>1200</v>
      </c>
      <c r="G98" s="6"/>
      <c r="H98" s="6">
        <v>200</v>
      </c>
      <c r="I98" s="6">
        <v>250</v>
      </c>
      <c r="J98" s="14"/>
    </row>
    <row r="99" spans="1:10" ht="45.75" customHeight="1">
      <c r="A99" s="34"/>
      <c r="B99" s="35"/>
      <c r="C99" s="13"/>
      <c r="D99" s="3" t="s">
        <v>28</v>
      </c>
      <c r="E99" s="4">
        <f t="shared" si="6"/>
        <v>6150</v>
      </c>
      <c r="F99" s="4">
        <f>SUM(F94:F98)</f>
        <v>4200</v>
      </c>
      <c r="G99" s="4">
        <f>SUM(G94:G98)</f>
        <v>0</v>
      </c>
      <c r="H99" s="4">
        <f>SUM(H94:H98)</f>
        <v>400</v>
      </c>
      <c r="I99" s="4">
        <f>SUM(I94:I98)</f>
        <v>1550</v>
      </c>
      <c r="J99" s="14"/>
    </row>
    <row r="100" spans="1:10" ht="23.25" customHeight="1">
      <c r="A100" s="15" t="s">
        <v>54</v>
      </c>
      <c r="B100" s="18" t="s">
        <v>55</v>
      </c>
      <c r="C100" s="36">
        <v>1</v>
      </c>
      <c r="D100" s="3" t="s">
        <v>23</v>
      </c>
      <c r="E100" s="4">
        <f t="shared" si="6"/>
        <v>0</v>
      </c>
      <c r="F100" s="6"/>
      <c r="G100" s="6"/>
      <c r="H100" s="6"/>
      <c r="I100" s="6"/>
      <c r="J100" s="9"/>
    </row>
    <row r="101" spans="1:10" ht="23.25" customHeight="1">
      <c r="A101" s="16"/>
      <c r="B101" s="19"/>
      <c r="C101" s="37"/>
      <c r="D101" s="3" t="s">
        <v>24</v>
      </c>
      <c r="E101" s="4">
        <f t="shared" si="6"/>
        <v>0</v>
      </c>
      <c r="F101" s="6"/>
      <c r="G101" s="6"/>
      <c r="H101" s="6"/>
      <c r="I101" s="6"/>
      <c r="J101" s="9"/>
    </row>
    <row r="102" spans="1:10" ht="23.25" customHeight="1">
      <c r="A102" s="16"/>
      <c r="B102" s="19"/>
      <c r="C102" s="37"/>
      <c r="D102" s="3" t="s">
        <v>25</v>
      </c>
      <c r="E102" s="4">
        <f t="shared" si="6"/>
        <v>0</v>
      </c>
      <c r="F102" s="6"/>
      <c r="G102" s="6"/>
      <c r="H102" s="6"/>
      <c r="I102" s="6"/>
      <c r="J102" s="9"/>
    </row>
    <row r="103" spans="1:10" ht="23.25" customHeight="1">
      <c r="A103" s="16"/>
      <c r="B103" s="19"/>
      <c r="C103" s="37"/>
      <c r="D103" s="3" t="s">
        <v>26</v>
      </c>
      <c r="E103" s="4">
        <f t="shared" si="6"/>
        <v>2750</v>
      </c>
      <c r="F103" s="4">
        <v>2750</v>
      </c>
      <c r="G103" s="6"/>
      <c r="H103" s="6"/>
      <c r="I103" s="6"/>
      <c r="J103" s="9"/>
    </row>
    <row r="104" spans="1:10" ht="23.25" customHeight="1">
      <c r="A104" s="16"/>
      <c r="B104" s="19"/>
      <c r="C104" s="37"/>
      <c r="D104" s="3" t="s">
        <v>27</v>
      </c>
      <c r="E104" s="4">
        <f t="shared" si="6"/>
        <v>0</v>
      </c>
      <c r="F104" s="6"/>
      <c r="G104" s="6"/>
      <c r="H104" s="6"/>
      <c r="I104" s="6"/>
      <c r="J104" s="9"/>
    </row>
    <row r="105" spans="1:10" ht="23.25" customHeight="1">
      <c r="A105" s="17"/>
      <c r="B105" s="20"/>
      <c r="C105" s="38"/>
      <c r="D105" s="3" t="s">
        <v>28</v>
      </c>
      <c r="E105" s="4">
        <f t="shared" ref="E105:E110" si="7">SUM(F105:I105)</f>
        <v>2750</v>
      </c>
      <c r="F105" s="4">
        <f>SUM(F100:F104)</f>
        <v>2750</v>
      </c>
      <c r="G105" s="4">
        <f>SUM(G100:G104)</f>
        <v>0</v>
      </c>
      <c r="H105" s="4">
        <f>SUM(H100:H104)</f>
        <v>0</v>
      </c>
      <c r="I105" s="4">
        <f>SUM(I100:I104)</f>
        <v>0</v>
      </c>
      <c r="J105" s="9"/>
    </row>
    <row r="106" spans="1:10">
      <c r="A106" s="23" t="s">
        <v>56</v>
      </c>
      <c r="B106" s="24"/>
      <c r="C106" s="25"/>
      <c r="D106" s="7" t="s">
        <v>23</v>
      </c>
      <c r="E106" s="8">
        <f t="shared" si="7"/>
        <v>126888.29999999999</v>
      </c>
      <c r="F106" s="8">
        <f>F64+F70+F76+F82+F88+F94+F100</f>
        <v>101851.4</v>
      </c>
      <c r="G106" s="8">
        <f>G64+G70+G76+G82+G88+G94+G100</f>
        <v>0</v>
      </c>
      <c r="H106" s="8">
        <f>H64+H70+H76+H82+H88+H94+H100</f>
        <v>23871.9</v>
      </c>
      <c r="I106" s="8">
        <f>I64+I70+I76+I82+I88+I94+I100</f>
        <v>1165</v>
      </c>
      <c r="J106" s="45"/>
    </row>
    <row r="107" spans="1:10">
      <c r="A107" s="26"/>
      <c r="B107" s="27"/>
      <c r="C107" s="28"/>
      <c r="D107" s="7" t="s">
        <v>24</v>
      </c>
      <c r="E107" s="8">
        <f t="shared" si="7"/>
        <v>150009.29999999999</v>
      </c>
      <c r="F107" s="8">
        <f>F65+F71+F77+F83+F89+F95</f>
        <v>102864.4</v>
      </c>
      <c r="G107" s="8">
        <f t="shared" ref="G107:I110" si="8">G65+G71+G77+G83+G89+G95+G101</f>
        <v>0</v>
      </c>
      <c r="H107" s="8">
        <f t="shared" si="8"/>
        <v>46264.9</v>
      </c>
      <c r="I107" s="8">
        <f t="shared" si="8"/>
        <v>880</v>
      </c>
      <c r="J107" s="45"/>
    </row>
    <row r="108" spans="1:10">
      <c r="A108" s="26"/>
      <c r="B108" s="27"/>
      <c r="C108" s="28"/>
      <c r="D108" s="7" t="s">
        <v>25</v>
      </c>
      <c r="E108" s="8">
        <f t="shared" si="7"/>
        <v>166142.39999999999</v>
      </c>
      <c r="F108" s="8">
        <f>F66+F72+F78+F84+F90+F96</f>
        <v>102864.4</v>
      </c>
      <c r="G108" s="8">
        <f t="shared" si="8"/>
        <v>0</v>
      </c>
      <c r="H108" s="8">
        <f t="shared" si="8"/>
        <v>62398</v>
      </c>
      <c r="I108" s="8">
        <f t="shared" si="8"/>
        <v>880</v>
      </c>
      <c r="J108" s="45"/>
    </row>
    <row r="109" spans="1:10">
      <c r="A109" s="26"/>
      <c r="B109" s="27"/>
      <c r="C109" s="28"/>
      <c r="D109" s="7" t="s">
        <v>26</v>
      </c>
      <c r="E109" s="8">
        <f t="shared" si="7"/>
        <v>128959.4</v>
      </c>
      <c r="F109" s="8">
        <f>F67+F73+F79+F85+F91+F97+F103</f>
        <v>118579.4</v>
      </c>
      <c r="G109" s="8">
        <f t="shared" si="8"/>
        <v>2500</v>
      </c>
      <c r="H109" s="8">
        <f t="shared" si="8"/>
        <v>7000</v>
      </c>
      <c r="I109" s="8">
        <f t="shared" si="8"/>
        <v>880</v>
      </c>
      <c r="J109" s="45"/>
    </row>
    <row r="110" spans="1:10">
      <c r="A110" s="26"/>
      <c r="B110" s="27"/>
      <c r="C110" s="28"/>
      <c r="D110" s="7" t="s">
        <v>27</v>
      </c>
      <c r="E110" s="8">
        <f t="shared" si="7"/>
        <v>126209.4</v>
      </c>
      <c r="F110" s="8">
        <f>F68+F74+F80+F86+F92+F98</f>
        <v>115829.4</v>
      </c>
      <c r="G110" s="8">
        <f t="shared" si="8"/>
        <v>2500</v>
      </c>
      <c r="H110" s="8">
        <f t="shared" si="8"/>
        <v>7000</v>
      </c>
      <c r="I110" s="8">
        <f t="shared" si="8"/>
        <v>880</v>
      </c>
      <c r="J110" s="45"/>
    </row>
    <row r="111" spans="1:10">
      <c r="A111" s="29"/>
      <c r="B111" s="30"/>
      <c r="C111" s="31"/>
      <c r="D111" s="7" t="s">
        <v>28</v>
      </c>
      <c r="E111" s="8">
        <f>SUM(E106:E110)</f>
        <v>698208.8</v>
      </c>
      <c r="F111" s="8">
        <f>SUM(F106:F110)</f>
        <v>541989</v>
      </c>
      <c r="G111" s="8">
        <f>SUM(G106:G110)</f>
        <v>5000</v>
      </c>
      <c r="H111" s="8">
        <f>SUM(H106:H110)</f>
        <v>146534.79999999999</v>
      </c>
      <c r="I111" s="8">
        <f>SUM(I106:I110)</f>
        <v>4685</v>
      </c>
      <c r="J111" s="45"/>
    </row>
    <row r="112" spans="1:10">
      <c r="A112" s="46" t="s">
        <v>57</v>
      </c>
      <c r="B112" s="47"/>
      <c r="C112" s="47"/>
      <c r="D112" s="47"/>
      <c r="E112" s="47"/>
      <c r="F112" s="47"/>
      <c r="G112" s="47"/>
      <c r="H112" s="47"/>
      <c r="I112" s="47"/>
      <c r="J112" s="47"/>
    </row>
    <row r="113" spans="1:10">
      <c r="A113" s="34" t="s">
        <v>58</v>
      </c>
      <c r="B113" s="50" t="s">
        <v>59</v>
      </c>
      <c r="C113" s="13">
        <v>1</v>
      </c>
      <c r="D113" s="3" t="s">
        <v>23</v>
      </c>
      <c r="E113" s="4">
        <f t="shared" ref="E113:E144" si="9">SUM(F113:I113)</f>
        <v>87864.4</v>
      </c>
      <c r="F113" s="10">
        <f>71903.9+250-820+29.9</f>
        <v>71363.799999999988</v>
      </c>
      <c r="G113" s="4">
        <v>0</v>
      </c>
      <c r="H113" s="4">
        <v>16500.599999999999</v>
      </c>
      <c r="I113" s="4">
        <v>0</v>
      </c>
      <c r="J113" s="13"/>
    </row>
    <row r="114" spans="1:10">
      <c r="A114" s="34"/>
      <c r="B114" s="50"/>
      <c r="C114" s="13"/>
      <c r="D114" s="3" t="s">
        <v>24</v>
      </c>
      <c r="E114" s="4">
        <f t="shared" si="9"/>
        <v>86593.5</v>
      </c>
      <c r="F114" s="10">
        <f>71903.9+250</f>
        <v>72153.899999999994</v>
      </c>
      <c r="G114" s="4">
        <v>0</v>
      </c>
      <c r="H114" s="4">
        <v>14439.6</v>
      </c>
      <c r="I114" s="4">
        <v>0</v>
      </c>
      <c r="J114" s="13"/>
    </row>
    <row r="115" spans="1:10">
      <c r="A115" s="34"/>
      <c r="B115" s="50"/>
      <c r="C115" s="13"/>
      <c r="D115" s="3" t="s">
        <v>25</v>
      </c>
      <c r="E115" s="4">
        <f t="shared" si="9"/>
        <v>93037.299999999988</v>
      </c>
      <c r="F115" s="10">
        <f>71903.9+250</f>
        <v>72153.899999999994</v>
      </c>
      <c r="G115" s="4">
        <v>0</v>
      </c>
      <c r="H115" s="4">
        <v>20883.400000000001</v>
      </c>
      <c r="I115" s="4">
        <v>0</v>
      </c>
      <c r="J115" s="13"/>
    </row>
    <row r="116" spans="1:10">
      <c r="A116" s="34"/>
      <c r="B116" s="50"/>
      <c r="C116" s="13"/>
      <c r="D116" s="3" t="s">
        <v>26</v>
      </c>
      <c r="E116" s="4">
        <f t="shared" si="9"/>
        <v>75673.099999999991</v>
      </c>
      <c r="F116" s="10">
        <v>74553.899999999994</v>
      </c>
      <c r="G116" s="4">
        <v>0</v>
      </c>
      <c r="H116" s="4">
        <v>1119.2</v>
      </c>
      <c r="I116" s="4">
        <v>0</v>
      </c>
      <c r="J116" s="13"/>
    </row>
    <row r="117" spans="1:10">
      <c r="A117" s="34"/>
      <c r="B117" s="50"/>
      <c r="C117" s="13"/>
      <c r="D117" s="3" t="s">
        <v>27</v>
      </c>
      <c r="E117" s="4">
        <f t="shared" si="9"/>
        <v>75673.099999999991</v>
      </c>
      <c r="F117" s="10">
        <v>74553.899999999994</v>
      </c>
      <c r="G117" s="4">
        <v>0</v>
      </c>
      <c r="H117" s="4">
        <v>1119.2</v>
      </c>
      <c r="I117" s="4">
        <v>0</v>
      </c>
      <c r="J117" s="13"/>
    </row>
    <row r="118" spans="1:10">
      <c r="A118" s="34"/>
      <c r="B118" s="50"/>
      <c r="C118" s="13"/>
      <c r="D118" s="3" t="s">
        <v>28</v>
      </c>
      <c r="E118" s="4">
        <f t="shared" si="9"/>
        <v>418841.4</v>
      </c>
      <c r="F118" s="4">
        <f>SUM(F113:F117)</f>
        <v>364779.4</v>
      </c>
      <c r="G118" s="4">
        <f>SUM(G113:G117)</f>
        <v>0</v>
      </c>
      <c r="H118" s="4">
        <f>SUM(H113:H117)</f>
        <v>54061.999999999993</v>
      </c>
      <c r="I118" s="4">
        <f>SUM(I113:I117)</f>
        <v>0</v>
      </c>
      <c r="J118" s="13"/>
    </row>
    <row r="119" spans="1:10">
      <c r="A119" s="34" t="s">
        <v>60</v>
      </c>
      <c r="B119" s="35" t="s">
        <v>61</v>
      </c>
      <c r="C119" s="13">
        <v>1</v>
      </c>
      <c r="D119" s="3" t="s">
        <v>23</v>
      </c>
      <c r="E119" s="4">
        <f t="shared" si="9"/>
        <v>1212.5999999999999</v>
      </c>
      <c r="F119" s="4">
        <v>1212.5999999999999</v>
      </c>
      <c r="G119" s="4">
        <v>0</v>
      </c>
      <c r="H119" s="4">
        <v>0</v>
      </c>
      <c r="I119" s="4">
        <v>0</v>
      </c>
      <c r="J119" s="13"/>
    </row>
    <row r="120" spans="1:10">
      <c r="A120" s="34"/>
      <c r="B120" s="35"/>
      <c r="C120" s="13"/>
      <c r="D120" s="3" t="s">
        <v>24</v>
      </c>
      <c r="E120" s="4">
        <f t="shared" si="9"/>
        <v>1212.5999999999999</v>
      </c>
      <c r="F120" s="4">
        <v>1212.5999999999999</v>
      </c>
      <c r="G120" s="4">
        <v>0</v>
      </c>
      <c r="H120" s="4">
        <v>0</v>
      </c>
      <c r="I120" s="4">
        <v>0</v>
      </c>
      <c r="J120" s="13"/>
    </row>
    <row r="121" spans="1:10">
      <c r="A121" s="34"/>
      <c r="B121" s="35"/>
      <c r="C121" s="13"/>
      <c r="D121" s="3" t="s">
        <v>25</v>
      </c>
      <c r="E121" s="4">
        <f t="shared" si="9"/>
        <v>1212.5999999999999</v>
      </c>
      <c r="F121" s="4">
        <v>1212.5999999999999</v>
      </c>
      <c r="G121" s="4">
        <v>0</v>
      </c>
      <c r="H121" s="4">
        <v>0</v>
      </c>
      <c r="I121" s="4">
        <v>0</v>
      </c>
      <c r="J121" s="13"/>
    </row>
    <row r="122" spans="1:10">
      <c r="A122" s="34"/>
      <c r="B122" s="35"/>
      <c r="C122" s="13"/>
      <c r="D122" s="3" t="s">
        <v>26</v>
      </c>
      <c r="E122" s="4">
        <f t="shared" si="9"/>
        <v>1212.5999999999999</v>
      </c>
      <c r="F122" s="4">
        <v>1212.5999999999999</v>
      </c>
      <c r="G122" s="4">
        <v>0</v>
      </c>
      <c r="H122" s="4">
        <v>0</v>
      </c>
      <c r="I122" s="4">
        <v>0</v>
      </c>
      <c r="J122" s="13"/>
    </row>
    <row r="123" spans="1:10">
      <c r="A123" s="34"/>
      <c r="B123" s="35"/>
      <c r="C123" s="13"/>
      <c r="D123" s="3" t="s">
        <v>27</v>
      </c>
      <c r="E123" s="4">
        <f t="shared" si="9"/>
        <v>1212.5999999999999</v>
      </c>
      <c r="F123" s="4">
        <v>1212.5999999999999</v>
      </c>
      <c r="G123" s="4">
        <v>0</v>
      </c>
      <c r="H123" s="4">
        <v>0</v>
      </c>
      <c r="I123" s="4">
        <v>0</v>
      </c>
      <c r="J123" s="13"/>
    </row>
    <row r="124" spans="1:10">
      <c r="A124" s="34"/>
      <c r="B124" s="35"/>
      <c r="C124" s="13"/>
      <c r="D124" s="3" t="s">
        <v>28</v>
      </c>
      <c r="E124" s="4">
        <f t="shared" si="9"/>
        <v>6063</v>
      </c>
      <c r="F124" s="4">
        <f>SUM(F119:F123)</f>
        <v>6063</v>
      </c>
      <c r="G124" s="4">
        <f>SUM(G119:G123)</f>
        <v>0</v>
      </c>
      <c r="H124" s="4">
        <f>SUM(H119:H123)</f>
        <v>0</v>
      </c>
      <c r="I124" s="4">
        <f>SUM(I119:I123)</f>
        <v>0</v>
      </c>
      <c r="J124" s="13"/>
    </row>
    <row r="125" spans="1:10">
      <c r="A125" s="34" t="s">
        <v>62</v>
      </c>
      <c r="B125" s="35" t="s">
        <v>63</v>
      </c>
      <c r="C125" s="13">
        <v>3</v>
      </c>
      <c r="D125" s="3" t="s">
        <v>23</v>
      </c>
      <c r="E125" s="4">
        <f t="shared" si="9"/>
        <v>80</v>
      </c>
      <c r="F125" s="6"/>
      <c r="G125" s="6"/>
      <c r="H125" s="6"/>
      <c r="I125" s="6">
        <v>80</v>
      </c>
      <c r="J125" s="14"/>
    </row>
    <row r="126" spans="1:10">
      <c r="A126" s="34"/>
      <c r="B126" s="35"/>
      <c r="C126" s="13"/>
      <c r="D126" s="3" t="s">
        <v>24</v>
      </c>
      <c r="E126" s="4">
        <f t="shared" si="9"/>
        <v>80</v>
      </c>
      <c r="F126" s="6"/>
      <c r="G126" s="6"/>
      <c r="H126" s="6"/>
      <c r="I126" s="6">
        <v>80</v>
      </c>
      <c r="J126" s="14"/>
    </row>
    <row r="127" spans="1:10">
      <c r="A127" s="34"/>
      <c r="B127" s="35"/>
      <c r="C127" s="13"/>
      <c r="D127" s="3" t="s">
        <v>25</v>
      </c>
      <c r="E127" s="4">
        <f t="shared" si="9"/>
        <v>80</v>
      </c>
      <c r="F127" s="6"/>
      <c r="G127" s="6"/>
      <c r="H127" s="6"/>
      <c r="I127" s="6">
        <v>80</v>
      </c>
      <c r="J127" s="14"/>
    </row>
    <row r="128" spans="1:10">
      <c r="A128" s="34"/>
      <c r="B128" s="35"/>
      <c r="C128" s="13"/>
      <c r="D128" s="3" t="s">
        <v>26</v>
      </c>
      <c r="E128" s="4">
        <f t="shared" si="9"/>
        <v>1600</v>
      </c>
      <c r="F128" s="6">
        <v>1180</v>
      </c>
      <c r="G128" s="6"/>
      <c r="H128" s="6">
        <v>300</v>
      </c>
      <c r="I128" s="6">
        <v>120</v>
      </c>
      <c r="J128" s="14"/>
    </row>
    <row r="129" spans="1:10">
      <c r="A129" s="34"/>
      <c r="B129" s="35"/>
      <c r="C129" s="13"/>
      <c r="D129" s="3" t="s">
        <v>27</v>
      </c>
      <c r="E129" s="4">
        <f t="shared" si="9"/>
        <v>1600</v>
      </c>
      <c r="F129" s="6">
        <v>1180</v>
      </c>
      <c r="G129" s="6"/>
      <c r="H129" s="6">
        <v>300</v>
      </c>
      <c r="I129" s="6">
        <v>120</v>
      </c>
      <c r="J129" s="14"/>
    </row>
    <row r="130" spans="1:10" ht="16.5" customHeight="1">
      <c r="A130" s="34"/>
      <c r="B130" s="35"/>
      <c r="C130" s="13"/>
      <c r="D130" s="3" t="s">
        <v>28</v>
      </c>
      <c r="E130" s="4">
        <f t="shared" si="9"/>
        <v>3440</v>
      </c>
      <c r="F130" s="4">
        <f>SUM(F125:F129)</f>
        <v>2360</v>
      </c>
      <c r="G130" s="4">
        <f>SUM(G125:G129)</f>
        <v>0</v>
      </c>
      <c r="H130" s="4">
        <f>SUM(H125:H129)</f>
        <v>600</v>
      </c>
      <c r="I130" s="4">
        <f>SUM(I125:I129)</f>
        <v>480</v>
      </c>
      <c r="J130" s="14"/>
    </row>
    <row r="131" spans="1:10" ht="22.5" customHeight="1">
      <c r="A131" s="34" t="s">
        <v>64</v>
      </c>
      <c r="B131" s="35" t="s">
        <v>65</v>
      </c>
      <c r="C131" s="13">
        <v>3</v>
      </c>
      <c r="D131" s="3" t="s">
        <v>23</v>
      </c>
      <c r="E131" s="4">
        <f t="shared" si="9"/>
        <v>100</v>
      </c>
      <c r="F131" s="6"/>
      <c r="G131" s="6"/>
      <c r="H131" s="6"/>
      <c r="I131" s="6">
        <v>100</v>
      </c>
      <c r="J131" s="14"/>
    </row>
    <row r="132" spans="1:10" ht="22.5" customHeight="1">
      <c r="A132" s="34"/>
      <c r="B132" s="35"/>
      <c r="C132" s="13"/>
      <c r="D132" s="3" t="s">
        <v>24</v>
      </c>
      <c r="E132" s="4">
        <f t="shared" si="9"/>
        <v>100</v>
      </c>
      <c r="F132" s="6"/>
      <c r="G132" s="6"/>
      <c r="H132" s="6"/>
      <c r="I132" s="6">
        <v>100</v>
      </c>
      <c r="J132" s="14"/>
    </row>
    <row r="133" spans="1:10" ht="22.5" customHeight="1">
      <c r="A133" s="34"/>
      <c r="B133" s="35"/>
      <c r="C133" s="13"/>
      <c r="D133" s="3" t="s">
        <v>25</v>
      </c>
      <c r="E133" s="4">
        <f t="shared" si="9"/>
        <v>100</v>
      </c>
      <c r="F133" s="6"/>
      <c r="G133" s="6"/>
      <c r="H133" s="6"/>
      <c r="I133" s="6">
        <v>100</v>
      </c>
      <c r="J133" s="14"/>
    </row>
    <row r="134" spans="1:10" ht="22.5" customHeight="1">
      <c r="A134" s="34"/>
      <c r="B134" s="35"/>
      <c r="C134" s="13"/>
      <c r="D134" s="3" t="s">
        <v>26</v>
      </c>
      <c r="E134" s="4">
        <f t="shared" si="9"/>
        <v>1600</v>
      </c>
      <c r="F134" s="6">
        <v>1500</v>
      </c>
      <c r="G134" s="6"/>
      <c r="H134" s="6"/>
      <c r="I134" s="6">
        <v>100</v>
      </c>
      <c r="J134" s="14"/>
    </row>
    <row r="135" spans="1:10" ht="22.5" customHeight="1">
      <c r="A135" s="34"/>
      <c r="B135" s="35"/>
      <c r="C135" s="13"/>
      <c r="D135" s="3" t="s">
        <v>27</v>
      </c>
      <c r="E135" s="4">
        <f t="shared" si="9"/>
        <v>100</v>
      </c>
      <c r="F135" s="6">
        <v>0</v>
      </c>
      <c r="G135" s="6">
        <v>0</v>
      </c>
      <c r="H135" s="6">
        <v>0</v>
      </c>
      <c r="I135" s="6">
        <v>100</v>
      </c>
      <c r="J135" s="14"/>
    </row>
    <row r="136" spans="1:10" ht="22.5" customHeight="1">
      <c r="A136" s="34"/>
      <c r="B136" s="35"/>
      <c r="C136" s="13"/>
      <c r="D136" s="3" t="s">
        <v>28</v>
      </c>
      <c r="E136" s="4">
        <f t="shared" si="9"/>
        <v>2000</v>
      </c>
      <c r="F136" s="4">
        <f>SUM(F131:F135)</f>
        <v>1500</v>
      </c>
      <c r="G136" s="4">
        <f>SUM(G131:G135)</f>
        <v>0</v>
      </c>
      <c r="H136" s="4">
        <f>SUM(H131:H135)</f>
        <v>0</v>
      </c>
      <c r="I136" s="4">
        <f>SUM(I131:I135)</f>
        <v>500</v>
      </c>
      <c r="J136" s="14"/>
    </row>
    <row r="137" spans="1:10" ht="31.5" customHeight="1">
      <c r="A137" s="15" t="s">
        <v>66</v>
      </c>
      <c r="B137" s="18" t="s">
        <v>67</v>
      </c>
      <c r="C137" s="36">
        <v>1</v>
      </c>
      <c r="D137" s="3" t="s">
        <v>23</v>
      </c>
      <c r="E137" s="4">
        <f t="shared" si="9"/>
        <v>0</v>
      </c>
      <c r="F137" s="6"/>
      <c r="G137" s="6"/>
      <c r="H137" s="6"/>
      <c r="I137" s="6"/>
      <c r="J137" s="9"/>
    </row>
    <row r="138" spans="1:10" ht="31.5" customHeight="1">
      <c r="A138" s="16"/>
      <c r="B138" s="19"/>
      <c r="C138" s="37"/>
      <c r="D138" s="3" t="s">
        <v>24</v>
      </c>
      <c r="E138" s="4">
        <f t="shared" si="9"/>
        <v>0</v>
      </c>
      <c r="F138" s="6"/>
      <c r="G138" s="6"/>
      <c r="H138" s="6"/>
      <c r="I138" s="6"/>
      <c r="J138" s="9"/>
    </row>
    <row r="139" spans="1:10" ht="31.5" customHeight="1">
      <c r="A139" s="16"/>
      <c r="B139" s="19"/>
      <c r="C139" s="37"/>
      <c r="D139" s="3" t="s">
        <v>25</v>
      </c>
      <c r="E139" s="4">
        <f t="shared" si="9"/>
        <v>0</v>
      </c>
      <c r="F139" s="6"/>
      <c r="G139" s="6"/>
      <c r="H139" s="6"/>
      <c r="I139" s="6"/>
      <c r="J139" s="9"/>
    </row>
    <row r="140" spans="1:10" ht="31.5" customHeight="1">
      <c r="A140" s="16"/>
      <c r="B140" s="19"/>
      <c r="C140" s="37"/>
      <c r="D140" s="3" t="s">
        <v>26</v>
      </c>
      <c r="E140" s="4">
        <f t="shared" si="9"/>
        <v>2750</v>
      </c>
      <c r="F140" s="6">
        <v>2750</v>
      </c>
      <c r="G140" s="6"/>
      <c r="H140" s="6"/>
      <c r="I140" s="6"/>
      <c r="J140" s="9"/>
    </row>
    <row r="141" spans="1:10" ht="31.5" customHeight="1">
      <c r="A141" s="16"/>
      <c r="B141" s="19"/>
      <c r="C141" s="37"/>
      <c r="D141" s="3" t="s">
        <v>27</v>
      </c>
      <c r="E141" s="4">
        <f t="shared" si="9"/>
        <v>5500</v>
      </c>
      <c r="F141" s="6">
        <v>5500</v>
      </c>
      <c r="G141" s="6"/>
      <c r="H141" s="6"/>
      <c r="I141" s="6"/>
      <c r="J141" s="9"/>
    </row>
    <row r="142" spans="1:10" ht="45.75" customHeight="1">
      <c r="A142" s="17"/>
      <c r="B142" s="20"/>
      <c r="C142" s="38"/>
      <c r="D142" s="3" t="s">
        <v>28</v>
      </c>
      <c r="E142" s="4">
        <f t="shared" si="9"/>
        <v>8250</v>
      </c>
      <c r="F142" s="4">
        <f>SUM(F137:F141)</f>
        <v>8250</v>
      </c>
      <c r="G142" s="4">
        <f>SUM(G137:G141)</f>
        <v>0</v>
      </c>
      <c r="H142" s="4">
        <f>SUM(H137:H141)</f>
        <v>0</v>
      </c>
      <c r="I142" s="4">
        <f>SUM(I137:I141)</f>
        <v>0</v>
      </c>
      <c r="J142" s="9"/>
    </row>
    <row r="143" spans="1:10" ht="15.75" customHeight="1">
      <c r="A143" s="34" t="s">
        <v>68</v>
      </c>
      <c r="B143" s="35" t="s">
        <v>69</v>
      </c>
      <c r="C143" s="13">
        <v>3</v>
      </c>
      <c r="D143" s="3" t="s">
        <v>23</v>
      </c>
      <c r="E143" s="4">
        <f t="shared" si="9"/>
        <v>0</v>
      </c>
      <c r="F143" s="4"/>
      <c r="G143" s="4"/>
      <c r="H143" s="4"/>
      <c r="I143" s="4"/>
      <c r="J143" s="13"/>
    </row>
    <row r="144" spans="1:10" ht="15.75" customHeight="1">
      <c r="A144" s="34"/>
      <c r="B144" s="35"/>
      <c r="C144" s="13"/>
      <c r="D144" s="3" t="s">
        <v>24</v>
      </c>
      <c r="E144" s="4">
        <f t="shared" si="9"/>
        <v>0</v>
      </c>
      <c r="F144" s="4"/>
      <c r="G144" s="4"/>
      <c r="H144" s="4"/>
      <c r="I144" s="4"/>
      <c r="J144" s="13"/>
    </row>
    <row r="145" spans="1:10" ht="15.75" customHeight="1">
      <c r="A145" s="34"/>
      <c r="B145" s="35"/>
      <c r="C145" s="13"/>
      <c r="D145" s="3" t="s">
        <v>25</v>
      </c>
      <c r="E145" s="4">
        <f t="shared" ref="E145:E171" si="10">SUM(F145:I145)</f>
        <v>0</v>
      </c>
      <c r="F145" s="4"/>
      <c r="G145" s="4"/>
      <c r="H145" s="4"/>
      <c r="I145" s="4"/>
      <c r="J145" s="13"/>
    </row>
    <row r="146" spans="1:10" ht="15.75" customHeight="1">
      <c r="A146" s="34"/>
      <c r="B146" s="35"/>
      <c r="C146" s="13"/>
      <c r="D146" s="3" t="s">
        <v>26</v>
      </c>
      <c r="E146" s="4">
        <f t="shared" si="10"/>
        <v>125000</v>
      </c>
      <c r="F146" s="4">
        <v>125000</v>
      </c>
      <c r="G146" s="4"/>
      <c r="H146" s="4"/>
      <c r="I146" s="4"/>
      <c r="J146" s="13"/>
    </row>
    <row r="147" spans="1:10" ht="15.75" customHeight="1">
      <c r="A147" s="34"/>
      <c r="B147" s="35"/>
      <c r="C147" s="13"/>
      <c r="D147" s="3" t="s">
        <v>27</v>
      </c>
      <c r="E147" s="4">
        <f t="shared" si="10"/>
        <v>125000</v>
      </c>
      <c r="F147" s="4">
        <v>125000</v>
      </c>
      <c r="G147" s="4"/>
      <c r="H147" s="4"/>
      <c r="I147" s="4"/>
      <c r="J147" s="13"/>
    </row>
    <row r="148" spans="1:10" ht="15.75" customHeight="1">
      <c r="A148" s="34"/>
      <c r="B148" s="35"/>
      <c r="C148" s="13"/>
      <c r="D148" s="3" t="s">
        <v>28</v>
      </c>
      <c r="E148" s="4">
        <f t="shared" si="10"/>
        <v>250000</v>
      </c>
      <c r="F148" s="4">
        <f>SUM(F143:F147)</f>
        <v>250000</v>
      </c>
      <c r="G148" s="4">
        <f>SUM(G143:G147)</f>
        <v>0</v>
      </c>
      <c r="H148" s="4">
        <f>SUM(H143:H147)</f>
        <v>0</v>
      </c>
      <c r="I148" s="4">
        <f>SUM(I143:I147)</f>
        <v>0</v>
      </c>
      <c r="J148" s="13"/>
    </row>
    <row r="149" spans="1:10" ht="63" customHeight="1">
      <c r="A149" s="34" t="s">
        <v>70</v>
      </c>
      <c r="B149" s="35" t="s">
        <v>71</v>
      </c>
      <c r="C149" s="13">
        <v>2</v>
      </c>
      <c r="D149" s="3" t="s">
        <v>23</v>
      </c>
      <c r="E149" s="4">
        <f t="shared" si="10"/>
        <v>900</v>
      </c>
      <c r="F149" s="6">
        <v>800</v>
      </c>
      <c r="G149" s="6"/>
      <c r="H149" s="6"/>
      <c r="I149" s="6">
        <v>100</v>
      </c>
      <c r="J149" s="14"/>
    </row>
    <row r="150" spans="1:10" ht="63" customHeight="1">
      <c r="A150" s="34"/>
      <c r="B150" s="35"/>
      <c r="C150" s="13"/>
      <c r="D150" s="3" t="s">
        <v>24</v>
      </c>
      <c r="E150" s="4">
        <f t="shared" si="10"/>
        <v>900</v>
      </c>
      <c r="F150" s="6">
        <v>800</v>
      </c>
      <c r="G150" s="6"/>
      <c r="H150" s="6"/>
      <c r="I150" s="6">
        <v>100</v>
      </c>
      <c r="J150" s="14"/>
    </row>
    <row r="151" spans="1:10" ht="63" customHeight="1">
      <c r="A151" s="34"/>
      <c r="B151" s="35"/>
      <c r="C151" s="13"/>
      <c r="D151" s="3" t="s">
        <v>25</v>
      </c>
      <c r="E151" s="4">
        <f t="shared" si="10"/>
        <v>900</v>
      </c>
      <c r="F151" s="6">
        <v>800</v>
      </c>
      <c r="G151" s="6"/>
      <c r="H151" s="6"/>
      <c r="I151" s="6">
        <v>100</v>
      </c>
      <c r="J151" s="14"/>
    </row>
    <row r="152" spans="1:10" ht="63" customHeight="1">
      <c r="A152" s="34"/>
      <c r="B152" s="35"/>
      <c r="C152" s="13"/>
      <c r="D152" s="3" t="s">
        <v>26</v>
      </c>
      <c r="E152" s="4">
        <f t="shared" si="10"/>
        <v>2400</v>
      </c>
      <c r="F152" s="6">
        <v>2000</v>
      </c>
      <c r="G152" s="6">
        <v>150</v>
      </c>
      <c r="H152" s="6">
        <v>150</v>
      </c>
      <c r="I152" s="6">
        <v>100</v>
      </c>
      <c r="J152" s="14"/>
    </row>
    <row r="153" spans="1:10" ht="63" customHeight="1">
      <c r="A153" s="34"/>
      <c r="B153" s="35"/>
      <c r="C153" s="13"/>
      <c r="D153" s="3" t="s">
        <v>27</v>
      </c>
      <c r="E153" s="4">
        <f t="shared" si="10"/>
        <v>2400</v>
      </c>
      <c r="F153" s="6">
        <v>2000</v>
      </c>
      <c r="G153" s="6">
        <v>150</v>
      </c>
      <c r="H153" s="6">
        <v>150</v>
      </c>
      <c r="I153" s="6">
        <v>100</v>
      </c>
      <c r="J153" s="14"/>
    </row>
    <row r="154" spans="1:10" ht="63" customHeight="1">
      <c r="A154" s="34"/>
      <c r="B154" s="35"/>
      <c r="C154" s="13"/>
      <c r="D154" s="3" t="s">
        <v>28</v>
      </c>
      <c r="E154" s="4">
        <f t="shared" si="10"/>
        <v>7500</v>
      </c>
      <c r="F154" s="4">
        <f>SUM(F149:F153)</f>
        <v>6400</v>
      </c>
      <c r="G154" s="4">
        <f>SUM(G149:G153)</f>
        <v>300</v>
      </c>
      <c r="H154" s="4">
        <f>SUM(H149:H153)</f>
        <v>300</v>
      </c>
      <c r="I154" s="4">
        <f>SUM(I149:I153)</f>
        <v>500</v>
      </c>
      <c r="J154" s="14"/>
    </row>
    <row r="155" spans="1:10">
      <c r="A155" s="34" t="s">
        <v>72</v>
      </c>
      <c r="B155" s="35" t="s">
        <v>73</v>
      </c>
      <c r="C155" s="13">
        <v>3</v>
      </c>
      <c r="D155" s="3" t="s">
        <v>23</v>
      </c>
      <c r="E155" s="4">
        <f t="shared" si="10"/>
        <v>600</v>
      </c>
      <c r="F155" s="6">
        <v>600</v>
      </c>
      <c r="G155" s="6"/>
      <c r="H155" s="6"/>
      <c r="I155" s="6"/>
      <c r="J155" s="14"/>
    </row>
    <row r="156" spans="1:10">
      <c r="A156" s="34"/>
      <c r="B156" s="35"/>
      <c r="C156" s="13"/>
      <c r="D156" s="3" t="s">
        <v>24</v>
      </c>
      <c r="E156" s="4">
        <f t="shared" si="10"/>
        <v>600</v>
      </c>
      <c r="F156" s="6">
        <v>600</v>
      </c>
      <c r="G156" s="6"/>
      <c r="H156" s="6"/>
      <c r="I156" s="6"/>
      <c r="J156" s="14"/>
    </row>
    <row r="157" spans="1:10">
      <c r="A157" s="34"/>
      <c r="B157" s="35"/>
      <c r="C157" s="13"/>
      <c r="D157" s="3" t="s">
        <v>25</v>
      </c>
      <c r="E157" s="4">
        <f t="shared" si="10"/>
        <v>600</v>
      </c>
      <c r="F157" s="6">
        <v>600</v>
      </c>
      <c r="G157" s="6"/>
      <c r="H157" s="6"/>
      <c r="I157" s="6"/>
      <c r="J157" s="14"/>
    </row>
    <row r="158" spans="1:10">
      <c r="A158" s="34"/>
      <c r="B158" s="35"/>
      <c r="C158" s="13"/>
      <c r="D158" s="3" t="s">
        <v>26</v>
      </c>
      <c r="E158" s="4">
        <f t="shared" si="10"/>
        <v>1000</v>
      </c>
      <c r="F158" s="6">
        <v>1000</v>
      </c>
      <c r="G158" s="6"/>
      <c r="H158" s="6"/>
      <c r="I158" s="6"/>
      <c r="J158" s="14"/>
    </row>
    <row r="159" spans="1:10">
      <c r="A159" s="34"/>
      <c r="B159" s="35"/>
      <c r="C159" s="13"/>
      <c r="D159" s="3" t="s">
        <v>27</v>
      </c>
      <c r="E159" s="4">
        <f t="shared" si="10"/>
        <v>1000</v>
      </c>
      <c r="F159" s="6">
        <v>1000</v>
      </c>
      <c r="G159" s="6"/>
      <c r="H159" s="6"/>
      <c r="I159" s="6"/>
      <c r="J159" s="14"/>
    </row>
    <row r="160" spans="1:10">
      <c r="A160" s="34"/>
      <c r="B160" s="35"/>
      <c r="C160" s="13"/>
      <c r="D160" s="3" t="s">
        <v>28</v>
      </c>
      <c r="E160" s="4">
        <f t="shared" si="10"/>
        <v>3800</v>
      </c>
      <c r="F160" s="4">
        <f>SUM(F155:F159)</f>
        <v>3800</v>
      </c>
      <c r="G160" s="4">
        <f>SUM(G155:G159)</f>
        <v>0</v>
      </c>
      <c r="H160" s="4">
        <f>SUM(H155:H159)</f>
        <v>0</v>
      </c>
      <c r="I160" s="4">
        <f>SUM(I155:I159)</f>
        <v>0</v>
      </c>
      <c r="J160" s="14"/>
    </row>
    <row r="161" spans="1:10">
      <c r="A161" s="34" t="s">
        <v>74</v>
      </c>
      <c r="B161" s="35" t="s">
        <v>75</v>
      </c>
      <c r="C161" s="13">
        <v>3</v>
      </c>
      <c r="D161" s="3" t="s">
        <v>23</v>
      </c>
      <c r="E161" s="4">
        <f t="shared" si="10"/>
        <v>250</v>
      </c>
      <c r="F161" s="6">
        <v>200</v>
      </c>
      <c r="G161" s="6"/>
      <c r="H161" s="6"/>
      <c r="I161" s="6">
        <v>50</v>
      </c>
      <c r="J161" s="14"/>
    </row>
    <row r="162" spans="1:10">
      <c r="A162" s="34"/>
      <c r="B162" s="35"/>
      <c r="C162" s="13"/>
      <c r="D162" s="3" t="s">
        <v>24</v>
      </c>
      <c r="E162" s="4">
        <f t="shared" si="10"/>
        <v>250</v>
      </c>
      <c r="F162" s="6">
        <v>200</v>
      </c>
      <c r="G162" s="6"/>
      <c r="H162" s="6"/>
      <c r="I162" s="6">
        <v>50</v>
      </c>
      <c r="J162" s="14"/>
    </row>
    <row r="163" spans="1:10">
      <c r="A163" s="34"/>
      <c r="B163" s="35"/>
      <c r="C163" s="13"/>
      <c r="D163" s="3" t="s">
        <v>25</v>
      </c>
      <c r="E163" s="4">
        <f t="shared" si="10"/>
        <v>260</v>
      </c>
      <c r="F163" s="6">
        <v>200</v>
      </c>
      <c r="G163" s="6"/>
      <c r="H163" s="6"/>
      <c r="I163" s="6">
        <v>60</v>
      </c>
      <c r="J163" s="14"/>
    </row>
    <row r="164" spans="1:10">
      <c r="A164" s="34"/>
      <c r="B164" s="35"/>
      <c r="C164" s="13"/>
      <c r="D164" s="3" t="s">
        <v>26</v>
      </c>
      <c r="E164" s="4">
        <f t="shared" si="10"/>
        <v>1260</v>
      </c>
      <c r="F164" s="6">
        <v>900</v>
      </c>
      <c r="G164" s="6">
        <v>150</v>
      </c>
      <c r="H164" s="6">
        <v>150</v>
      </c>
      <c r="I164" s="6">
        <v>60</v>
      </c>
      <c r="J164" s="14"/>
    </row>
    <row r="165" spans="1:10">
      <c r="A165" s="34"/>
      <c r="B165" s="35"/>
      <c r="C165" s="13"/>
      <c r="D165" s="3" t="s">
        <v>27</v>
      </c>
      <c r="E165" s="4">
        <f t="shared" si="10"/>
        <v>1360</v>
      </c>
      <c r="F165" s="6">
        <v>1000</v>
      </c>
      <c r="G165" s="6">
        <v>150</v>
      </c>
      <c r="H165" s="6">
        <v>150</v>
      </c>
      <c r="I165" s="6">
        <v>60</v>
      </c>
      <c r="J165" s="14"/>
    </row>
    <row r="166" spans="1:10">
      <c r="A166" s="34"/>
      <c r="B166" s="35"/>
      <c r="C166" s="13"/>
      <c r="D166" s="3" t="s">
        <v>28</v>
      </c>
      <c r="E166" s="4">
        <f t="shared" si="10"/>
        <v>3380</v>
      </c>
      <c r="F166" s="4">
        <f>SUM(F161:F165)</f>
        <v>2500</v>
      </c>
      <c r="G166" s="4">
        <f>SUM(G161:G165)</f>
        <v>300</v>
      </c>
      <c r="H166" s="4">
        <f>SUM(H161:H165)</f>
        <v>300</v>
      </c>
      <c r="I166" s="4">
        <f>SUM(I161:I165)</f>
        <v>280</v>
      </c>
      <c r="J166" s="14"/>
    </row>
    <row r="167" spans="1:10" ht="27" customHeight="1">
      <c r="A167" s="34" t="s">
        <v>76</v>
      </c>
      <c r="B167" s="35" t="s">
        <v>77</v>
      </c>
      <c r="C167" s="13">
        <v>3</v>
      </c>
      <c r="D167" s="3" t="s">
        <v>23</v>
      </c>
      <c r="E167" s="4">
        <f t="shared" si="10"/>
        <v>850</v>
      </c>
      <c r="F167" s="6">
        <v>800</v>
      </c>
      <c r="G167" s="6"/>
      <c r="H167" s="6"/>
      <c r="I167" s="6">
        <v>50</v>
      </c>
      <c r="J167" s="14"/>
    </row>
    <row r="168" spans="1:10" ht="27" customHeight="1">
      <c r="A168" s="34"/>
      <c r="B168" s="35"/>
      <c r="C168" s="13"/>
      <c r="D168" s="3" t="s">
        <v>24</v>
      </c>
      <c r="E168" s="4">
        <f t="shared" si="10"/>
        <v>850</v>
      </c>
      <c r="F168" s="6">
        <v>800</v>
      </c>
      <c r="G168" s="6"/>
      <c r="H168" s="6"/>
      <c r="I168" s="6">
        <v>50</v>
      </c>
      <c r="J168" s="14"/>
    </row>
    <row r="169" spans="1:10" ht="27" customHeight="1">
      <c r="A169" s="34"/>
      <c r="B169" s="35"/>
      <c r="C169" s="13"/>
      <c r="D169" s="3" t="s">
        <v>25</v>
      </c>
      <c r="E169" s="4">
        <f t="shared" si="10"/>
        <v>800</v>
      </c>
      <c r="F169" s="6">
        <v>800</v>
      </c>
      <c r="G169" s="6"/>
      <c r="H169" s="6"/>
      <c r="I169" s="6">
        <v>0</v>
      </c>
      <c r="J169" s="14"/>
    </row>
    <row r="170" spans="1:10" ht="27" customHeight="1">
      <c r="A170" s="34"/>
      <c r="B170" s="35"/>
      <c r="C170" s="13"/>
      <c r="D170" s="3" t="s">
        <v>26</v>
      </c>
      <c r="E170" s="4">
        <f t="shared" si="10"/>
        <v>1500</v>
      </c>
      <c r="F170" s="6">
        <v>1250</v>
      </c>
      <c r="G170" s="6"/>
      <c r="H170" s="6">
        <v>200</v>
      </c>
      <c r="I170" s="6">
        <v>50</v>
      </c>
      <c r="J170" s="14"/>
    </row>
    <row r="171" spans="1:10" ht="27" customHeight="1">
      <c r="A171" s="34"/>
      <c r="B171" s="35"/>
      <c r="C171" s="13"/>
      <c r="D171" s="3" t="s">
        <v>27</v>
      </c>
      <c r="E171" s="4">
        <f t="shared" si="10"/>
        <v>1450</v>
      </c>
      <c r="F171" s="6">
        <v>1250</v>
      </c>
      <c r="G171" s="6"/>
      <c r="H171" s="6">
        <v>200</v>
      </c>
      <c r="I171" s="6">
        <v>0</v>
      </c>
      <c r="J171" s="14"/>
    </row>
    <row r="172" spans="1:10" ht="27" customHeight="1">
      <c r="A172" s="34"/>
      <c r="B172" s="35"/>
      <c r="C172" s="13"/>
      <c r="D172" s="3" t="s">
        <v>28</v>
      </c>
      <c r="E172" s="4">
        <f t="shared" ref="E172:E177" si="11">SUM(F172:I172)</f>
        <v>5450</v>
      </c>
      <c r="F172" s="4">
        <f>SUM(F167:F171)</f>
        <v>4900</v>
      </c>
      <c r="G172" s="4">
        <f>SUM(G167:G171)</f>
        <v>0</v>
      </c>
      <c r="H172" s="4">
        <f>SUM(H167:H171)</f>
        <v>400</v>
      </c>
      <c r="I172" s="4">
        <f>SUM(I167:I171)</f>
        <v>150</v>
      </c>
      <c r="J172" s="14"/>
    </row>
    <row r="173" spans="1:10">
      <c r="A173" s="23" t="s">
        <v>78</v>
      </c>
      <c r="B173" s="24"/>
      <c r="C173" s="25"/>
      <c r="D173" s="7" t="s">
        <v>23</v>
      </c>
      <c r="E173" s="8">
        <f t="shared" si="11"/>
        <v>91857</v>
      </c>
      <c r="F173" s="8">
        <f t="shared" ref="F173:I177" si="12">F131+F137+F143+F149+F155+F161+F167+F125+F119+F113</f>
        <v>74976.399999999994</v>
      </c>
      <c r="G173" s="8">
        <f t="shared" si="12"/>
        <v>0</v>
      </c>
      <c r="H173" s="8">
        <f t="shared" si="12"/>
        <v>16500.599999999999</v>
      </c>
      <c r="I173" s="8">
        <f t="shared" si="12"/>
        <v>380</v>
      </c>
      <c r="J173" s="7"/>
    </row>
    <row r="174" spans="1:10">
      <c r="A174" s="26"/>
      <c r="B174" s="27"/>
      <c r="C174" s="28"/>
      <c r="D174" s="7" t="s">
        <v>24</v>
      </c>
      <c r="E174" s="8">
        <f t="shared" si="11"/>
        <v>90586.1</v>
      </c>
      <c r="F174" s="8">
        <f t="shared" si="12"/>
        <v>75766.5</v>
      </c>
      <c r="G174" s="8">
        <f t="shared" si="12"/>
        <v>0</v>
      </c>
      <c r="H174" s="8">
        <f t="shared" si="12"/>
        <v>14439.6</v>
      </c>
      <c r="I174" s="8">
        <f t="shared" si="12"/>
        <v>380</v>
      </c>
      <c r="J174" s="9"/>
    </row>
    <row r="175" spans="1:10">
      <c r="A175" s="26"/>
      <c r="B175" s="27"/>
      <c r="C175" s="28"/>
      <c r="D175" s="7" t="s">
        <v>25</v>
      </c>
      <c r="E175" s="8">
        <f t="shared" si="11"/>
        <v>96989.9</v>
      </c>
      <c r="F175" s="8">
        <f t="shared" si="12"/>
        <v>75766.5</v>
      </c>
      <c r="G175" s="8">
        <f t="shared" si="12"/>
        <v>0</v>
      </c>
      <c r="H175" s="8">
        <f t="shared" si="12"/>
        <v>20883.400000000001</v>
      </c>
      <c r="I175" s="8">
        <f t="shared" si="12"/>
        <v>340</v>
      </c>
      <c r="J175" s="9"/>
    </row>
    <row r="176" spans="1:10">
      <c r="A176" s="26"/>
      <c r="B176" s="27"/>
      <c r="C176" s="28"/>
      <c r="D176" s="7" t="s">
        <v>26</v>
      </c>
      <c r="E176" s="8">
        <f t="shared" si="11"/>
        <v>213995.7</v>
      </c>
      <c r="F176" s="8">
        <f t="shared" si="12"/>
        <v>211346.5</v>
      </c>
      <c r="G176" s="8">
        <f t="shared" si="12"/>
        <v>300</v>
      </c>
      <c r="H176" s="8">
        <f t="shared" si="12"/>
        <v>1919.2</v>
      </c>
      <c r="I176" s="8">
        <f t="shared" si="12"/>
        <v>430</v>
      </c>
      <c r="J176" s="9"/>
    </row>
    <row r="177" spans="1:10">
      <c r="A177" s="26"/>
      <c r="B177" s="27"/>
      <c r="C177" s="28"/>
      <c r="D177" s="7" t="s">
        <v>27</v>
      </c>
      <c r="E177" s="8">
        <f t="shared" si="11"/>
        <v>215295.7</v>
      </c>
      <c r="F177" s="8">
        <f t="shared" si="12"/>
        <v>212696.5</v>
      </c>
      <c r="G177" s="8">
        <f t="shared" si="12"/>
        <v>300</v>
      </c>
      <c r="H177" s="8">
        <f t="shared" si="12"/>
        <v>1919.2</v>
      </c>
      <c r="I177" s="8">
        <f t="shared" si="12"/>
        <v>380</v>
      </c>
      <c r="J177" s="9"/>
    </row>
    <row r="178" spans="1:10">
      <c r="A178" s="29"/>
      <c r="B178" s="30"/>
      <c r="C178" s="31"/>
      <c r="D178" s="7" t="s">
        <v>28</v>
      </c>
      <c r="E178" s="8">
        <f>SUM(E173:E177)</f>
        <v>708724.4</v>
      </c>
      <c r="F178" s="8">
        <f>SUM(F173:F177)</f>
        <v>650552.4</v>
      </c>
      <c r="G178" s="8">
        <f>SUM(G173:G177)</f>
        <v>600</v>
      </c>
      <c r="H178" s="8">
        <f>SUM(H173:H177)</f>
        <v>55661.999999999993</v>
      </c>
      <c r="I178" s="8">
        <f>SUM(I173:I177)</f>
        <v>1910</v>
      </c>
      <c r="J178" s="9"/>
    </row>
    <row r="179" spans="1:10" ht="15.75" customHeight="1">
      <c r="A179" s="51" t="s">
        <v>88</v>
      </c>
      <c r="B179" s="52"/>
      <c r="C179" s="52"/>
      <c r="D179" s="52"/>
      <c r="E179" s="52"/>
      <c r="F179" s="52"/>
      <c r="G179" s="52"/>
      <c r="H179" s="52"/>
      <c r="I179" s="52"/>
      <c r="J179" s="53"/>
    </row>
    <row r="180" spans="1:10" ht="20.25" customHeight="1">
      <c r="A180" s="34" t="s">
        <v>79</v>
      </c>
      <c r="B180" s="36" t="s">
        <v>80</v>
      </c>
      <c r="C180" s="13">
        <v>1</v>
      </c>
      <c r="D180" s="3" t="s">
        <v>90</v>
      </c>
      <c r="E180" s="4">
        <f t="shared" ref="E180:E185" si="13">SUM(F180:I180)</f>
        <v>10795.9</v>
      </c>
      <c r="F180" s="4">
        <f>10795.9</f>
        <v>10795.9</v>
      </c>
      <c r="G180" s="4">
        <v>0</v>
      </c>
      <c r="H180" s="4">
        <v>0</v>
      </c>
      <c r="I180" s="4">
        <v>0</v>
      </c>
      <c r="J180" s="13"/>
    </row>
    <row r="181" spans="1:10" ht="27" customHeight="1">
      <c r="A181" s="34"/>
      <c r="B181" s="37"/>
      <c r="C181" s="13"/>
      <c r="D181" s="3" t="s">
        <v>91</v>
      </c>
      <c r="E181" s="4">
        <f t="shared" si="13"/>
        <v>47.2</v>
      </c>
      <c r="F181" s="4">
        <v>47.2</v>
      </c>
      <c r="G181" s="4">
        <v>0</v>
      </c>
      <c r="H181" s="4">
        <v>0</v>
      </c>
      <c r="I181" s="4">
        <v>0</v>
      </c>
      <c r="J181" s="13"/>
    </row>
    <row r="182" spans="1:10" ht="20.25" customHeight="1">
      <c r="A182" s="34"/>
      <c r="B182" s="37"/>
      <c r="C182" s="13"/>
      <c r="D182" s="3" t="s">
        <v>24</v>
      </c>
      <c r="E182" s="4">
        <f t="shared" si="13"/>
        <v>10265.9</v>
      </c>
      <c r="F182" s="4">
        <f>10265.9</f>
        <v>10265.9</v>
      </c>
      <c r="G182" s="4">
        <v>0</v>
      </c>
      <c r="H182" s="4">
        <v>0</v>
      </c>
      <c r="I182" s="4">
        <v>0</v>
      </c>
      <c r="J182" s="13"/>
    </row>
    <row r="183" spans="1:10" ht="20.25" customHeight="1">
      <c r="A183" s="34"/>
      <c r="B183" s="37"/>
      <c r="C183" s="13"/>
      <c r="D183" s="3" t="s">
        <v>25</v>
      </c>
      <c r="E183" s="4">
        <f t="shared" si="13"/>
        <v>10265.9</v>
      </c>
      <c r="F183" s="4">
        <f>10265.9</f>
        <v>10265.9</v>
      </c>
      <c r="G183" s="4">
        <v>0</v>
      </c>
      <c r="H183" s="4">
        <v>0</v>
      </c>
      <c r="I183" s="4">
        <v>0</v>
      </c>
      <c r="J183" s="13"/>
    </row>
    <row r="184" spans="1:10" ht="20.25" customHeight="1">
      <c r="A184" s="34"/>
      <c r="B184" s="37"/>
      <c r="C184" s="13"/>
      <c r="D184" s="3" t="s">
        <v>26</v>
      </c>
      <c r="E184" s="4">
        <f t="shared" si="13"/>
        <v>10265.9</v>
      </c>
      <c r="F184" s="4">
        <f>10265.9</f>
        <v>10265.9</v>
      </c>
      <c r="G184" s="4">
        <v>0</v>
      </c>
      <c r="H184" s="4">
        <v>0</v>
      </c>
      <c r="I184" s="4">
        <v>0</v>
      </c>
      <c r="J184" s="13"/>
    </row>
    <row r="185" spans="1:10" ht="20.25" customHeight="1">
      <c r="A185" s="34"/>
      <c r="B185" s="37"/>
      <c r="C185" s="13"/>
      <c r="D185" s="3" t="s">
        <v>27</v>
      </c>
      <c r="E185" s="4">
        <f t="shared" si="13"/>
        <v>10265.9</v>
      </c>
      <c r="F185" s="4">
        <f>10265.9</f>
        <v>10265.9</v>
      </c>
      <c r="G185" s="4">
        <v>0</v>
      </c>
      <c r="H185" s="4">
        <v>0</v>
      </c>
      <c r="I185" s="4">
        <v>0</v>
      </c>
      <c r="J185" s="13"/>
    </row>
    <row r="186" spans="1:10" ht="20.25" customHeight="1">
      <c r="A186" s="34"/>
      <c r="B186" s="38"/>
      <c r="C186" s="13"/>
      <c r="D186" s="3" t="s">
        <v>28</v>
      </c>
      <c r="E186" s="4">
        <f>F186+G186+H186+I186</f>
        <v>51859.5</v>
      </c>
      <c r="F186" s="4">
        <f>F180+F182+F183+F184+F185</f>
        <v>51859.5</v>
      </c>
      <c r="G186" s="4">
        <f>G180+G182+G183+G184+G185</f>
        <v>0</v>
      </c>
      <c r="H186" s="4">
        <f>H180+H182+H183+H184+H185</f>
        <v>0</v>
      </c>
      <c r="I186" s="4">
        <f>I180+I182+I183+I184+I185</f>
        <v>0</v>
      </c>
      <c r="J186" s="13"/>
    </row>
    <row r="187" spans="1:10" ht="33" customHeight="1">
      <c r="A187" s="34" t="s">
        <v>81</v>
      </c>
      <c r="B187" s="35" t="s">
        <v>94</v>
      </c>
      <c r="C187" s="13">
        <v>1</v>
      </c>
      <c r="D187" s="3" t="s">
        <v>23</v>
      </c>
      <c r="E187" s="4">
        <f t="shared" ref="E187:E198" si="14">SUM(F187:I187)</f>
        <v>14850.6</v>
      </c>
      <c r="F187" s="4">
        <v>14850.6</v>
      </c>
      <c r="G187" s="4">
        <v>0</v>
      </c>
      <c r="H187" s="4">
        <v>0</v>
      </c>
      <c r="I187" s="4">
        <v>0</v>
      </c>
      <c r="J187" s="13"/>
    </row>
    <row r="188" spans="1:10" ht="33" customHeight="1">
      <c r="A188" s="34"/>
      <c r="B188" s="35"/>
      <c r="C188" s="13"/>
      <c r="D188" s="3" t="s">
        <v>24</v>
      </c>
      <c r="E188" s="4">
        <f t="shared" si="14"/>
        <v>14850.6</v>
      </c>
      <c r="F188" s="4">
        <v>14850.6</v>
      </c>
      <c r="G188" s="4">
        <v>0</v>
      </c>
      <c r="H188" s="4">
        <v>0</v>
      </c>
      <c r="I188" s="4">
        <v>0</v>
      </c>
      <c r="J188" s="13"/>
    </row>
    <row r="189" spans="1:10" ht="33" customHeight="1">
      <c r="A189" s="34"/>
      <c r="B189" s="35"/>
      <c r="C189" s="13"/>
      <c r="D189" s="3" t="s">
        <v>25</v>
      </c>
      <c r="E189" s="4">
        <f t="shared" si="14"/>
        <v>14850.6</v>
      </c>
      <c r="F189" s="4">
        <v>14850.6</v>
      </c>
      <c r="G189" s="4">
        <v>0</v>
      </c>
      <c r="H189" s="4">
        <v>0</v>
      </c>
      <c r="I189" s="4">
        <v>0</v>
      </c>
      <c r="J189" s="13"/>
    </row>
    <row r="190" spans="1:10" ht="33" customHeight="1">
      <c r="A190" s="34"/>
      <c r="B190" s="35"/>
      <c r="C190" s="13"/>
      <c r="D190" s="3" t="s">
        <v>26</v>
      </c>
      <c r="E190" s="4">
        <f t="shared" si="14"/>
        <v>14850.6</v>
      </c>
      <c r="F190" s="4">
        <v>14850.6</v>
      </c>
      <c r="G190" s="4">
        <v>0</v>
      </c>
      <c r="H190" s="4">
        <v>0</v>
      </c>
      <c r="I190" s="4">
        <v>0</v>
      </c>
      <c r="J190" s="13"/>
    </row>
    <row r="191" spans="1:10" ht="33" customHeight="1">
      <c r="A191" s="34"/>
      <c r="B191" s="35"/>
      <c r="C191" s="13"/>
      <c r="D191" s="3" t="s">
        <v>27</v>
      </c>
      <c r="E191" s="4">
        <f t="shared" si="14"/>
        <v>14850.6</v>
      </c>
      <c r="F191" s="4">
        <v>14850.6</v>
      </c>
      <c r="G191" s="4">
        <v>0</v>
      </c>
      <c r="H191" s="4">
        <v>0</v>
      </c>
      <c r="I191" s="4">
        <v>0</v>
      </c>
      <c r="J191" s="13"/>
    </row>
    <row r="192" spans="1:10" ht="33" customHeight="1">
      <c r="A192" s="34"/>
      <c r="B192" s="35"/>
      <c r="C192" s="13"/>
      <c r="D192" s="3" t="s">
        <v>28</v>
      </c>
      <c r="E192" s="4">
        <f t="shared" si="14"/>
        <v>74253</v>
      </c>
      <c r="F192" s="4">
        <f>SUM(F187:F191)</f>
        <v>74253</v>
      </c>
      <c r="G192" s="4">
        <f>SUM(G187:G191)</f>
        <v>0</v>
      </c>
      <c r="H192" s="4">
        <f>SUM(H187:H191)</f>
        <v>0</v>
      </c>
      <c r="I192" s="4">
        <f>SUM(I187:I191)</f>
        <v>0</v>
      </c>
      <c r="J192" s="13"/>
    </row>
    <row r="193" spans="1:10" ht="54" customHeight="1">
      <c r="A193" s="34" t="s">
        <v>82</v>
      </c>
      <c r="B193" s="35" t="s">
        <v>89</v>
      </c>
      <c r="C193" s="13">
        <v>1</v>
      </c>
      <c r="D193" s="3" t="s">
        <v>92</v>
      </c>
      <c r="E193" s="4">
        <f t="shared" si="14"/>
        <v>1833</v>
      </c>
      <c r="F193" s="4">
        <v>1833</v>
      </c>
      <c r="G193" s="4">
        <v>0</v>
      </c>
      <c r="H193" s="4">
        <v>0</v>
      </c>
      <c r="I193" s="4">
        <v>0</v>
      </c>
      <c r="J193" s="13"/>
    </row>
    <row r="194" spans="1:10" ht="54" customHeight="1">
      <c r="A194" s="34"/>
      <c r="B194" s="35"/>
      <c r="C194" s="13"/>
      <c r="D194" s="3" t="s">
        <v>91</v>
      </c>
      <c r="E194" s="4">
        <f t="shared" si="14"/>
        <v>225.9</v>
      </c>
      <c r="F194" s="4">
        <v>225.9</v>
      </c>
      <c r="G194" s="4">
        <v>0</v>
      </c>
      <c r="H194" s="4">
        <v>0</v>
      </c>
      <c r="I194" s="4">
        <v>0</v>
      </c>
      <c r="J194" s="13"/>
    </row>
    <row r="195" spans="1:10" ht="54" customHeight="1">
      <c r="A195" s="34"/>
      <c r="B195" s="35"/>
      <c r="C195" s="13"/>
      <c r="D195" s="3" t="s">
        <v>24</v>
      </c>
      <c r="E195" s="4">
        <f t="shared" si="14"/>
        <v>0</v>
      </c>
      <c r="F195" s="4">
        <v>0</v>
      </c>
      <c r="G195" s="4">
        <v>0</v>
      </c>
      <c r="H195" s="4">
        <v>0</v>
      </c>
      <c r="I195" s="4">
        <v>0</v>
      </c>
      <c r="J195" s="13"/>
    </row>
    <row r="196" spans="1:10" ht="43.5" customHeight="1">
      <c r="A196" s="34"/>
      <c r="B196" s="35"/>
      <c r="C196" s="13"/>
      <c r="D196" s="3" t="s">
        <v>25</v>
      </c>
      <c r="E196" s="4">
        <f t="shared" si="14"/>
        <v>0</v>
      </c>
      <c r="F196" s="4">
        <v>0</v>
      </c>
      <c r="G196" s="4">
        <v>0</v>
      </c>
      <c r="H196" s="4">
        <v>0</v>
      </c>
      <c r="I196" s="4">
        <v>0</v>
      </c>
      <c r="J196" s="13"/>
    </row>
    <row r="197" spans="1:10" ht="43.5" customHeight="1">
      <c r="A197" s="34"/>
      <c r="B197" s="35"/>
      <c r="C197" s="13"/>
      <c r="D197" s="3" t="s">
        <v>26</v>
      </c>
      <c r="E197" s="4">
        <f t="shared" si="14"/>
        <v>0</v>
      </c>
      <c r="F197" s="4">
        <v>0</v>
      </c>
      <c r="G197" s="4">
        <v>0</v>
      </c>
      <c r="H197" s="4">
        <v>0</v>
      </c>
      <c r="I197" s="4">
        <v>0</v>
      </c>
      <c r="J197" s="13"/>
    </row>
    <row r="198" spans="1:10" ht="43.5" customHeight="1">
      <c r="A198" s="34"/>
      <c r="B198" s="35"/>
      <c r="C198" s="13"/>
      <c r="D198" s="3" t="s">
        <v>27</v>
      </c>
      <c r="E198" s="4">
        <f t="shared" si="14"/>
        <v>0</v>
      </c>
      <c r="F198" s="4">
        <v>0</v>
      </c>
      <c r="G198" s="4">
        <v>0</v>
      </c>
      <c r="H198" s="4">
        <v>0</v>
      </c>
      <c r="I198" s="4">
        <v>0</v>
      </c>
      <c r="J198" s="13"/>
    </row>
    <row r="199" spans="1:10" ht="40.5" customHeight="1">
      <c r="A199" s="34"/>
      <c r="B199" s="35"/>
      <c r="C199" s="13"/>
      <c r="D199" s="3" t="s">
        <v>28</v>
      </c>
      <c r="E199" s="4">
        <f>F199+G199+H199+I199</f>
        <v>1833</v>
      </c>
      <c r="F199" s="4">
        <f>F193+F195+F196+F197+F198</f>
        <v>1833</v>
      </c>
      <c r="G199" s="4">
        <f>G193+G195+G196+G197+G198</f>
        <v>0</v>
      </c>
      <c r="H199" s="4">
        <f>H193+H195+H196+H197+H198</f>
        <v>0</v>
      </c>
      <c r="I199" s="4">
        <f>I193+I195+I196+I197+I198</f>
        <v>0</v>
      </c>
      <c r="J199" s="13"/>
    </row>
    <row r="200" spans="1:10" ht="32.25" customHeight="1">
      <c r="A200" s="34" t="s">
        <v>83</v>
      </c>
      <c r="B200" s="35" t="s">
        <v>84</v>
      </c>
      <c r="C200" s="13">
        <v>3</v>
      </c>
      <c r="D200" s="3" t="s">
        <v>23</v>
      </c>
      <c r="E200" s="4">
        <f>SUM(F200:I200)</f>
        <v>124.6</v>
      </c>
      <c r="F200" s="4">
        <v>124.6</v>
      </c>
      <c r="G200" s="4">
        <v>0</v>
      </c>
      <c r="H200" s="4">
        <v>0</v>
      </c>
      <c r="I200" s="4">
        <v>0</v>
      </c>
      <c r="J200" s="13"/>
    </row>
    <row r="201" spans="1:10" ht="32.25" customHeight="1">
      <c r="A201" s="34"/>
      <c r="B201" s="35"/>
      <c r="C201" s="13"/>
      <c r="D201" s="3" t="s">
        <v>24</v>
      </c>
      <c r="E201" s="4">
        <f>SUM(F201:I201)</f>
        <v>0</v>
      </c>
      <c r="F201" s="4">
        <v>0</v>
      </c>
      <c r="G201" s="4">
        <v>0</v>
      </c>
      <c r="H201" s="4">
        <v>0</v>
      </c>
      <c r="I201" s="4">
        <v>0</v>
      </c>
      <c r="J201" s="13"/>
    </row>
    <row r="202" spans="1:10" ht="32.25" customHeight="1">
      <c r="A202" s="34"/>
      <c r="B202" s="35"/>
      <c r="C202" s="13"/>
      <c r="D202" s="3" t="s">
        <v>25</v>
      </c>
      <c r="E202" s="4">
        <f>SUM(F202:I202)</f>
        <v>0</v>
      </c>
      <c r="F202" s="4">
        <v>0</v>
      </c>
      <c r="G202" s="4">
        <v>0</v>
      </c>
      <c r="H202" s="4">
        <v>0</v>
      </c>
      <c r="I202" s="4">
        <v>0</v>
      </c>
      <c r="J202" s="13"/>
    </row>
    <row r="203" spans="1:10" ht="32.25" customHeight="1">
      <c r="A203" s="34"/>
      <c r="B203" s="35"/>
      <c r="C203" s="13"/>
      <c r="D203" s="3" t="s">
        <v>26</v>
      </c>
      <c r="E203" s="4">
        <f>SUM(F203:I203)</f>
        <v>0</v>
      </c>
      <c r="F203" s="4">
        <v>0</v>
      </c>
      <c r="G203" s="4">
        <v>0</v>
      </c>
      <c r="H203" s="4">
        <v>0</v>
      </c>
      <c r="I203" s="4">
        <v>0</v>
      </c>
      <c r="J203" s="13"/>
    </row>
    <row r="204" spans="1:10" ht="32.25" customHeight="1">
      <c r="A204" s="34"/>
      <c r="B204" s="35"/>
      <c r="C204" s="13"/>
      <c r="D204" s="3" t="s">
        <v>27</v>
      </c>
      <c r="E204" s="4">
        <f>SUM(F204:I204)</f>
        <v>0</v>
      </c>
      <c r="F204" s="4">
        <v>0</v>
      </c>
      <c r="G204" s="4">
        <v>0</v>
      </c>
      <c r="H204" s="4">
        <v>0</v>
      </c>
      <c r="I204" s="4">
        <v>0</v>
      </c>
      <c r="J204" s="13"/>
    </row>
    <row r="205" spans="1:10" ht="32.25" customHeight="1">
      <c r="A205" s="34"/>
      <c r="B205" s="35"/>
      <c r="C205" s="13"/>
      <c r="D205" s="3" t="s">
        <v>28</v>
      </c>
      <c r="E205" s="4">
        <f t="shared" ref="E205:E210" si="15">SUM(F205:I205)</f>
        <v>124.6</v>
      </c>
      <c r="F205" s="4">
        <f>SUM(F200:F204)</f>
        <v>124.6</v>
      </c>
      <c r="G205" s="4">
        <f>SUM(G200:G204)</f>
        <v>0</v>
      </c>
      <c r="H205" s="4">
        <f>SUM(H200:H204)</f>
        <v>0</v>
      </c>
      <c r="I205" s="4">
        <f>SUM(I200:I204)</f>
        <v>0</v>
      </c>
      <c r="J205" s="13"/>
    </row>
    <row r="206" spans="1:10">
      <c r="A206" s="23" t="s">
        <v>85</v>
      </c>
      <c r="B206" s="24"/>
      <c r="C206" s="25"/>
      <c r="D206" s="7" t="s">
        <v>23</v>
      </c>
      <c r="E206" s="8">
        <f t="shared" si="15"/>
        <v>27604.1</v>
      </c>
      <c r="F206" s="8">
        <f>F180+F187+F193+F200</f>
        <v>27604.1</v>
      </c>
      <c r="G206" s="8">
        <f>G180+G187+G193+G200</f>
        <v>0</v>
      </c>
      <c r="H206" s="8">
        <f>H180+H187+H193+H200</f>
        <v>0</v>
      </c>
      <c r="I206" s="8">
        <f>I180+I187+I193+I200</f>
        <v>0</v>
      </c>
      <c r="J206" s="45"/>
    </row>
    <row r="207" spans="1:10">
      <c r="A207" s="26"/>
      <c r="B207" s="27"/>
      <c r="C207" s="28"/>
      <c r="D207" s="7" t="s">
        <v>24</v>
      </c>
      <c r="E207" s="8">
        <f t="shared" si="15"/>
        <v>25116.5</v>
      </c>
      <c r="F207" s="8">
        <f>F182+F188+F195+F201</f>
        <v>25116.5</v>
      </c>
      <c r="G207" s="8">
        <f t="shared" ref="G207:I208" si="16">G181+G188+G194+G201</f>
        <v>0</v>
      </c>
      <c r="H207" s="8">
        <f t="shared" si="16"/>
        <v>0</v>
      </c>
      <c r="I207" s="8">
        <f t="shared" si="16"/>
        <v>0</v>
      </c>
      <c r="J207" s="45"/>
    </row>
    <row r="208" spans="1:10">
      <c r="A208" s="26"/>
      <c r="B208" s="27"/>
      <c r="C208" s="28"/>
      <c r="D208" s="7" t="s">
        <v>25</v>
      </c>
      <c r="E208" s="8">
        <f t="shared" si="15"/>
        <v>25116.5</v>
      </c>
      <c r="F208" s="8">
        <f>F182+F189+F195+F202</f>
        <v>25116.5</v>
      </c>
      <c r="G208" s="8">
        <f t="shared" si="16"/>
        <v>0</v>
      </c>
      <c r="H208" s="8">
        <f t="shared" si="16"/>
        <v>0</v>
      </c>
      <c r="I208" s="8">
        <f t="shared" si="16"/>
        <v>0</v>
      </c>
      <c r="J208" s="45"/>
    </row>
    <row r="209" spans="1:10">
      <c r="A209" s="26"/>
      <c r="B209" s="27"/>
      <c r="C209" s="28"/>
      <c r="D209" s="7" t="s">
        <v>26</v>
      </c>
      <c r="E209" s="8">
        <f>SUM(F209:I209)</f>
        <v>25116.5</v>
      </c>
      <c r="F209" s="8">
        <f>F184+F190+F197+F203</f>
        <v>25116.5</v>
      </c>
      <c r="G209" s="8">
        <f t="shared" ref="G209:I210" si="17">G184+G190+G197+G203</f>
        <v>0</v>
      </c>
      <c r="H209" s="8">
        <f t="shared" si="17"/>
        <v>0</v>
      </c>
      <c r="I209" s="8">
        <f t="shared" si="17"/>
        <v>0</v>
      </c>
      <c r="J209" s="45"/>
    </row>
    <row r="210" spans="1:10">
      <c r="A210" s="26"/>
      <c r="B210" s="27"/>
      <c r="C210" s="28"/>
      <c r="D210" s="7" t="s">
        <v>27</v>
      </c>
      <c r="E210" s="8">
        <f t="shared" si="15"/>
        <v>25116.5</v>
      </c>
      <c r="F210" s="8">
        <f>F185+F191+F198+F204</f>
        <v>25116.5</v>
      </c>
      <c r="G210" s="8">
        <f t="shared" si="17"/>
        <v>0</v>
      </c>
      <c r="H210" s="8">
        <f t="shared" si="17"/>
        <v>0</v>
      </c>
      <c r="I210" s="8">
        <f t="shared" si="17"/>
        <v>0</v>
      </c>
      <c r="J210" s="45"/>
    </row>
    <row r="211" spans="1:10">
      <c r="A211" s="29"/>
      <c r="B211" s="30"/>
      <c r="C211" s="31"/>
      <c r="D211" s="7" t="s">
        <v>28</v>
      </c>
      <c r="E211" s="8">
        <f>SUM(E206:E210)</f>
        <v>128070.1</v>
      </c>
      <c r="F211" s="8">
        <f>SUM(F206:F210)</f>
        <v>128070.1</v>
      </c>
      <c r="G211" s="8">
        <f>SUM(G206:G210)</f>
        <v>0</v>
      </c>
      <c r="H211" s="8">
        <f>SUM(H206:H210)</f>
        <v>0</v>
      </c>
      <c r="I211" s="8">
        <f>SUM(I206:I210)</f>
        <v>0</v>
      </c>
      <c r="J211" s="45"/>
    </row>
    <row r="212" spans="1:10" s="5" customFormat="1">
      <c r="A212" s="23" t="s">
        <v>86</v>
      </c>
      <c r="B212" s="24"/>
      <c r="C212" s="25"/>
      <c r="D212" s="7" t="s">
        <v>23</v>
      </c>
      <c r="E212" s="8">
        <f>SUM(F212:I212)</f>
        <v>325715.7</v>
      </c>
      <c r="F212" s="12">
        <f t="shared" ref="F212:I216" si="18">F206+F106+F57+F32+F173</f>
        <v>262087.5</v>
      </c>
      <c r="G212" s="8">
        <f t="shared" si="18"/>
        <v>1210.5</v>
      </c>
      <c r="H212" s="8">
        <f t="shared" si="18"/>
        <v>60562.7</v>
      </c>
      <c r="I212" s="8">
        <f t="shared" si="18"/>
        <v>1855</v>
      </c>
      <c r="J212" s="45"/>
    </row>
    <row r="213" spans="1:10" s="5" customFormat="1">
      <c r="A213" s="26"/>
      <c r="B213" s="27"/>
      <c r="C213" s="28"/>
      <c r="D213" s="7" t="s">
        <v>24</v>
      </c>
      <c r="E213" s="8">
        <f>SUM(F213:I213)</f>
        <v>342422</v>
      </c>
      <c r="F213" s="12">
        <f t="shared" si="18"/>
        <v>261403</v>
      </c>
      <c r="G213" s="8">
        <f t="shared" si="18"/>
        <v>1210.5</v>
      </c>
      <c r="H213" s="8">
        <f t="shared" si="18"/>
        <v>78188.5</v>
      </c>
      <c r="I213" s="8">
        <f t="shared" si="18"/>
        <v>1620</v>
      </c>
      <c r="J213" s="45"/>
    </row>
    <row r="214" spans="1:10" s="5" customFormat="1">
      <c r="A214" s="26"/>
      <c r="B214" s="27"/>
      <c r="C214" s="28"/>
      <c r="D214" s="7" t="s">
        <v>25</v>
      </c>
      <c r="E214" s="8">
        <f>SUM(F214:I214)</f>
        <v>372159.9</v>
      </c>
      <c r="F214" s="12">
        <f t="shared" si="18"/>
        <v>261403</v>
      </c>
      <c r="G214" s="8">
        <f t="shared" si="18"/>
        <v>0</v>
      </c>
      <c r="H214" s="8">
        <f t="shared" si="18"/>
        <v>109226.9</v>
      </c>
      <c r="I214" s="8">
        <f t="shared" si="18"/>
        <v>1530</v>
      </c>
      <c r="J214" s="45"/>
    </row>
    <row r="215" spans="1:10" s="5" customFormat="1">
      <c r="A215" s="26"/>
      <c r="B215" s="27"/>
      <c r="C215" s="28"/>
      <c r="D215" s="7" t="s">
        <v>26</v>
      </c>
      <c r="E215" s="11">
        <f>SUM(F215:I215)</f>
        <v>436252.2</v>
      </c>
      <c r="F215" s="12">
        <f t="shared" si="18"/>
        <v>421198</v>
      </c>
      <c r="G215" s="8">
        <f t="shared" si="18"/>
        <v>3535</v>
      </c>
      <c r="H215" s="8">
        <f t="shared" si="18"/>
        <v>9899.2000000000007</v>
      </c>
      <c r="I215" s="8">
        <f t="shared" si="18"/>
        <v>1620</v>
      </c>
      <c r="J215" s="45"/>
    </row>
    <row r="216" spans="1:10" s="5" customFormat="1">
      <c r="A216" s="26"/>
      <c r="B216" s="27"/>
      <c r="C216" s="28"/>
      <c r="D216" s="7" t="s">
        <v>27</v>
      </c>
      <c r="E216" s="8">
        <f>SUM(F216:I216)</f>
        <v>432357.2</v>
      </c>
      <c r="F216" s="12">
        <f t="shared" si="18"/>
        <v>418548</v>
      </c>
      <c r="G216" s="8">
        <f t="shared" si="18"/>
        <v>3325</v>
      </c>
      <c r="H216" s="8">
        <f t="shared" si="18"/>
        <v>8964.2000000000007</v>
      </c>
      <c r="I216" s="8">
        <f t="shared" si="18"/>
        <v>1520</v>
      </c>
      <c r="J216" s="45"/>
    </row>
    <row r="217" spans="1:10" s="5" customFormat="1">
      <c r="A217" s="29"/>
      <c r="B217" s="30"/>
      <c r="C217" s="31"/>
      <c r="D217" s="7" t="s">
        <v>87</v>
      </c>
      <c r="E217" s="8">
        <f>SUM(E212:E216)</f>
        <v>1908907</v>
      </c>
      <c r="F217" s="8">
        <f>SUM(F212:F216)</f>
        <v>1624639.5</v>
      </c>
      <c r="G217" s="8">
        <f>SUM(G212:G216)</f>
        <v>9281</v>
      </c>
      <c r="H217" s="8">
        <f>SUM(H212:H216)</f>
        <v>266841.5</v>
      </c>
      <c r="I217" s="8">
        <f>SUM(I212:I216)</f>
        <v>8145</v>
      </c>
      <c r="J217" s="45"/>
    </row>
  </sheetData>
  <mergeCells count="139">
    <mergeCell ref="J212:J217"/>
    <mergeCell ref="A187:A192"/>
    <mergeCell ref="B187:B192"/>
    <mergeCell ref="C187:C192"/>
    <mergeCell ref="J187:J192"/>
    <mergeCell ref="J206:J211"/>
    <mergeCell ref="A206:C211"/>
    <mergeCell ref="A212:C217"/>
    <mergeCell ref="A193:A199"/>
    <mergeCell ref="B193:B199"/>
    <mergeCell ref="C193:C199"/>
    <mergeCell ref="J193:J199"/>
    <mergeCell ref="A200:A205"/>
    <mergeCell ref="B200:B205"/>
    <mergeCell ref="C200:C205"/>
    <mergeCell ref="J200:J205"/>
    <mergeCell ref="C155:C160"/>
    <mergeCell ref="J155:J160"/>
    <mergeCell ref="A180:A186"/>
    <mergeCell ref="B180:B186"/>
    <mergeCell ref="C180:C186"/>
    <mergeCell ref="J180:J186"/>
    <mergeCell ref="A167:A172"/>
    <mergeCell ref="B167:B172"/>
    <mergeCell ref="C167:C172"/>
    <mergeCell ref="J167:J172"/>
    <mergeCell ref="A149:A154"/>
    <mergeCell ref="B149:B154"/>
    <mergeCell ref="C149:C154"/>
    <mergeCell ref="J149:J154"/>
    <mergeCell ref="A161:A166"/>
    <mergeCell ref="B161:B166"/>
    <mergeCell ref="C161:C166"/>
    <mergeCell ref="J161:J166"/>
    <mergeCell ref="A155:A160"/>
    <mergeCell ref="B155:B160"/>
    <mergeCell ref="C119:C124"/>
    <mergeCell ref="A131:A136"/>
    <mergeCell ref="B131:B136"/>
    <mergeCell ref="C131:C136"/>
    <mergeCell ref="J131:J136"/>
    <mergeCell ref="A179:J179"/>
    <mergeCell ref="A143:A148"/>
    <mergeCell ref="B143:B148"/>
    <mergeCell ref="C143:C148"/>
    <mergeCell ref="J143:J148"/>
    <mergeCell ref="J119:J124"/>
    <mergeCell ref="A125:A130"/>
    <mergeCell ref="B125:B130"/>
    <mergeCell ref="C125:C130"/>
    <mergeCell ref="J125:J130"/>
    <mergeCell ref="A137:A142"/>
    <mergeCell ref="B137:B142"/>
    <mergeCell ref="C137:C142"/>
    <mergeCell ref="A119:A124"/>
    <mergeCell ref="B119:B124"/>
    <mergeCell ref="J94:J99"/>
    <mergeCell ref="J106:J111"/>
    <mergeCell ref="A112:J112"/>
    <mergeCell ref="A113:A118"/>
    <mergeCell ref="B113:B118"/>
    <mergeCell ref="C113:C118"/>
    <mergeCell ref="J113:J118"/>
    <mergeCell ref="A100:A105"/>
    <mergeCell ref="B100:B105"/>
    <mergeCell ref="C100:C105"/>
    <mergeCell ref="A82:A87"/>
    <mergeCell ref="B82:B87"/>
    <mergeCell ref="C82:C87"/>
    <mergeCell ref="A94:A99"/>
    <mergeCell ref="B94:B99"/>
    <mergeCell ref="C94:C99"/>
    <mergeCell ref="B70:B75"/>
    <mergeCell ref="C70:C75"/>
    <mergeCell ref="J70:J75"/>
    <mergeCell ref="J82:J87"/>
    <mergeCell ref="A88:A93"/>
    <mergeCell ref="B88:B93"/>
    <mergeCell ref="C88:C93"/>
    <mergeCell ref="J88:J93"/>
    <mergeCell ref="A64:A69"/>
    <mergeCell ref="B64:B69"/>
    <mergeCell ref="C64:C69"/>
    <mergeCell ref="J64:J69"/>
    <mergeCell ref="A57:C62"/>
    <mergeCell ref="A76:A81"/>
    <mergeCell ref="B76:B81"/>
    <mergeCell ref="C76:C81"/>
    <mergeCell ref="J76:J81"/>
    <mergeCell ref="A70:A75"/>
    <mergeCell ref="A51:A56"/>
    <mergeCell ref="B51:B56"/>
    <mergeCell ref="C51:C56"/>
    <mergeCell ref="J51:J56"/>
    <mergeCell ref="J57:J62"/>
    <mergeCell ref="A63:J63"/>
    <mergeCell ref="J32:J37"/>
    <mergeCell ref="A38:J38"/>
    <mergeCell ref="A39:A44"/>
    <mergeCell ref="B39:B44"/>
    <mergeCell ref="C39:C44"/>
    <mergeCell ref="J39:J44"/>
    <mergeCell ref="A32:C37"/>
    <mergeCell ref="A14:A19"/>
    <mergeCell ref="B14:B19"/>
    <mergeCell ref="C14:C19"/>
    <mergeCell ref="J14:J19"/>
    <mergeCell ref="A20:A25"/>
    <mergeCell ref="B20:B25"/>
    <mergeCell ref="G1:J1"/>
    <mergeCell ref="A2:J2"/>
    <mergeCell ref="A3:J3"/>
    <mergeCell ref="A4:J4"/>
    <mergeCell ref="A45:A50"/>
    <mergeCell ref="B45:B50"/>
    <mergeCell ref="C45:C50"/>
    <mergeCell ref="J45:J50"/>
    <mergeCell ref="C26:C31"/>
    <mergeCell ref="I10:I11"/>
    <mergeCell ref="A5:J5"/>
    <mergeCell ref="A6:J6"/>
    <mergeCell ref="A173:C178"/>
    <mergeCell ref="A106:C111"/>
    <mergeCell ref="A7:J7"/>
    <mergeCell ref="A9:A11"/>
    <mergeCell ref="B9:B11"/>
    <mergeCell ref="C9:C11"/>
    <mergeCell ref="D9:D11"/>
    <mergeCell ref="E9:E11"/>
    <mergeCell ref="C20:C25"/>
    <mergeCell ref="J20:J25"/>
    <mergeCell ref="A26:A31"/>
    <mergeCell ref="B26:B31"/>
    <mergeCell ref="F9:I9"/>
    <mergeCell ref="J9:J11"/>
    <mergeCell ref="F10:F11"/>
    <mergeCell ref="G10:H10"/>
    <mergeCell ref="A12:J12"/>
    <mergeCell ref="A13:J13"/>
  </mergeCells>
  <phoneticPr fontId="0" type="noConversion"/>
  <pageMargins left="0.2" right="0.19" top="0.16" bottom="0.26" header="0.31496062992125984" footer="0.31496062992125984"/>
  <pageSetup paperSize="9" scale="92" orientation="portrait" r:id="rId1"/>
  <rowBreaks count="8" manualBreakCount="8">
    <brk id="37" max="16383" man="1"/>
    <brk id="50" max="16383" man="1"/>
    <brk id="62" max="16383" man="1"/>
    <brk id="93" max="16383" man="1"/>
    <brk id="124" max="16383" man="1"/>
    <brk id="148" max="16383" man="1"/>
    <brk id="172" max="16383" man="1"/>
    <brk id="19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sea</cp:lastModifiedBy>
  <cp:lastPrinted>2014-03-24T05:53:58Z</cp:lastPrinted>
  <dcterms:created xsi:type="dcterms:W3CDTF">2014-02-11T06:07:09Z</dcterms:created>
  <dcterms:modified xsi:type="dcterms:W3CDTF">2014-03-25T01:51:58Z</dcterms:modified>
</cp:coreProperties>
</file>