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Titles" localSheetId="0">'прил.2'!$6:$8</definedName>
  </definedNames>
  <calcPr fullCalcOnLoad="1"/>
</workbook>
</file>

<file path=xl/sharedStrings.xml><?xml version="1.0" encoding="utf-8"?>
<sst xmlns="http://schemas.openxmlformats.org/spreadsheetml/2006/main" count="261" uniqueCount="129">
  <si>
    <t>Задача 1 подпрограммы: обеспечение 100% детей в возрасте от 3-х лет местами в дошкольных образовательных учреждениях.</t>
  </si>
  <si>
    <t>Задача 2 подпрограммы: обеспечение доступности общеобразовательных учреждений для жителей новых микрорайонов города Томска.</t>
  </si>
  <si>
    <t>ВСЕГО ПО ПОДПРОГРАММЕ 5</t>
  </si>
  <si>
    <t>№</t>
  </si>
  <si>
    <t>Срок исполнения</t>
  </si>
  <si>
    <t>Объем финансирования (тыс. рублей)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</si>
  <si>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</si>
  <si>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</si>
  <si>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</si>
  <si>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</si>
  <si>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</si>
  <si>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</si>
  <si>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</si>
  <si>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</si>
  <si>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</si>
  <si>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Департамент образования администрации Города Томска</t>
  </si>
  <si>
    <t>2015 год</t>
  </si>
  <si>
    <t>2016 год</t>
  </si>
  <si>
    <t>2017 год</t>
  </si>
  <si>
    <t>1.1</t>
  </si>
  <si>
    <t>1.2</t>
  </si>
  <si>
    <t>Приложение 2 к муниципальной программе "Развитие образования" на 2015 - 2017 годы"</t>
  </si>
  <si>
    <t>ПЕРЕЧЕНЬ МЕРОПРИЯТИЙ И РЕСУРСНОЕ ОБЕСПЕЧЕНИЕ МУНИЦИПАЛЬНОЙ ПРОГРАММЫ</t>
  </si>
  <si>
    <t>"Развитие образования" на 2015 - 2017 годы"</t>
  </si>
  <si>
    <t>Наименования целей, задач, мероприятий муниципальной программы</t>
  </si>
  <si>
    <t>Подпрограмма 1 "Функционирование и развитие дошкольного образования" на 2015 - 2017 годы"</t>
  </si>
  <si>
    <t>1.1.1</t>
  </si>
  <si>
    <t>Задача 1 подпрограммы: оказание муниципальных услуг по программам дошкольного образования детей в учреждениях дошкольного образования в соответствии с утвержденными показателями качества.</t>
  </si>
  <si>
    <t xml:space="preserve">Задача 2 подпрограммы: создание условий для стабильного функционирования и устойчивого развития системы дошкольного образования в городе Томске. </t>
  </si>
  <si>
    <t>ВСЕГО ПО ПОДПРОГРАММЕ 1</t>
  </si>
  <si>
    <t>Подпрограмма 2 "Функционирование и развитие общего образования" на 2015 - 2017 годы"</t>
  </si>
  <si>
    <t>ВСЕГО ПО ПОДПРОГРАММЕ 2</t>
  </si>
  <si>
    <t>Задача 3 муниципальной программы: организация каникулярного отдыха и занятости детей.</t>
  </si>
  <si>
    <t>Подпрограмма 3 "Организация отдыха детей в каникулярное время" на 2015 - 2017 годы"</t>
  </si>
  <si>
    <t>Департамент образования администрации Города Томска, управление физической культуры и спорта администрации Города Томска, управление культуры администрации Города Томска</t>
  </si>
  <si>
    <t>Департамент образования администрации Города Томска, управление физической культуры и спорта администрации Города Томска</t>
  </si>
  <si>
    <t>Задача 1 подпрограммы: организация каникулярного отдыха детей в лагерях с дневным пребыванием, лагерях труда и отдыха, организуемых на базе образовательных учреждений различных типов и видов.</t>
  </si>
  <si>
    <t>Мероприятие 1: оказание муниципальных услуг (выполнение работ) по организации отдыха детей в каникулярное время в лагерях с дневным пребыванием</t>
  </si>
  <si>
    <t>Задача 2 подпрограммы: организация каникулярного отдыха детей на целевых сменах, проводимых на базе муниципальных  загородных лагерей и загородных лагерей других форм собственности.</t>
  </si>
  <si>
    <t xml:space="preserve">Мероприятие 2: оказание муниципальных услуг (выполнение работ) по приобретению и предоставлению путевок в загородные стационарные оздоровительные учреждения, на целевые смены, в специализированные (профильные) лагеря, расположенные на территории РФ </t>
  </si>
  <si>
    <t>Мероприятие 3: оказание муниципальных услуг (выполнение работ) по организации отдыха детей в каникулярное время в загородных лагерях и школах с круглосуточным пребыванием</t>
  </si>
  <si>
    <t>Задача 3 подпрограммы: организация каникулярного отдыха детей в специализированных (профильных) палаточных лагерях.</t>
  </si>
  <si>
    <t>Мероприятие 4: проведение мероприятий по организации каникулярного отдыха детей в специализированных (профильных) палаточных лагерях</t>
  </si>
  <si>
    <t>Задача 4 подпрограммы: организация каникулярного отдыха детей в качестве участников походов и экспедиций.</t>
  </si>
  <si>
    <t>Мероприятие 5: проведение походов и экспедиций для организации отдыха детей в каникулярное время</t>
  </si>
  <si>
    <t>Задача 5 подпрограммы: увеличение количества трудоустроенных подростков на рабочие места, создаваемые в  муниципальных образовательных учреждениях города Томска, в каникулярное время.</t>
  </si>
  <si>
    <t>Мероприятие 6: организация трудоустройства несовершеннолетних детей в каникулярное время</t>
  </si>
  <si>
    <t>ВСЕГО ПО ПОДПРОГРАММЕ 3</t>
  </si>
  <si>
    <t>Задача 4 муниципальной программы: организация и обеспечение эффективного функционирования и развития сферы образования.</t>
  </si>
  <si>
    <t>Задача 1 подпрограммы: расширение общего и культурного кругозора, сферы общения, повышение творческой активности воспитанников, обучающихся, в том числе имеющих ограниченные возможности здоровья, и педагогов образовательных учреждений за рамками образовательных программ.</t>
  </si>
  <si>
    <t>Задача 2 подпрограммы: информационно-методическое и психолого-медико-педагогическое сопровождение дошкольного, общего, специального (коррекционного) и дополнительного образования.</t>
  </si>
  <si>
    <t>ВСЕГО ПО ПОДПРОГРАММЕ 4</t>
  </si>
  <si>
    <t>Мероприятие 2: предоставление информационно-методического сопровождения педагогических и руководящих работников образовательных учреждений города Томска</t>
  </si>
  <si>
    <t>Мероприятие 3: предоставление психолого-медико-педагогического сопровождения детей в возрасте от 0 до 18 лет</t>
  </si>
  <si>
    <t>Задача 3 подпрограммы: обеспечение эффективного экономического, бухгалтерского сопровождения сферы образования.</t>
  </si>
  <si>
    <t>Мероприятие 4: осуществление экономического планирования, ведения бюджетного, налогового учёта, составления отчётности, контроля расходования средств</t>
  </si>
  <si>
    <t xml:space="preserve">Задача 5 муниципальной программы: создание условий для предоставления детям города Томска дошкольного и общего образования. </t>
  </si>
  <si>
    <t>Подпрограмма 5 "Строительство, реконструкция, капитальный ремонт объектов образования" на 2015 - 2017 годы"</t>
  </si>
  <si>
    <t>Департамент капитального строительства администрации Города Томска</t>
  </si>
  <si>
    <t>1</t>
  </si>
  <si>
    <t>1.2.1</t>
  </si>
  <si>
    <t>2</t>
  </si>
  <si>
    <t>3</t>
  </si>
  <si>
    <t>4</t>
  </si>
  <si>
    <t>5</t>
  </si>
  <si>
    <t>ВСЕГО ПО ПРОГРАММЕ</t>
  </si>
  <si>
    <t>Цель муниципальной программы: обеспечение доступного и качественного образования в соответствии с запросами населения и перспективными задачами развития города Томска, Томской области и Российской Федерации.</t>
  </si>
  <si>
    <t>Задача 1 муниципальной программы: обеспечение доступности и равных возможностей получения дошкольного образования, его эффективности и качества.</t>
  </si>
  <si>
    <t>6</t>
  </si>
  <si>
    <t>Задача 1 подпрограммы: оказание муниципальных услуг по предоставлению общего образования, в соответствии с утвержденными показателями качества.</t>
  </si>
  <si>
    <t>Задача 3 подпрограммы: создание дополнительных мест в общеобразовательных учреждениях для обеспечения доступности общего образования с учетом увеличения числа детей школьного возраста.</t>
  </si>
  <si>
    <t>Задача 4 подпрограммы: выполнение предписаний контрольных (надзорных) органов, вступивших в законную силу решений суда о проведении капитального ремонта, реконструкции зданий учреждений, в отношении которых функции и полномочия учредителя осуществляет департамент образования.</t>
  </si>
  <si>
    <t xml:space="preserve">Задача 6 муниципальной программы: эффективная организация предоставления общедоступного и бесплатного дошкольного, начального общего, основного общего, среднего общего образования, дополнительного образования детей по основным образовательным программам в муниципальных образовательных учреждениях </t>
  </si>
  <si>
    <t>Департамент образования, начальник департамента</t>
  </si>
  <si>
    <t>Мероприятие 1: предоставление образования по общеобразовательным программам дошкольного образования в дошкольных образовательных учреждениях города Томска</t>
  </si>
  <si>
    <t>Мероприятие 2: создание условий для стабильного функционирования и устойчивого развития системы дошкольного образования в городе Томске</t>
  </si>
  <si>
    <t>Мероприятие 1: предоставление общедоступного и бесплатного начального общего, основного общего, среднего общего образования</t>
  </si>
  <si>
    <t>Мероприятие 1: организационное обеспечение вопросов подготовки и проведения общегородских (отраслевых) программ и мероприятий для детей, молодежи и работников образовательных учреждений</t>
  </si>
  <si>
    <t>2.1</t>
  </si>
  <si>
    <t>2.1.1</t>
  </si>
  <si>
    <t>2.2</t>
  </si>
  <si>
    <t>2.2.1</t>
  </si>
  <si>
    <t>3.1</t>
  </si>
  <si>
    <t>3.1.1</t>
  </si>
  <si>
    <t>3.2</t>
  </si>
  <si>
    <t>3.2.1</t>
  </si>
  <si>
    <t>3.2.2</t>
  </si>
  <si>
    <t>3.3</t>
  </si>
  <si>
    <t>3.3.1</t>
  </si>
  <si>
    <t>3.4</t>
  </si>
  <si>
    <t>3.4.1</t>
  </si>
  <si>
    <t>3.5</t>
  </si>
  <si>
    <t>3.5.1</t>
  </si>
  <si>
    <t>4.1</t>
  </si>
  <si>
    <t>4.1.1</t>
  </si>
  <si>
    <t>4.2</t>
  </si>
  <si>
    <t>4.2.1</t>
  </si>
  <si>
    <t>4.2.2</t>
  </si>
  <si>
    <t>4.3</t>
  </si>
  <si>
    <t>4.3.1</t>
  </si>
  <si>
    <t>5.1</t>
  </si>
  <si>
    <t>5.1.1</t>
  </si>
  <si>
    <t>5.2</t>
  </si>
  <si>
    <t>5.2.1</t>
  </si>
  <si>
    <t>5.3</t>
  </si>
  <si>
    <t>5.3.1</t>
  </si>
  <si>
    <t>5.4</t>
  </si>
  <si>
    <t>5.4.1</t>
  </si>
  <si>
    <t>Мероприятие 3: создание дополнительных мест в общеобразовательных учреждениях для обеспечения доступности общего образования с учетом увеличения числа детей школьного возраста.</t>
  </si>
  <si>
    <t>Мероприятие 2: строительство ООУ</t>
  </si>
  <si>
    <t>Мероприятие 4: выполнение предписаний контрольных (надзорных) органов, вступивших в законную силу решений суда о проведении капитального ремонта, реконструкции зданий учреждений, в отношении которых функции и полномочия учредителя осуществляет департамент образования.</t>
  </si>
  <si>
    <t>Подпрограмма 4 "Сопровождение функционирования и развития сферы образования" на 2015 - 2017 годы"</t>
  </si>
  <si>
    <t>Подпрограмма 6 "Организация и обеспечение эффективного функционирования сети учреждений образования"</t>
  </si>
  <si>
    <t>Мероприятие 1: строительство и капитальный ремонт кровель ДОУ</t>
  </si>
  <si>
    <t>Задача 2 муниципальной программы: обеспечение доступности и равных возможностей на общее образование в пределах федеральных государственных образовательных стандартов.</t>
  </si>
  <si>
    <t>Задача 2 подпрограммы: создание оптимальных условий для реализации образовательных программ общего образования.</t>
  </si>
  <si>
    <t>Мероприятие 2: создание условий для стабильного функционирования и устойчивого развития системы общего образования в городе Томске</t>
  </si>
  <si>
    <t>7</t>
  </si>
  <si>
    <t>Задача 7 муниципальной программы: организация предоставления качественного дополнительного образования детям в городе Томске.</t>
  </si>
  <si>
    <t>Подпрограмма 7 "Функционирование и развитие дополнительного образования детей" на 2015 - 2017 годы"</t>
  </si>
  <si>
    <t>7.1</t>
  </si>
  <si>
    <t>Задача 1 подпрограммы: оказание муниципальных услуг по предоставлению дополнительного образования детям, в соответствии с утвержденными показателями качества.</t>
  </si>
  <si>
    <t>7.1.1</t>
  </si>
  <si>
    <t>Мероприятие 1: предоставление дополнительного образования детям</t>
  </si>
  <si>
    <t>7.2</t>
  </si>
  <si>
    <t>7.2.1</t>
  </si>
  <si>
    <t>Задача 2 подпрограммы: создание оптимальных условий для реализации образовательных программ дополнительного образования.</t>
  </si>
  <si>
    <t>Мероприятие 2: создание условий для стабильного функционирования и устойчивого развития системы дополнительного образования в городе Томске</t>
  </si>
  <si>
    <t>ВСЕГО ПО ПОДПРОГРАММЕ 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</si>
</sst>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49" fontId="1" fillId="0" borderId="0" xfId="53" applyNumberFormat="1" applyAlignment="1">
      <alignment horizontal="center" vertical="center"/>
      <protection/>
    </xf>
    <xf numFmtId="0" fontId="1" fillId="0" borderId="0" xfId="53" applyAlignment="1">
      <alignment horizontal="center" vertical="center"/>
      <protection/>
    </xf>
    <xf numFmtId="0" fontId="1" fillId="0" borderId="0" xfId="53" applyFill="1" applyAlignment="1">
      <alignment horizontal="center" vertical="center"/>
      <protection/>
    </xf>
    <xf numFmtId="0" fontId="1" fillId="0" borderId="0" xfId="53">
      <alignment/>
      <protection/>
    </xf>
    <xf numFmtId="49" fontId="21" fillId="24" borderId="10" xfId="53" applyNumberFormat="1" applyFont="1" applyFill="1" applyBorder="1" applyAlignment="1">
      <alignment horizontal="center" vertical="center" wrapText="1"/>
      <protection/>
    </xf>
    <xf numFmtId="0" fontId="21" fillId="24" borderId="10" xfId="53" applyFont="1" applyFill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49" fontId="23" fillId="24" borderId="10" xfId="53" applyNumberFormat="1" applyFont="1" applyFill="1" applyBorder="1" applyAlignment="1">
      <alignment horizontal="center" vertical="center" wrapText="1"/>
      <protection/>
    </xf>
    <xf numFmtId="180" fontId="21" fillId="24" borderId="10" xfId="53" applyNumberFormat="1" applyFont="1" applyFill="1" applyBorder="1" applyAlignment="1">
      <alignment horizontal="center" vertical="center" wrapText="1"/>
      <protection/>
    </xf>
    <xf numFmtId="180" fontId="23" fillId="24" borderId="10" xfId="53" applyNumberFormat="1" applyFont="1" applyFill="1" applyBorder="1" applyAlignment="1">
      <alignment horizontal="center" vertical="center" wrapText="1"/>
      <protection/>
    </xf>
    <xf numFmtId="180" fontId="23" fillId="0" borderId="10" xfId="53" applyNumberFormat="1" applyFont="1" applyFill="1" applyBorder="1" applyAlignment="1">
      <alignment horizontal="center" vertical="center" wrapText="1"/>
      <protection/>
    </xf>
    <xf numFmtId="49" fontId="1" fillId="0" borderId="0" xfId="53" applyNumberFormat="1">
      <alignment/>
      <protection/>
    </xf>
    <xf numFmtId="0" fontId="1" fillId="0" borderId="0" xfId="53" applyFill="1">
      <alignment/>
      <protection/>
    </xf>
    <xf numFmtId="49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180" fontId="21" fillId="24" borderId="10" xfId="0" applyNumberFormat="1" applyFont="1" applyFill="1" applyBorder="1" applyAlignment="1">
      <alignment horizontal="center" vertical="center" wrapText="1"/>
    </xf>
    <xf numFmtId="180" fontId="21" fillId="0" borderId="10" xfId="0" applyNumberFormat="1" applyFont="1" applyFill="1" applyBorder="1" applyAlignment="1">
      <alignment horizontal="center" vertical="center" wrapText="1"/>
    </xf>
    <xf numFmtId="180" fontId="23" fillId="0" borderId="10" xfId="0" applyNumberFormat="1" applyFont="1" applyFill="1" applyBorder="1" applyAlignment="1">
      <alignment horizontal="center" vertical="center" wrapText="1"/>
    </xf>
    <xf numFmtId="180" fontId="23" fillId="24" borderId="10" xfId="0" applyNumberFormat="1" applyFont="1" applyFill="1" applyBorder="1" applyAlignment="1">
      <alignment horizontal="center" vertical="center" wrapText="1"/>
    </xf>
    <xf numFmtId="180" fontId="21" fillId="0" borderId="10" xfId="0" applyNumberFormat="1" applyFont="1" applyFill="1" applyBorder="1" applyAlignment="1">
      <alignment horizontal="center" vertical="center" wrapText="1"/>
    </xf>
    <xf numFmtId="180" fontId="21" fillId="0" borderId="10" xfId="0" applyNumberFormat="1" applyFont="1" applyBorder="1" applyAlignment="1">
      <alignment horizontal="center" vertical="center" wrapText="1"/>
    </xf>
    <xf numFmtId="180" fontId="21" fillId="0" borderId="11" xfId="0" applyNumberFormat="1" applyFont="1" applyFill="1" applyBorder="1" applyAlignment="1">
      <alignment horizontal="center" vertical="center" wrapText="1"/>
    </xf>
    <xf numFmtId="180" fontId="24" fillId="0" borderId="11" xfId="0" applyNumberFormat="1" applyFont="1" applyFill="1" applyBorder="1" applyAlignment="1">
      <alignment horizontal="center" vertical="center" wrapText="1"/>
    </xf>
    <xf numFmtId="180" fontId="24" fillId="0" borderId="10" xfId="0" applyNumberFormat="1" applyFont="1" applyFill="1" applyBorder="1" applyAlignment="1">
      <alignment horizontal="center" vertical="center" wrapText="1"/>
    </xf>
    <xf numFmtId="180" fontId="24" fillId="0" borderId="10" xfId="0" applyNumberFormat="1" applyFont="1" applyFill="1" applyBorder="1" applyAlignment="1">
      <alignment horizontal="center" vertical="center" wrapText="1"/>
    </xf>
    <xf numFmtId="0" fontId="23" fillId="24" borderId="12" xfId="53" applyFont="1" applyFill="1" applyBorder="1" applyAlignment="1">
      <alignment horizontal="center" vertical="center" wrapText="1"/>
      <protection/>
    </xf>
    <xf numFmtId="0" fontId="23" fillId="24" borderId="13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180" fontId="24" fillId="24" borderId="10" xfId="0" applyNumberFormat="1" applyFont="1" applyFill="1" applyBorder="1" applyAlignment="1">
      <alignment horizontal="center" vertical="center" wrapText="1"/>
    </xf>
    <xf numFmtId="180" fontId="24" fillId="0" borderId="10" xfId="0" applyNumberFormat="1" applyFont="1" applyFill="1" applyBorder="1" applyAlignment="1">
      <alignment horizontal="center" vertical="center" wrapText="1"/>
    </xf>
    <xf numFmtId="0" fontId="21" fillId="24" borderId="14" xfId="53" applyFont="1" applyFill="1" applyBorder="1" applyAlignment="1">
      <alignment horizontal="center" vertical="center" wrapText="1"/>
      <protection/>
    </xf>
    <xf numFmtId="0" fontId="21" fillId="24" borderId="15" xfId="53" applyFont="1" applyFill="1" applyBorder="1" applyAlignment="1">
      <alignment horizontal="center" vertical="center" wrapText="1"/>
      <protection/>
    </xf>
    <xf numFmtId="0" fontId="21" fillId="24" borderId="16" xfId="53" applyFont="1" applyFill="1" applyBorder="1" applyAlignment="1">
      <alignment horizontal="center" vertical="center" wrapText="1"/>
      <protection/>
    </xf>
    <xf numFmtId="0" fontId="21" fillId="24" borderId="12" xfId="53" applyFont="1" applyFill="1" applyBorder="1" applyAlignment="1">
      <alignment horizontal="left" vertical="center" wrapText="1"/>
      <protection/>
    </xf>
    <xf numFmtId="0" fontId="21" fillId="24" borderId="13" xfId="53" applyFont="1" applyFill="1" applyBorder="1" applyAlignment="1">
      <alignment horizontal="left" vertical="center" wrapText="1"/>
      <protection/>
    </xf>
    <xf numFmtId="0" fontId="23" fillId="24" borderId="12" xfId="53" applyFont="1" applyFill="1" applyBorder="1" applyAlignment="1">
      <alignment horizontal="center" vertical="center" wrapText="1"/>
      <protection/>
    </xf>
    <xf numFmtId="0" fontId="23" fillId="24" borderId="13" xfId="53" applyFont="1" applyFill="1" applyBorder="1" applyAlignment="1">
      <alignment horizontal="center" vertical="center" wrapText="1"/>
      <protection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left" vertical="center" wrapText="1"/>
    </xf>
    <xf numFmtId="0" fontId="21" fillId="0" borderId="10" xfId="0" applyNumberFormat="1" applyFont="1" applyBorder="1" applyAlignment="1">
      <alignment horizontal="left" vertical="center" wrapText="1"/>
    </xf>
    <xf numFmtId="0" fontId="21" fillId="24" borderId="12" xfId="0" applyFont="1" applyFill="1" applyBorder="1" applyAlignment="1">
      <alignment horizontal="left" vertical="center" wrapText="1"/>
    </xf>
    <xf numFmtId="0" fontId="21" fillId="24" borderId="13" xfId="0" applyFont="1" applyFill="1" applyBorder="1" applyAlignment="1">
      <alignment horizontal="left" vertical="center" wrapText="1"/>
    </xf>
    <xf numFmtId="0" fontId="21" fillId="24" borderId="10" xfId="53" applyFont="1" applyFill="1" applyBorder="1" applyAlignment="1">
      <alignment horizontal="left" vertical="center" wrapText="1"/>
      <protection/>
    </xf>
    <xf numFmtId="0" fontId="23" fillId="24" borderId="10" xfId="53" applyFont="1" applyFill="1" applyBorder="1" applyAlignment="1">
      <alignment horizontal="center" vertical="center" wrapText="1"/>
      <protection/>
    </xf>
    <xf numFmtId="49" fontId="21" fillId="24" borderId="10" xfId="53" applyNumberFormat="1" applyFont="1" applyFill="1" applyBorder="1" applyAlignment="1">
      <alignment horizontal="center" vertical="center" wrapText="1"/>
      <protection/>
    </xf>
    <xf numFmtId="0" fontId="21" fillId="24" borderId="10" xfId="53" applyFont="1" applyFill="1" applyBorder="1" applyAlignment="1">
      <alignment horizontal="center" vertical="center" wrapText="1"/>
      <protection/>
    </xf>
    <xf numFmtId="0" fontId="21" fillId="24" borderId="17" xfId="0" applyFont="1" applyFill="1" applyBorder="1" applyAlignment="1">
      <alignment horizontal="left" vertical="center" wrapText="1"/>
    </xf>
    <xf numFmtId="0" fontId="21" fillId="24" borderId="18" xfId="0" applyFont="1" applyFill="1" applyBorder="1" applyAlignment="1">
      <alignment horizontal="left" vertical="center" wrapText="1"/>
    </xf>
    <xf numFmtId="0" fontId="21" fillId="24" borderId="11" xfId="0" applyFont="1" applyFill="1" applyBorder="1" applyAlignment="1">
      <alignment horizontal="left" vertical="center" wrapText="1"/>
    </xf>
    <xf numFmtId="0" fontId="22" fillId="0" borderId="0" xfId="53" applyFont="1" applyAlignment="1">
      <alignment horizontal="center" vertical="center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21" fillId="24" borderId="19" xfId="53" applyFont="1" applyFill="1" applyBorder="1" applyAlignment="1">
      <alignment horizontal="center" vertical="center" wrapText="1"/>
      <protection/>
    </xf>
    <xf numFmtId="0" fontId="21" fillId="24" borderId="20" xfId="53" applyFont="1" applyFill="1" applyBorder="1" applyAlignment="1">
      <alignment horizontal="center" vertical="center" wrapText="1"/>
      <protection/>
    </xf>
    <xf numFmtId="0" fontId="21" fillId="24" borderId="21" xfId="53" applyFont="1" applyFill="1" applyBorder="1" applyAlignment="1">
      <alignment horizontal="center" vertical="center" wrapText="1"/>
      <protection/>
    </xf>
    <xf numFmtId="0" fontId="21" fillId="0" borderId="0" xfId="53" applyFont="1" applyFill="1" applyAlignment="1">
      <alignment horizontal="left" vertical="center" wrapText="1"/>
      <protection/>
    </xf>
    <xf numFmtId="49" fontId="21" fillId="24" borderId="17" xfId="53" applyNumberFormat="1" applyFont="1" applyFill="1" applyBorder="1" applyAlignment="1">
      <alignment horizontal="center" vertical="center" wrapText="1"/>
      <protection/>
    </xf>
    <xf numFmtId="49" fontId="21" fillId="24" borderId="18" xfId="53" applyNumberFormat="1" applyFont="1" applyFill="1" applyBorder="1" applyAlignment="1">
      <alignment horizontal="center" vertical="center" wrapText="1"/>
      <protection/>
    </xf>
    <xf numFmtId="49" fontId="21" fillId="24" borderId="11" xfId="53" applyNumberFormat="1" applyFont="1" applyFill="1" applyBorder="1" applyAlignment="1">
      <alignment horizontal="center" vertical="center" wrapText="1"/>
      <protection/>
    </xf>
    <xf numFmtId="49" fontId="21" fillId="24" borderId="17" xfId="0" applyNumberFormat="1" applyFont="1" applyFill="1" applyBorder="1" applyAlignment="1">
      <alignment horizontal="center" vertical="center" wrapText="1"/>
    </xf>
    <xf numFmtId="49" fontId="21" fillId="24" borderId="18" xfId="0" applyNumberFormat="1" applyFont="1" applyFill="1" applyBorder="1" applyAlignment="1">
      <alignment horizontal="center" vertical="center" wrapText="1"/>
    </xf>
    <xf numFmtId="49" fontId="21" fillId="24" borderId="11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24" borderId="17" xfId="53" applyFont="1" applyFill="1" applyBorder="1" applyAlignment="1">
      <alignment horizontal="left" vertical="center" wrapText="1"/>
      <protection/>
    </xf>
    <xf numFmtId="0" fontId="21" fillId="24" borderId="18" xfId="53" applyFont="1" applyFill="1" applyBorder="1" applyAlignment="1">
      <alignment horizontal="left" vertical="center" wrapText="1"/>
      <protection/>
    </xf>
    <xf numFmtId="0" fontId="21" fillId="24" borderId="11" xfId="53" applyFont="1" applyFill="1" applyBorder="1" applyAlignment="1">
      <alignment horizontal="left" vertical="center" wrapText="1"/>
      <protection/>
    </xf>
    <xf numFmtId="49" fontId="23" fillId="24" borderId="17" xfId="53" applyNumberFormat="1" applyFont="1" applyFill="1" applyBorder="1" applyAlignment="1">
      <alignment horizontal="center" vertical="center" wrapText="1"/>
      <protection/>
    </xf>
    <xf numFmtId="49" fontId="23" fillId="24" borderId="18" xfId="53" applyNumberFormat="1" applyFont="1" applyFill="1" applyBorder="1" applyAlignment="1">
      <alignment horizontal="center" vertical="center" wrapText="1"/>
      <protection/>
    </xf>
    <xf numFmtId="49" fontId="23" fillId="24" borderId="11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.2%20&#1055;&#1055;%201%20&#1044;&#1054;&#1059;%202015%20-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.2%20&#1055;&#1055;%202%20&#1054;&#1054;&#1059;,%20&#1059;&#1044;&#1054;%202015%20-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.2%20&#1055;&#1055;%205%20&#1057;&#1090;&#1088;&#1086;&#1080;&#1090;&#1077;&#1083;&#1100;&#1089;&#1090;&#1074;&#1086;%202015%20-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.2%20&#1055;&#1055;%204%20&#1056;&#1054;&#1073;&#1088;%202015%20-%2020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.2%20&#1055;&#1055;%203%20&#1051;&#1077;&#1090;&#1086;%202015%20-%2020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.2%20&#1055;&#1055;%207%20&#1059;&#1044;&#1054;%202015%20-%20201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.2%20&#1055;&#1055;%203%20&#1051;&#1077;&#1090;&#1086;%202015%20-%202017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2"/>
    </sheetNames>
    <sheetDataSet>
      <sheetData sheetId="0">
        <row r="13">
          <cell r="F13">
            <v>1054361.0999999999</v>
          </cell>
          <cell r="G13">
            <v>820134.9</v>
          </cell>
          <cell r="H13">
            <v>0</v>
          </cell>
          <cell r="I13">
            <v>0</v>
          </cell>
          <cell r="J13">
            <v>1063223.5</v>
          </cell>
          <cell r="K13">
            <v>1063223.5</v>
          </cell>
          <cell r="L13">
            <v>0</v>
          </cell>
          <cell r="M13">
            <v>0</v>
          </cell>
        </row>
        <row r="14">
          <cell r="F14">
            <v>1169943.9</v>
          </cell>
          <cell r="G14">
            <v>820134.9</v>
          </cell>
          <cell r="H14">
            <v>0</v>
          </cell>
          <cell r="I14">
            <v>0</v>
          </cell>
          <cell r="J14">
            <v>1082216.7</v>
          </cell>
          <cell r="K14">
            <v>1082216.7</v>
          </cell>
          <cell r="L14">
            <v>0</v>
          </cell>
          <cell r="M14">
            <v>0</v>
          </cell>
        </row>
        <row r="15">
          <cell r="F15">
            <v>1169943.9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38">
          <cell r="F38">
            <v>107932</v>
          </cell>
          <cell r="G38">
            <v>32</v>
          </cell>
          <cell r="H38">
            <v>0</v>
          </cell>
          <cell r="I38">
            <v>0</v>
          </cell>
          <cell r="J38">
            <v>14949</v>
          </cell>
          <cell r="K38">
            <v>14949</v>
          </cell>
          <cell r="L38">
            <v>0</v>
          </cell>
          <cell r="M38">
            <v>0</v>
          </cell>
        </row>
        <row r="39">
          <cell r="F39">
            <v>89809.9</v>
          </cell>
          <cell r="G39">
            <v>32</v>
          </cell>
          <cell r="H39">
            <v>0</v>
          </cell>
          <cell r="I39">
            <v>0</v>
          </cell>
          <cell r="J39">
            <v>14949</v>
          </cell>
          <cell r="K39">
            <v>14949</v>
          </cell>
          <cell r="L39">
            <v>0</v>
          </cell>
          <cell r="M39">
            <v>0</v>
          </cell>
        </row>
        <row r="40">
          <cell r="F40">
            <v>84309.9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2"/>
    </sheetNames>
    <sheetDataSet>
      <sheetData sheetId="0">
        <row r="13">
          <cell r="F13">
            <v>334214.2</v>
          </cell>
          <cell r="G13">
            <v>165259.3</v>
          </cell>
          <cell r="H13">
            <v>0</v>
          </cell>
          <cell r="I13">
            <v>0</v>
          </cell>
          <cell r="J13">
            <v>1657045.9000000001</v>
          </cell>
          <cell r="K13">
            <v>1657045.9000000001</v>
          </cell>
          <cell r="L13">
            <v>0</v>
          </cell>
          <cell r="M13">
            <v>0</v>
          </cell>
        </row>
        <row r="14">
          <cell r="F14">
            <v>334175.2</v>
          </cell>
          <cell r="G14">
            <v>165259.3</v>
          </cell>
          <cell r="H14">
            <v>0</v>
          </cell>
          <cell r="I14">
            <v>0</v>
          </cell>
          <cell r="J14">
            <v>1666689.7999999998</v>
          </cell>
          <cell r="K14">
            <v>1666689.7999999998</v>
          </cell>
          <cell r="L14">
            <v>0</v>
          </cell>
          <cell r="M14">
            <v>0</v>
          </cell>
        </row>
        <row r="15">
          <cell r="F15">
            <v>334175.2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38">
          <cell r="F38">
            <v>76492.5</v>
          </cell>
          <cell r="G38">
            <v>1723.2</v>
          </cell>
          <cell r="H38">
            <v>0</v>
          </cell>
          <cell r="I38">
            <v>0</v>
          </cell>
          <cell r="J38">
            <v>85162.5</v>
          </cell>
          <cell r="K38">
            <v>85162.5</v>
          </cell>
          <cell r="L38">
            <v>0</v>
          </cell>
          <cell r="M38">
            <v>0</v>
          </cell>
        </row>
        <row r="39">
          <cell r="F39">
            <v>72202.5</v>
          </cell>
          <cell r="G39">
            <v>1723.2</v>
          </cell>
          <cell r="H39">
            <v>0</v>
          </cell>
          <cell r="I39">
            <v>0</v>
          </cell>
          <cell r="J39">
            <v>84929.9</v>
          </cell>
          <cell r="K39">
            <v>84929.9</v>
          </cell>
          <cell r="L39">
            <v>0</v>
          </cell>
          <cell r="M39">
            <v>0</v>
          </cell>
        </row>
        <row r="40">
          <cell r="F40">
            <v>73402.5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2"/>
    </sheetNames>
    <sheetDataSet>
      <sheetData sheetId="0">
        <row r="121">
          <cell r="F121">
            <v>356906.99999999994</v>
          </cell>
          <cell r="G121">
            <v>0</v>
          </cell>
          <cell r="H121">
            <v>0</v>
          </cell>
          <cell r="I121">
            <v>0</v>
          </cell>
          <cell r="J121">
            <v>855000</v>
          </cell>
          <cell r="K121">
            <v>0</v>
          </cell>
          <cell r="L121">
            <v>0</v>
          </cell>
          <cell r="M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50">
          <cell r="F150">
            <v>70250</v>
          </cell>
          <cell r="G150">
            <v>12500</v>
          </cell>
          <cell r="H150">
            <v>0</v>
          </cell>
          <cell r="I150">
            <v>0</v>
          </cell>
          <cell r="J150">
            <v>173250</v>
          </cell>
          <cell r="K150">
            <v>0</v>
          </cell>
          <cell r="L150">
            <v>0</v>
          </cell>
          <cell r="M150">
            <v>0</v>
          </cell>
        </row>
        <row r="151">
          <cell r="F151">
            <v>173250</v>
          </cell>
          <cell r="G151">
            <v>0</v>
          </cell>
          <cell r="H151">
            <v>0</v>
          </cell>
          <cell r="I151">
            <v>0</v>
          </cell>
          <cell r="J151">
            <v>519750</v>
          </cell>
          <cell r="K151">
            <v>0</v>
          </cell>
          <cell r="L151">
            <v>0</v>
          </cell>
          <cell r="M151">
            <v>0</v>
          </cell>
        </row>
        <row r="152">
          <cell r="F152">
            <v>385000</v>
          </cell>
          <cell r="G152">
            <v>0</v>
          </cell>
          <cell r="H152">
            <v>0</v>
          </cell>
          <cell r="I152">
            <v>0</v>
          </cell>
          <cell r="J152">
            <v>1155000</v>
          </cell>
          <cell r="K152">
            <v>0</v>
          </cell>
          <cell r="L152">
            <v>0</v>
          </cell>
          <cell r="M152">
            <v>0</v>
          </cell>
        </row>
        <row r="159">
          <cell r="F159">
            <v>1500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356">
          <cell r="F356">
            <v>284959.8403600001</v>
          </cell>
          <cell r="G356">
            <v>205518.6</v>
          </cell>
          <cell r="H356">
            <v>0</v>
          </cell>
          <cell r="I356">
            <v>0</v>
          </cell>
          <cell r="J356">
            <v>308386.58999999997</v>
          </cell>
          <cell r="K356">
            <v>0</v>
          </cell>
          <cell r="L356">
            <v>0</v>
          </cell>
          <cell r="M356">
            <v>0</v>
          </cell>
        </row>
        <row r="357">
          <cell r="F357">
            <v>61263.558000000005</v>
          </cell>
          <cell r="G357">
            <v>0</v>
          </cell>
          <cell r="H357">
            <v>0</v>
          </cell>
          <cell r="I357">
            <v>0</v>
          </cell>
          <cell r="J357">
            <v>245054.23200000002</v>
          </cell>
          <cell r="K357">
            <v>0</v>
          </cell>
          <cell r="L357">
            <v>0</v>
          </cell>
          <cell r="M357">
            <v>0</v>
          </cell>
        </row>
        <row r="358">
          <cell r="F358">
            <v>54505.134</v>
          </cell>
          <cell r="G358">
            <v>0</v>
          </cell>
          <cell r="H358">
            <v>0</v>
          </cell>
          <cell r="I358">
            <v>0</v>
          </cell>
          <cell r="J358">
            <v>218020.6</v>
          </cell>
          <cell r="K358">
            <v>0</v>
          </cell>
          <cell r="L358">
            <v>0</v>
          </cell>
          <cell r="M358">
            <v>0</v>
          </cell>
        </row>
        <row r="360">
          <cell r="F360">
            <v>713616.8</v>
          </cell>
          <cell r="G360">
            <v>218018.6</v>
          </cell>
          <cell r="H360">
            <v>0</v>
          </cell>
          <cell r="I360">
            <v>0</v>
          </cell>
          <cell r="J360">
            <v>1336636.5899999999</v>
          </cell>
          <cell r="K360">
            <v>0</v>
          </cell>
          <cell r="L360">
            <v>0</v>
          </cell>
          <cell r="M360">
            <v>0</v>
          </cell>
        </row>
        <row r="361">
          <cell r="F361">
            <v>234513.55800000002</v>
          </cell>
          <cell r="G361">
            <v>0</v>
          </cell>
          <cell r="H361">
            <v>0</v>
          </cell>
          <cell r="I361">
            <v>0</v>
          </cell>
          <cell r="J361">
            <v>764804.2320000001</v>
          </cell>
          <cell r="K361">
            <v>0</v>
          </cell>
          <cell r="L361">
            <v>0</v>
          </cell>
          <cell r="M361">
            <v>0</v>
          </cell>
        </row>
        <row r="362">
          <cell r="F362">
            <v>439505.134</v>
          </cell>
          <cell r="G362">
            <v>0</v>
          </cell>
          <cell r="H362">
            <v>0</v>
          </cell>
          <cell r="I362">
            <v>0</v>
          </cell>
          <cell r="J362">
            <v>1373020.6</v>
          </cell>
          <cell r="K362">
            <v>0</v>
          </cell>
          <cell r="L362">
            <v>0</v>
          </cell>
          <cell r="M36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2"/>
    </sheetNames>
    <sheetDataSet>
      <sheetData sheetId="0">
        <row r="13">
          <cell r="F13">
            <v>18923.600000000002</v>
          </cell>
          <cell r="G13">
            <v>18209.6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F14">
            <v>18923.600000000002</v>
          </cell>
          <cell r="G14">
            <v>18209.6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F15">
            <v>18923.600000000002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38">
          <cell r="F38">
            <v>16183.7</v>
          </cell>
          <cell r="G38">
            <v>15365.7</v>
          </cell>
        </row>
        <row r="39">
          <cell r="F39">
            <v>16183.7</v>
          </cell>
          <cell r="G39">
            <v>15365.7</v>
          </cell>
        </row>
        <row r="40">
          <cell r="F40">
            <v>16183.7</v>
          </cell>
          <cell r="G40">
            <v>0</v>
          </cell>
        </row>
        <row r="42">
          <cell r="F42">
            <v>8536.7</v>
          </cell>
          <cell r="G42">
            <v>4525.2</v>
          </cell>
        </row>
        <row r="43">
          <cell r="F43">
            <v>8536.7</v>
          </cell>
          <cell r="G43">
            <v>4525.2</v>
          </cell>
        </row>
        <row r="44">
          <cell r="F44">
            <v>8536.7</v>
          </cell>
          <cell r="G44">
            <v>0</v>
          </cell>
        </row>
        <row r="51">
          <cell r="F51">
            <v>152424.19999999998</v>
          </cell>
          <cell r="G51">
            <v>110278.7</v>
          </cell>
        </row>
        <row r="52">
          <cell r="F52">
            <v>149424.19999999998</v>
          </cell>
          <cell r="G52">
            <v>110278.7</v>
          </cell>
        </row>
        <row r="53">
          <cell r="F53">
            <v>145424.19999999998</v>
          </cell>
          <cell r="G5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2"/>
    </sheetNames>
    <sheetDataSet>
      <sheetData sheetId="0">
        <row r="13">
          <cell r="F13">
            <v>2690.3</v>
          </cell>
          <cell r="G13">
            <v>2690.3</v>
          </cell>
          <cell r="J13">
            <v>19825.5</v>
          </cell>
          <cell r="K13">
            <v>19264</v>
          </cell>
        </row>
        <row r="14">
          <cell r="F14">
            <v>2690.3</v>
          </cell>
          <cell r="G14">
            <v>2690.3</v>
          </cell>
          <cell r="J14">
            <v>19825.5</v>
          </cell>
          <cell r="K14">
            <v>1625</v>
          </cell>
        </row>
        <row r="15">
          <cell r="F15">
            <v>2690.3</v>
          </cell>
          <cell r="G15">
            <v>0</v>
          </cell>
          <cell r="J15">
            <v>0</v>
          </cell>
          <cell r="K15">
            <v>0</v>
          </cell>
        </row>
        <row r="22">
          <cell r="J22">
            <v>21024.3</v>
          </cell>
          <cell r="K22">
            <v>25312.2</v>
          </cell>
        </row>
        <row r="23">
          <cell r="J23">
            <v>21024.3</v>
          </cell>
          <cell r="K23">
            <v>42951.2</v>
          </cell>
        </row>
        <row r="24">
          <cell r="J24">
            <v>0</v>
          </cell>
          <cell r="K24">
            <v>0</v>
          </cell>
        </row>
        <row r="35">
          <cell r="F35">
            <v>1722</v>
          </cell>
          <cell r="G35">
            <v>1722</v>
          </cell>
        </row>
        <row r="36">
          <cell r="F36">
            <v>1722</v>
          </cell>
          <cell r="G36">
            <v>1722</v>
          </cell>
        </row>
        <row r="37">
          <cell r="F37">
            <v>1722</v>
          </cell>
          <cell r="G37">
            <v>0</v>
          </cell>
        </row>
        <row r="44">
          <cell r="F44">
            <v>1389.1</v>
          </cell>
          <cell r="G44">
            <v>1389.1</v>
          </cell>
        </row>
        <row r="45">
          <cell r="F45">
            <v>1389.1</v>
          </cell>
          <cell r="G45">
            <v>1389.1</v>
          </cell>
        </row>
        <row r="46">
          <cell r="F46">
            <v>1389.1</v>
          </cell>
          <cell r="G46">
            <v>0</v>
          </cell>
        </row>
        <row r="53">
          <cell r="F53">
            <v>1090</v>
          </cell>
          <cell r="G53">
            <v>1090</v>
          </cell>
        </row>
        <row r="54">
          <cell r="F54">
            <v>1090</v>
          </cell>
          <cell r="G54">
            <v>1090</v>
          </cell>
        </row>
        <row r="55">
          <cell r="F55">
            <v>1090</v>
          </cell>
          <cell r="G55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2"/>
    </sheetNames>
    <sheetDataSet>
      <sheetData sheetId="0">
        <row r="13">
          <cell r="F13">
            <v>326863.9</v>
          </cell>
          <cell r="G13">
            <v>312420.3</v>
          </cell>
          <cell r="H13">
            <v>0</v>
          </cell>
          <cell r="I13">
            <v>0</v>
          </cell>
          <cell r="J13">
            <v>144235</v>
          </cell>
          <cell r="K13">
            <v>144235</v>
          </cell>
          <cell r="L13">
            <v>0</v>
          </cell>
          <cell r="M13">
            <v>0</v>
          </cell>
        </row>
        <row r="14">
          <cell r="F14">
            <v>326896.4</v>
          </cell>
          <cell r="G14">
            <v>312420.3</v>
          </cell>
          <cell r="H14">
            <v>0</v>
          </cell>
          <cell r="I14">
            <v>0</v>
          </cell>
          <cell r="J14">
            <v>190475.4</v>
          </cell>
          <cell r="K14">
            <v>190475.4</v>
          </cell>
          <cell r="L14">
            <v>0</v>
          </cell>
          <cell r="M14">
            <v>0</v>
          </cell>
        </row>
        <row r="15">
          <cell r="F15">
            <v>326896.4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30">
          <cell r="F30">
            <v>4461.8</v>
          </cell>
          <cell r="G30">
            <v>891.8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F31">
            <v>9141.8</v>
          </cell>
          <cell r="G31">
            <v>891.8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F32">
            <v>8361.8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2"/>
    </sheetNames>
    <sheetDataSet>
      <sheetData sheetId="0">
        <row r="26">
          <cell r="F26">
            <v>87024</v>
          </cell>
          <cell r="G26">
            <v>50308.9</v>
          </cell>
          <cell r="J26">
            <v>3726.4</v>
          </cell>
          <cell r="K26">
            <v>0</v>
          </cell>
        </row>
        <row r="27">
          <cell r="F27">
            <v>86991.5</v>
          </cell>
          <cell r="G27">
            <v>50308.9</v>
          </cell>
          <cell r="J27">
            <v>3726.4</v>
          </cell>
          <cell r="K27">
            <v>0</v>
          </cell>
        </row>
        <row r="28">
          <cell r="F28">
            <v>86991.5</v>
          </cell>
          <cell r="G28">
            <v>0</v>
          </cell>
          <cell r="J28">
            <v>0</v>
          </cell>
          <cell r="K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3"/>
  <sheetViews>
    <sheetView tabSelected="1" workbookViewId="0" topLeftCell="A1">
      <selection activeCell="D150" sqref="D150:M153"/>
    </sheetView>
  </sheetViews>
  <sheetFormatPr defaultColWidth="9.140625" defaultRowHeight="12.75"/>
  <cols>
    <col min="1" max="1" width="9.140625" style="12" customWidth="1"/>
    <col min="2" max="2" width="36.57421875" style="4" customWidth="1"/>
    <col min="3" max="3" width="9.140625" style="4" customWidth="1"/>
    <col min="4" max="4" width="11.421875" style="4" bestFit="1" customWidth="1"/>
    <col min="5" max="5" width="13.8515625" style="4" customWidth="1"/>
    <col min="6" max="6" width="13.00390625" style="4" bestFit="1" customWidth="1"/>
    <col min="7" max="7" width="11.8515625" style="13" customWidth="1"/>
    <col min="8" max="8" width="10.140625" style="13" bestFit="1" customWidth="1"/>
    <col min="9" max="9" width="9.28125" style="13" bestFit="1" customWidth="1"/>
    <col min="10" max="10" width="11.421875" style="13" bestFit="1" customWidth="1"/>
    <col min="11" max="11" width="10.421875" style="13" bestFit="1" customWidth="1"/>
    <col min="12" max="13" width="9.28125" style="13" bestFit="1" customWidth="1"/>
    <col min="14" max="16384" width="9.140625" style="4" customWidth="1"/>
  </cols>
  <sheetData>
    <row r="1" spans="1:15" ht="41.25" customHeight="1">
      <c r="A1" s="1"/>
      <c r="B1" s="2"/>
      <c r="C1" s="2"/>
      <c r="D1" s="2"/>
      <c r="E1" s="2"/>
      <c r="F1" s="2"/>
      <c r="G1" s="3"/>
      <c r="H1" s="3"/>
      <c r="I1" s="3"/>
      <c r="J1" s="3"/>
      <c r="K1" s="59" t="s">
        <v>21</v>
      </c>
      <c r="L1" s="59"/>
      <c r="M1" s="59"/>
      <c r="N1" s="59"/>
      <c r="O1" s="59"/>
    </row>
    <row r="2" spans="1:15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2"/>
      <c r="O2" s="2"/>
    </row>
    <row r="3" spans="1:15" ht="15">
      <c r="A3" s="54" t="s">
        <v>22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5">
      <c r="A4" s="54" t="s">
        <v>23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ht="15">
      <c r="A5" s="1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2"/>
      <c r="O5" s="2"/>
    </row>
    <row r="6" spans="1:15" ht="15" customHeight="1">
      <c r="A6" s="49" t="s">
        <v>3</v>
      </c>
      <c r="B6" s="50" t="s">
        <v>24</v>
      </c>
      <c r="C6" s="50" t="s">
        <v>4</v>
      </c>
      <c r="D6" s="50" t="s">
        <v>5</v>
      </c>
      <c r="E6" s="50"/>
      <c r="F6" s="50" t="s">
        <v>6</v>
      </c>
      <c r="G6" s="50"/>
      <c r="H6" s="50"/>
      <c r="I6" s="50"/>
      <c r="J6" s="50"/>
      <c r="K6" s="50"/>
      <c r="L6" s="50"/>
      <c r="M6" s="50"/>
      <c r="N6" s="56" t="s">
        <v>7</v>
      </c>
      <c r="O6" s="57"/>
    </row>
    <row r="7" spans="1:15" ht="25.5" customHeight="1">
      <c r="A7" s="49"/>
      <c r="B7" s="50"/>
      <c r="C7" s="50"/>
      <c r="D7" s="50"/>
      <c r="E7" s="50"/>
      <c r="F7" s="50" t="s">
        <v>8</v>
      </c>
      <c r="G7" s="50"/>
      <c r="H7" s="55" t="s">
        <v>9</v>
      </c>
      <c r="I7" s="55"/>
      <c r="J7" s="55" t="s">
        <v>10</v>
      </c>
      <c r="K7" s="55"/>
      <c r="L7" s="55" t="s">
        <v>11</v>
      </c>
      <c r="M7" s="55"/>
      <c r="N7" s="31"/>
      <c r="O7" s="32"/>
    </row>
    <row r="8" spans="1:15" ht="25.5">
      <c r="A8" s="49"/>
      <c r="B8" s="50"/>
      <c r="C8" s="50"/>
      <c r="D8" s="6" t="s">
        <v>12</v>
      </c>
      <c r="E8" s="6" t="s">
        <v>13</v>
      </c>
      <c r="F8" s="6" t="s">
        <v>12</v>
      </c>
      <c r="G8" s="7" t="s">
        <v>13</v>
      </c>
      <c r="H8" s="7" t="s">
        <v>12</v>
      </c>
      <c r="I8" s="7" t="s">
        <v>13</v>
      </c>
      <c r="J8" s="7" t="s">
        <v>12</v>
      </c>
      <c r="K8" s="7" t="s">
        <v>13</v>
      </c>
      <c r="L8" s="7" t="s">
        <v>12</v>
      </c>
      <c r="M8" s="7" t="s">
        <v>13</v>
      </c>
      <c r="N8" s="33"/>
      <c r="O8" s="58"/>
    </row>
    <row r="9" spans="1:15" ht="15">
      <c r="A9" s="5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50">
        <v>14</v>
      </c>
      <c r="O9" s="50"/>
    </row>
    <row r="10" spans="1:15" ht="78" customHeight="1">
      <c r="A10" s="8"/>
      <c r="B10" s="47" t="s">
        <v>66</v>
      </c>
      <c r="C10" s="47"/>
      <c r="D10" s="10"/>
      <c r="E10" s="10"/>
      <c r="F10" s="10"/>
      <c r="G10" s="11"/>
      <c r="H10" s="11"/>
      <c r="I10" s="11"/>
      <c r="J10" s="11"/>
      <c r="K10" s="11"/>
      <c r="L10" s="11"/>
      <c r="M10" s="11"/>
      <c r="N10" s="48"/>
      <c r="O10" s="48"/>
    </row>
    <row r="11" spans="1:15" ht="69.75" customHeight="1">
      <c r="A11" s="5" t="s">
        <v>59</v>
      </c>
      <c r="B11" s="47" t="s">
        <v>67</v>
      </c>
      <c r="C11" s="47"/>
      <c r="D11" s="10"/>
      <c r="E11" s="10"/>
      <c r="F11" s="10"/>
      <c r="G11" s="11"/>
      <c r="H11" s="11"/>
      <c r="I11" s="11"/>
      <c r="J11" s="11"/>
      <c r="K11" s="11"/>
      <c r="L11" s="11"/>
      <c r="M11" s="11"/>
      <c r="N11" s="48"/>
      <c r="O11" s="48"/>
    </row>
    <row r="12" spans="1:15" ht="36" customHeight="1">
      <c r="A12" s="8"/>
      <c r="B12" s="34" t="s">
        <v>25</v>
      </c>
      <c r="C12" s="35"/>
      <c r="D12" s="10"/>
      <c r="E12" s="10"/>
      <c r="F12" s="10"/>
      <c r="G12" s="11"/>
      <c r="H12" s="11"/>
      <c r="I12" s="11"/>
      <c r="J12" s="11"/>
      <c r="K12" s="11"/>
      <c r="L12" s="11"/>
      <c r="M12" s="11"/>
      <c r="N12" s="36"/>
      <c r="O12" s="37"/>
    </row>
    <row r="13" spans="1:15" s="28" customFormat="1" ht="69.75" customHeight="1">
      <c r="A13" s="5" t="s">
        <v>19</v>
      </c>
      <c r="B13" s="34" t="s">
        <v>27</v>
      </c>
      <c r="C13" s="35"/>
      <c r="D13" s="9"/>
      <c r="E13" s="9"/>
      <c r="F13" s="10"/>
      <c r="G13" s="11"/>
      <c r="H13" s="11"/>
      <c r="I13" s="11"/>
      <c r="J13" s="11"/>
      <c r="K13" s="11"/>
      <c r="L13" s="11"/>
      <c r="M13" s="11"/>
      <c r="N13" s="50"/>
      <c r="O13" s="50"/>
    </row>
    <row r="14" spans="1:15" s="28" customFormat="1" ht="17.25" customHeight="1">
      <c r="A14" s="49" t="s">
        <v>26</v>
      </c>
      <c r="B14" s="47" t="s">
        <v>74</v>
      </c>
      <c r="C14" s="6" t="s">
        <v>14</v>
      </c>
      <c r="D14" s="9">
        <f>F14+H14+J14+L14</f>
        <v>5539689.1</v>
      </c>
      <c r="E14" s="9">
        <f aca="true" t="shared" si="0" ref="D14:E17">G14+I14+K14+M14</f>
        <v>3785710</v>
      </c>
      <c r="F14" s="9">
        <f>SUM(F15:F17)</f>
        <v>3394248.9</v>
      </c>
      <c r="G14" s="9">
        <f aca="true" t="shared" si="1" ref="G14:M14">SUM(G15:G17)</f>
        <v>1640269.8</v>
      </c>
      <c r="H14" s="9">
        <f t="shared" si="1"/>
        <v>0</v>
      </c>
      <c r="I14" s="9">
        <f t="shared" si="1"/>
        <v>0</v>
      </c>
      <c r="J14" s="9">
        <f t="shared" si="1"/>
        <v>2145440.2</v>
      </c>
      <c r="K14" s="9">
        <f t="shared" si="1"/>
        <v>2145440.2</v>
      </c>
      <c r="L14" s="9">
        <f t="shared" si="1"/>
        <v>0</v>
      </c>
      <c r="M14" s="9">
        <f t="shared" si="1"/>
        <v>0</v>
      </c>
      <c r="N14" s="50" t="s">
        <v>15</v>
      </c>
      <c r="O14" s="50"/>
    </row>
    <row r="15" spans="1:15" s="28" customFormat="1" ht="17.25" customHeight="1">
      <c r="A15" s="49"/>
      <c r="B15" s="47"/>
      <c r="C15" s="6" t="s">
        <v>16</v>
      </c>
      <c r="D15" s="9">
        <f>F15+H15+J15+L15</f>
        <v>2117584.5999999996</v>
      </c>
      <c r="E15" s="9">
        <f t="shared" si="0"/>
        <v>1883358.4</v>
      </c>
      <c r="F15" s="9">
        <f>'[1]прил.2'!F13</f>
        <v>1054361.0999999999</v>
      </c>
      <c r="G15" s="9">
        <f>'[1]прил.2'!G13</f>
        <v>820134.9</v>
      </c>
      <c r="H15" s="9">
        <f>'[1]прил.2'!H13</f>
        <v>0</v>
      </c>
      <c r="I15" s="9">
        <f>'[1]прил.2'!I13</f>
        <v>0</v>
      </c>
      <c r="J15" s="9">
        <f>'[1]прил.2'!J13</f>
        <v>1063223.5</v>
      </c>
      <c r="K15" s="9">
        <f>'[1]прил.2'!K13</f>
        <v>1063223.5</v>
      </c>
      <c r="L15" s="9">
        <f>'[1]прил.2'!L13</f>
        <v>0</v>
      </c>
      <c r="M15" s="9">
        <f>'[1]прил.2'!M13</f>
        <v>0</v>
      </c>
      <c r="N15" s="50"/>
      <c r="O15" s="50"/>
    </row>
    <row r="16" spans="1:15" s="28" customFormat="1" ht="17.25" customHeight="1">
      <c r="A16" s="49"/>
      <c r="B16" s="47"/>
      <c r="C16" s="6" t="s">
        <v>17</v>
      </c>
      <c r="D16" s="9">
        <f t="shared" si="0"/>
        <v>2252160.5999999996</v>
      </c>
      <c r="E16" s="9">
        <f t="shared" si="0"/>
        <v>1902351.6</v>
      </c>
      <c r="F16" s="9">
        <f>'[1]прил.2'!F14</f>
        <v>1169943.9</v>
      </c>
      <c r="G16" s="9">
        <f>'[1]прил.2'!G14</f>
        <v>820134.9</v>
      </c>
      <c r="H16" s="9">
        <f>'[1]прил.2'!H14</f>
        <v>0</v>
      </c>
      <c r="I16" s="9">
        <f>'[1]прил.2'!I14</f>
        <v>0</v>
      </c>
      <c r="J16" s="9">
        <f>'[1]прил.2'!J14</f>
        <v>1082216.7</v>
      </c>
      <c r="K16" s="9">
        <f>'[1]прил.2'!K14</f>
        <v>1082216.7</v>
      </c>
      <c r="L16" s="9">
        <f>'[1]прил.2'!L14</f>
        <v>0</v>
      </c>
      <c r="M16" s="9">
        <f>'[1]прил.2'!M14</f>
        <v>0</v>
      </c>
      <c r="N16" s="50"/>
      <c r="O16" s="50"/>
    </row>
    <row r="17" spans="1:15" s="28" customFormat="1" ht="17.25" customHeight="1">
      <c r="A17" s="49"/>
      <c r="B17" s="47"/>
      <c r="C17" s="6" t="s">
        <v>18</v>
      </c>
      <c r="D17" s="9">
        <f t="shared" si="0"/>
        <v>1169943.9</v>
      </c>
      <c r="E17" s="9">
        <f t="shared" si="0"/>
        <v>0</v>
      </c>
      <c r="F17" s="9">
        <f>'[1]прил.2'!F15</f>
        <v>1169943.9</v>
      </c>
      <c r="G17" s="9">
        <f>'[1]прил.2'!G15</f>
        <v>0</v>
      </c>
      <c r="H17" s="9">
        <f>'[1]прил.2'!H15</f>
        <v>0</v>
      </c>
      <c r="I17" s="9">
        <f>'[1]прил.2'!I15</f>
        <v>0</v>
      </c>
      <c r="J17" s="9">
        <f>'[1]прил.2'!J15</f>
        <v>0</v>
      </c>
      <c r="K17" s="9">
        <f>'[1]прил.2'!K15</f>
        <v>0</v>
      </c>
      <c r="L17" s="9">
        <f>'[1]прил.2'!L15</f>
        <v>0</v>
      </c>
      <c r="M17" s="9">
        <f>'[1]прил.2'!M15</f>
        <v>0</v>
      </c>
      <c r="N17" s="50"/>
      <c r="O17" s="50"/>
    </row>
    <row r="18" spans="1:15" s="28" customFormat="1" ht="51" customHeight="1">
      <c r="A18" s="5" t="s">
        <v>20</v>
      </c>
      <c r="B18" s="34" t="s">
        <v>28</v>
      </c>
      <c r="C18" s="35"/>
      <c r="D18" s="9"/>
      <c r="E18" s="9"/>
      <c r="F18" s="10"/>
      <c r="G18" s="11"/>
      <c r="H18" s="11"/>
      <c r="I18" s="11"/>
      <c r="J18" s="11"/>
      <c r="K18" s="11"/>
      <c r="L18" s="11"/>
      <c r="M18" s="11"/>
      <c r="N18" s="50"/>
      <c r="O18" s="50"/>
    </row>
    <row r="19" spans="1:15" s="28" customFormat="1" ht="12.75" customHeight="1">
      <c r="A19" s="60" t="s">
        <v>60</v>
      </c>
      <c r="B19" s="47" t="s">
        <v>75</v>
      </c>
      <c r="C19" s="6" t="s">
        <v>14</v>
      </c>
      <c r="D19" s="9">
        <f aca="true" t="shared" si="2" ref="D19:E22">F19+H19+J19+L19</f>
        <v>311949.8</v>
      </c>
      <c r="E19" s="9">
        <f t="shared" si="2"/>
        <v>29962</v>
      </c>
      <c r="F19" s="9">
        <f aca="true" t="shared" si="3" ref="F19:M19">SUM(F20:F22)</f>
        <v>282051.8</v>
      </c>
      <c r="G19" s="9">
        <f t="shared" si="3"/>
        <v>64</v>
      </c>
      <c r="H19" s="9">
        <f t="shared" si="3"/>
        <v>0</v>
      </c>
      <c r="I19" s="9">
        <f t="shared" si="3"/>
        <v>0</v>
      </c>
      <c r="J19" s="9">
        <f t="shared" si="3"/>
        <v>29898</v>
      </c>
      <c r="K19" s="9">
        <f t="shared" si="3"/>
        <v>29898</v>
      </c>
      <c r="L19" s="9">
        <f t="shared" si="3"/>
        <v>0</v>
      </c>
      <c r="M19" s="9">
        <f t="shared" si="3"/>
        <v>0</v>
      </c>
      <c r="N19" s="50" t="s">
        <v>15</v>
      </c>
      <c r="O19" s="50"/>
    </row>
    <row r="20" spans="1:15" s="28" customFormat="1" ht="12.75">
      <c r="A20" s="61"/>
      <c r="B20" s="47"/>
      <c r="C20" s="6" t="s">
        <v>16</v>
      </c>
      <c r="D20" s="9">
        <f t="shared" si="2"/>
        <v>122881</v>
      </c>
      <c r="E20" s="9">
        <f t="shared" si="2"/>
        <v>14981</v>
      </c>
      <c r="F20" s="9">
        <f>'[1]прил.2'!F38</f>
        <v>107932</v>
      </c>
      <c r="G20" s="9">
        <f>'[1]прил.2'!G38</f>
        <v>32</v>
      </c>
      <c r="H20" s="9">
        <f>'[1]прил.2'!H38</f>
        <v>0</v>
      </c>
      <c r="I20" s="9">
        <f>'[1]прил.2'!I38</f>
        <v>0</v>
      </c>
      <c r="J20" s="9">
        <f>'[1]прил.2'!J38</f>
        <v>14949</v>
      </c>
      <c r="K20" s="9">
        <f>'[1]прил.2'!K38</f>
        <v>14949</v>
      </c>
      <c r="L20" s="9">
        <f>'[1]прил.2'!L38</f>
        <v>0</v>
      </c>
      <c r="M20" s="9">
        <f>'[1]прил.2'!M38</f>
        <v>0</v>
      </c>
      <c r="N20" s="50"/>
      <c r="O20" s="50"/>
    </row>
    <row r="21" spans="1:15" s="28" customFormat="1" ht="12.75">
      <c r="A21" s="61"/>
      <c r="B21" s="47"/>
      <c r="C21" s="6" t="s">
        <v>17</v>
      </c>
      <c r="D21" s="9">
        <f t="shared" si="2"/>
        <v>104758.9</v>
      </c>
      <c r="E21" s="9">
        <f t="shared" si="2"/>
        <v>14981</v>
      </c>
      <c r="F21" s="9">
        <f>'[1]прил.2'!F39</f>
        <v>89809.9</v>
      </c>
      <c r="G21" s="9">
        <f>'[1]прил.2'!G39</f>
        <v>32</v>
      </c>
      <c r="H21" s="9">
        <f>'[1]прил.2'!H39</f>
        <v>0</v>
      </c>
      <c r="I21" s="9">
        <f>'[1]прил.2'!I39</f>
        <v>0</v>
      </c>
      <c r="J21" s="9">
        <f>'[1]прил.2'!J39</f>
        <v>14949</v>
      </c>
      <c r="K21" s="9">
        <f>'[1]прил.2'!K39</f>
        <v>14949</v>
      </c>
      <c r="L21" s="9">
        <f>'[1]прил.2'!L39</f>
        <v>0</v>
      </c>
      <c r="M21" s="9">
        <f>'[1]прил.2'!M39</f>
        <v>0</v>
      </c>
      <c r="N21" s="50"/>
      <c r="O21" s="50"/>
    </row>
    <row r="22" spans="1:15" s="28" customFormat="1" ht="12.75">
      <c r="A22" s="62"/>
      <c r="B22" s="47"/>
      <c r="C22" s="6" t="s">
        <v>18</v>
      </c>
      <c r="D22" s="9">
        <f t="shared" si="2"/>
        <v>84309.9</v>
      </c>
      <c r="E22" s="9">
        <f t="shared" si="2"/>
        <v>0</v>
      </c>
      <c r="F22" s="9">
        <f>'[1]прил.2'!F40</f>
        <v>84309.9</v>
      </c>
      <c r="G22" s="9">
        <f>'[1]прил.2'!G40</f>
        <v>0</v>
      </c>
      <c r="H22" s="9">
        <f>'[1]прил.2'!H40</f>
        <v>0</v>
      </c>
      <c r="I22" s="9">
        <f>'[1]прил.2'!I40</f>
        <v>0</v>
      </c>
      <c r="J22" s="9">
        <f>'[1]прил.2'!J40</f>
        <v>0</v>
      </c>
      <c r="K22" s="9">
        <f>'[1]прил.2'!K40</f>
        <v>0</v>
      </c>
      <c r="L22" s="9">
        <f>'[1]прил.2'!L40</f>
        <v>0</v>
      </c>
      <c r="M22" s="9">
        <f>'[1]прил.2'!M40</f>
        <v>0</v>
      </c>
      <c r="N22" s="50"/>
      <c r="O22" s="50"/>
    </row>
    <row r="23" spans="1:15" s="28" customFormat="1" ht="12.75">
      <c r="A23" s="49"/>
      <c r="B23" s="50" t="s">
        <v>29</v>
      </c>
      <c r="C23" s="6" t="s">
        <v>14</v>
      </c>
      <c r="D23" s="9">
        <f aca="true" t="shared" si="4" ref="D23:E26">F23+H23+J23+L23</f>
        <v>5851638.899999999</v>
      </c>
      <c r="E23" s="9">
        <f t="shared" si="4"/>
        <v>3815672</v>
      </c>
      <c r="F23" s="9">
        <f aca="true" t="shared" si="5" ref="F23:M23">SUM(F24:F26)</f>
        <v>3676300.6999999993</v>
      </c>
      <c r="G23" s="9">
        <f t="shared" si="5"/>
        <v>1640333.8</v>
      </c>
      <c r="H23" s="9">
        <f t="shared" si="5"/>
        <v>0</v>
      </c>
      <c r="I23" s="9">
        <f t="shared" si="5"/>
        <v>0</v>
      </c>
      <c r="J23" s="9">
        <f t="shared" si="5"/>
        <v>2175338.2</v>
      </c>
      <c r="K23" s="9">
        <f t="shared" si="5"/>
        <v>2175338.2</v>
      </c>
      <c r="L23" s="9">
        <f t="shared" si="5"/>
        <v>0</v>
      </c>
      <c r="M23" s="9">
        <f t="shared" si="5"/>
        <v>0</v>
      </c>
      <c r="N23" s="50"/>
      <c r="O23" s="50"/>
    </row>
    <row r="24" spans="1:15" s="28" customFormat="1" ht="12.75">
      <c r="A24" s="49"/>
      <c r="B24" s="50"/>
      <c r="C24" s="6" t="s">
        <v>16</v>
      </c>
      <c r="D24" s="9">
        <f t="shared" si="4"/>
        <v>2240465.5999999996</v>
      </c>
      <c r="E24" s="9">
        <f t="shared" si="4"/>
        <v>1898339.4</v>
      </c>
      <c r="F24" s="9">
        <f>F15+F20</f>
        <v>1162293.0999999999</v>
      </c>
      <c r="G24" s="9">
        <f aca="true" t="shared" si="6" ref="G24:M24">G15+G20</f>
        <v>820166.9</v>
      </c>
      <c r="H24" s="9">
        <f t="shared" si="6"/>
        <v>0</v>
      </c>
      <c r="I24" s="9">
        <f t="shared" si="6"/>
        <v>0</v>
      </c>
      <c r="J24" s="9">
        <f t="shared" si="6"/>
        <v>1078172.5</v>
      </c>
      <c r="K24" s="9">
        <f t="shared" si="6"/>
        <v>1078172.5</v>
      </c>
      <c r="L24" s="9">
        <f t="shared" si="6"/>
        <v>0</v>
      </c>
      <c r="M24" s="9">
        <f t="shared" si="6"/>
        <v>0</v>
      </c>
      <c r="N24" s="50"/>
      <c r="O24" s="50"/>
    </row>
    <row r="25" spans="1:15" s="28" customFormat="1" ht="12.75">
      <c r="A25" s="49"/>
      <c r="B25" s="50"/>
      <c r="C25" s="6" t="s">
        <v>17</v>
      </c>
      <c r="D25" s="9">
        <f t="shared" si="4"/>
        <v>2356919.5</v>
      </c>
      <c r="E25" s="9">
        <f t="shared" si="4"/>
        <v>1917332.6</v>
      </c>
      <c r="F25" s="9">
        <f aca="true" t="shared" si="7" ref="F25:M26">F16+F21</f>
        <v>1259753.7999999998</v>
      </c>
      <c r="G25" s="9">
        <f t="shared" si="7"/>
        <v>820166.9</v>
      </c>
      <c r="H25" s="9">
        <f t="shared" si="7"/>
        <v>0</v>
      </c>
      <c r="I25" s="9">
        <f t="shared" si="7"/>
        <v>0</v>
      </c>
      <c r="J25" s="9">
        <f t="shared" si="7"/>
        <v>1097165.7</v>
      </c>
      <c r="K25" s="9">
        <f t="shared" si="7"/>
        <v>1097165.7</v>
      </c>
      <c r="L25" s="9">
        <f t="shared" si="7"/>
        <v>0</v>
      </c>
      <c r="M25" s="9">
        <f t="shared" si="7"/>
        <v>0</v>
      </c>
      <c r="N25" s="50"/>
      <c r="O25" s="50"/>
    </row>
    <row r="26" spans="1:15" s="28" customFormat="1" ht="12.75">
      <c r="A26" s="49"/>
      <c r="B26" s="50"/>
      <c r="C26" s="6" t="s">
        <v>18</v>
      </c>
      <c r="D26" s="9">
        <f t="shared" si="4"/>
        <v>1254253.7999999998</v>
      </c>
      <c r="E26" s="9">
        <f t="shared" si="4"/>
        <v>0</v>
      </c>
      <c r="F26" s="9">
        <f t="shared" si="7"/>
        <v>1254253.7999999998</v>
      </c>
      <c r="G26" s="9">
        <f t="shared" si="7"/>
        <v>0</v>
      </c>
      <c r="H26" s="9">
        <f t="shared" si="7"/>
        <v>0</v>
      </c>
      <c r="I26" s="9">
        <f t="shared" si="7"/>
        <v>0</v>
      </c>
      <c r="J26" s="9">
        <f t="shared" si="7"/>
        <v>0</v>
      </c>
      <c r="K26" s="9">
        <f t="shared" si="7"/>
        <v>0</v>
      </c>
      <c r="L26" s="9">
        <f t="shared" si="7"/>
        <v>0</v>
      </c>
      <c r="M26" s="9">
        <f t="shared" si="7"/>
        <v>0</v>
      </c>
      <c r="N26" s="50"/>
      <c r="O26" s="50"/>
    </row>
    <row r="27" spans="1:15" ht="69" customHeight="1">
      <c r="A27" s="5" t="s">
        <v>61</v>
      </c>
      <c r="B27" s="47" t="s">
        <v>114</v>
      </c>
      <c r="C27" s="47"/>
      <c r="D27" s="10"/>
      <c r="E27" s="10"/>
      <c r="F27" s="10"/>
      <c r="G27" s="11"/>
      <c r="H27" s="11"/>
      <c r="I27" s="11"/>
      <c r="J27" s="11"/>
      <c r="K27" s="11"/>
      <c r="L27" s="11"/>
      <c r="M27" s="11"/>
      <c r="N27" s="48"/>
      <c r="O27" s="48"/>
    </row>
    <row r="28" spans="1:15" ht="42.75" customHeight="1">
      <c r="A28" s="8"/>
      <c r="B28" s="34" t="s">
        <v>30</v>
      </c>
      <c r="C28" s="35"/>
      <c r="D28" s="10"/>
      <c r="E28" s="10"/>
      <c r="F28" s="10"/>
      <c r="G28" s="11"/>
      <c r="H28" s="11"/>
      <c r="I28" s="11"/>
      <c r="J28" s="11"/>
      <c r="K28" s="11"/>
      <c r="L28" s="11"/>
      <c r="M28" s="11"/>
      <c r="N28" s="36"/>
      <c r="O28" s="37"/>
    </row>
    <row r="29" spans="1:15" s="28" customFormat="1" ht="58.5" customHeight="1">
      <c r="A29" s="14" t="s">
        <v>78</v>
      </c>
      <c r="B29" s="40" t="s">
        <v>69</v>
      </c>
      <c r="C29" s="40"/>
      <c r="D29" s="19"/>
      <c r="E29" s="19"/>
      <c r="F29" s="18"/>
      <c r="G29" s="18"/>
      <c r="H29" s="18"/>
      <c r="I29" s="18"/>
      <c r="J29" s="18"/>
      <c r="K29" s="18"/>
      <c r="L29" s="18"/>
      <c r="M29" s="18"/>
      <c r="N29" s="41"/>
      <c r="O29" s="41"/>
    </row>
    <row r="30" spans="1:15" s="28" customFormat="1" ht="12.75">
      <c r="A30" s="42" t="s">
        <v>79</v>
      </c>
      <c r="B30" s="51" t="s">
        <v>76</v>
      </c>
      <c r="C30" s="15" t="s">
        <v>14</v>
      </c>
      <c r="D30" s="16">
        <f aca="true" t="shared" si="8" ref="D30:E33">F30+H30+J30+L30</f>
        <v>4326300.300000001</v>
      </c>
      <c r="E30" s="16">
        <f t="shared" si="8"/>
        <v>3654254.3000000003</v>
      </c>
      <c r="F30" s="17">
        <f aca="true" t="shared" si="9" ref="F30:M30">SUM(F31:F33)</f>
        <v>1002564.6000000001</v>
      </c>
      <c r="G30" s="17">
        <f t="shared" si="9"/>
        <v>330518.6</v>
      </c>
      <c r="H30" s="17">
        <f t="shared" si="9"/>
        <v>0</v>
      </c>
      <c r="I30" s="17">
        <f t="shared" si="9"/>
        <v>0</v>
      </c>
      <c r="J30" s="17">
        <f t="shared" si="9"/>
        <v>3323735.7</v>
      </c>
      <c r="K30" s="16">
        <f t="shared" si="9"/>
        <v>3323735.7</v>
      </c>
      <c r="L30" s="16">
        <f t="shared" si="9"/>
        <v>0</v>
      </c>
      <c r="M30" s="16">
        <f t="shared" si="9"/>
        <v>0</v>
      </c>
      <c r="N30" s="38" t="s">
        <v>15</v>
      </c>
      <c r="O30" s="38"/>
    </row>
    <row r="31" spans="1:15" s="28" customFormat="1" ht="12.75">
      <c r="A31" s="42"/>
      <c r="B31" s="52"/>
      <c r="C31" s="15" t="s">
        <v>16</v>
      </c>
      <c r="D31" s="16">
        <f t="shared" si="8"/>
        <v>1991260.1</v>
      </c>
      <c r="E31" s="16">
        <f t="shared" si="8"/>
        <v>1822305.2000000002</v>
      </c>
      <c r="F31" s="17">
        <f>'[2]прил.2'!F13</f>
        <v>334214.2</v>
      </c>
      <c r="G31" s="17">
        <f>'[2]прил.2'!G13</f>
        <v>165259.3</v>
      </c>
      <c r="H31" s="17">
        <f>'[2]прил.2'!H13</f>
        <v>0</v>
      </c>
      <c r="I31" s="17">
        <f>'[2]прил.2'!I13</f>
        <v>0</v>
      </c>
      <c r="J31" s="17">
        <f>'[2]прил.2'!J13</f>
        <v>1657045.9000000001</v>
      </c>
      <c r="K31" s="17">
        <f>'[2]прил.2'!K13</f>
        <v>1657045.9000000001</v>
      </c>
      <c r="L31" s="17">
        <f>'[2]прил.2'!L13</f>
        <v>0</v>
      </c>
      <c r="M31" s="17">
        <f>'[2]прил.2'!M13</f>
        <v>0</v>
      </c>
      <c r="N31" s="38"/>
      <c r="O31" s="38"/>
    </row>
    <row r="32" spans="1:15" s="28" customFormat="1" ht="12.75">
      <c r="A32" s="42"/>
      <c r="B32" s="52"/>
      <c r="C32" s="15" t="s">
        <v>17</v>
      </c>
      <c r="D32" s="16">
        <f t="shared" si="8"/>
        <v>2000864.9999999998</v>
      </c>
      <c r="E32" s="16">
        <f t="shared" si="8"/>
        <v>1831949.0999999999</v>
      </c>
      <c r="F32" s="17">
        <f>'[2]прил.2'!F14</f>
        <v>334175.2</v>
      </c>
      <c r="G32" s="17">
        <f>'[2]прил.2'!G14</f>
        <v>165259.3</v>
      </c>
      <c r="H32" s="17">
        <f>'[2]прил.2'!H14</f>
        <v>0</v>
      </c>
      <c r="I32" s="17">
        <f>'[2]прил.2'!I14</f>
        <v>0</v>
      </c>
      <c r="J32" s="17">
        <f>'[2]прил.2'!J14</f>
        <v>1666689.7999999998</v>
      </c>
      <c r="K32" s="17">
        <f>'[2]прил.2'!K14</f>
        <v>1666689.7999999998</v>
      </c>
      <c r="L32" s="17">
        <f>'[2]прил.2'!L14</f>
        <v>0</v>
      </c>
      <c r="M32" s="17">
        <f>'[2]прил.2'!M14</f>
        <v>0</v>
      </c>
      <c r="N32" s="38"/>
      <c r="O32" s="38"/>
    </row>
    <row r="33" spans="1:15" s="28" customFormat="1" ht="12.75">
      <c r="A33" s="42"/>
      <c r="B33" s="53"/>
      <c r="C33" s="15" t="s">
        <v>18</v>
      </c>
      <c r="D33" s="16">
        <f t="shared" si="8"/>
        <v>334175.2</v>
      </c>
      <c r="E33" s="16">
        <f t="shared" si="8"/>
        <v>0</v>
      </c>
      <c r="F33" s="17">
        <f>'[2]прил.2'!F15</f>
        <v>334175.2</v>
      </c>
      <c r="G33" s="17">
        <f>'[2]прил.2'!G15</f>
        <v>0</v>
      </c>
      <c r="H33" s="17">
        <f>'[2]прил.2'!H15</f>
        <v>0</v>
      </c>
      <c r="I33" s="17">
        <f>'[2]прил.2'!I15</f>
        <v>0</v>
      </c>
      <c r="J33" s="17">
        <f>'[2]прил.2'!J15</f>
        <v>0</v>
      </c>
      <c r="K33" s="17">
        <f>'[2]прил.2'!K15</f>
        <v>0</v>
      </c>
      <c r="L33" s="17">
        <f>'[2]прил.2'!L15</f>
        <v>0</v>
      </c>
      <c r="M33" s="17">
        <f>'[2]прил.2'!M15</f>
        <v>0</v>
      </c>
      <c r="N33" s="38"/>
      <c r="O33" s="38"/>
    </row>
    <row r="34" spans="1:15" s="28" customFormat="1" ht="47.25" customHeight="1">
      <c r="A34" s="14" t="s">
        <v>80</v>
      </c>
      <c r="B34" s="45" t="s">
        <v>115</v>
      </c>
      <c r="C34" s="46"/>
      <c r="D34" s="16"/>
      <c r="E34" s="16"/>
      <c r="F34" s="18"/>
      <c r="G34" s="18"/>
      <c r="H34" s="18"/>
      <c r="I34" s="18"/>
      <c r="J34" s="18"/>
      <c r="K34" s="18"/>
      <c r="L34" s="18"/>
      <c r="M34" s="18"/>
      <c r="N34" s="41"/>
      <c r="O34" s="41"/>
    </row>
    <row r="35" spans="1:15" s="28" customFormat="1" ht="29.25" customHeight="1">
      <c r="A35" s="63" t="s">
        <v>81</v>
      </c>
      <c r="B35" s="51" t="s">
        <v>116</v>
      </c>
      <c r="C35" s="15" t="s">
        <v>14</v>
      </c>
      <c r="D35" s="16">
        <f aca="true" t="shared" si="10" ref="D35:E38">F35+H35+J35+L35</f>
        <v>392189.9</v>
      </c>
      <c r="E35" s="16">
        <f t="shared" si="10"/>
        <v>173538.8</v>
      </c>
      <c r="F35" s="17">
        <f aca="true" t="shared" si="11" ref="F35:M35">SUM(F36:F38)</f>
        <v>222097.5</v>
      </c>
      <c r="G35" s="17">
        <f t="shared" si="11"/>
        <v>3446.4</v>
      </c>
      <c r="H35" s="17">
        <f t="shared" si="11"/>
        <v>0</v>
      </c>
      <c r="I35" s="17">
        <f t="shared" si="11"/>
        <v>0</v>
      </c>
      <c r="J35" s="17">
        <f t="shared" si="11"/>
        <v>170092.4</v>
      </c>
      <c r="K35" s="17">
        <f t="shared" si="11"/>
        <v>170092.4</v>
      </c>
      <c r="L35" s="17">
        <f t="shared" si="11"/>
        <v>0</v>
      </c>
      <c r="M35" s="17">
        <f t="shared" si="11"/>
        <v>0</v>
      </c>
      <c r="N35" s="38" t="s">
        <v>15</v>
      </c>
      <c r="O35" s="38"/>
    </row>
    <row r="36" spans="1:15" s="28" customFormat="1" ht="29.25" customHeight="1">
      <c r="A36" s="64"/>
      <c r="B36" s="52"/>
      <c r="C36" s="15" t="s">
        <v>16</v>
      </c>
      <c r="D36" s="16">
        <f t="shared" si="10"/>
        <v>161655</v>
      </c>
      <c r="E36" s="16">
        <f t="shared" si="10"/>
        <v>86885.7</v>
      </c>
      <c r="F36" s="17">
        <f>'[2]прил.2'!F38</f>
        <v>76492.5</v>
      </c>
      <c r="G36" s="17">
        <f>'[2]прил.2'!G38</f>
        <v>1723.2</v>
      </c>
      <c r="H36" s="17">
        <f>'[2]прил.2'!H38</f>
        <v>0</v>
      </c>
      <c r="I36" s="17">
        <f>'[2]прил.2'!I38</f>
        <v>0</v>
      </c>
      <c r="J36" s="17">
        <f>'[2]прил.2'!J38</f>
        <v>85162.5</v>
      </c>
      <c r="K36" s="17">
        <f>'[2]прил.2'!K38</f>
        <v>85162.5</v>
      </c>
      <c r="L36" s="17">
        <f>'[2]прил.2'!L38</f>
        <v>0</v>
      </c>
      <c r="M36" s="17">
        <f>'[2]прил.2'!M38</f>
        <v>0</v>
      </c>
      <c r="N36" s="38"/>
      <c r="O36" s="38"/>
    </row>
    <row r="37" spans="1:15" s="28" customFormat="1" ht="29.25" customHeight="1">
      <c r="A37" s="64"/>
      <c r="B37" s="52"/>
      <c r="C37" s="15" t="s">
        <v>17</v>
      </c>
      <c r="D37" s="16">
        <f t="shared" si="10"/>
        <v>157132.4</v>
      </c>
      <c r="E37" s="16">
        <f t="shared" si="10"/>
        <v>86653.09999999999</v>
      </c>
      <c r="F37" s="17">
        <f>'[2]прил.2'!F39</f>
        <v>72202.5</v>
      </c>
      <c r="G37" s="17">
        <f>'[2]прил.2'!G39</f>
        <v>1723.2</v>
      </c>
      <c r="H37" s="17">
        <f>'[2]прил.2'!H39</f>
        <v>0</v>
      </c>
      <c r="I37" s="17">
        <f>'[2]прил.2'!I39</f>
        <v>0</v>
      </c>
      <c r="J37" s="17">
        <f>'[2]прил.2'!J39</f>
        <v>84929.9</v>
      </c>
      <c r="K37" s="17">
        <f>'[2]прил.2'!K39</f>
        <v>84929.9</v>
      </c>
      <c r="L37" s="17">
        <f>'[2]прил.2'!L39</f>
        <v>0</v>
      </c>
      <c r="M37" s="17">
        <f>'[2]прил.2'!M39</f>
        <v>0</v>
      </c>
      <c r="N37" s="38"/>
      <c r="O37" s="38"/>
    </row>
    <row r="38" spans="1:15" s="28" customFormat="1" ht="29.25" customHeight="1">
      <c r="A38" s="65"/>
      <c r="B38" s="53"/>
      <c r="C38" s="15" t="s">
        <v>18</v>
      </c>
      <c r="D38" s="16">
        <f t="shared" si="10"/>
        <v>73402.5</v>
      </c>
      <c r="E38" s="16">
        <f t="shared" si="10"/>
        <v>0</v>
      </c>
      <c r="F38" s="17">
        <f>'[2]прил.2'!F40</f>
        <v>73402.5</v>
      </c>
      <c r="G38" s="17">
        <f>'[2]прил.2'!G40</f>
        <v>0</v>
      </c>
      <c r="H38" s="17">
        <f>'[2]прил.2'!H40</f>
        <v>0</v>
      </c>
      <c r="I38" s="17">
        <f>'[2]прил.2'!I40</f>
        <v>0</v>
      </c>
      <c r="J38" s="17">
        <f>'[2]прил.2'!J40</f>
        <v>0</v>
      </c>
      <c r="K38" s="17">
        <f>'[2]прил.2'!K40</f>
        <v>0</v>
      </c>
      <c r="L38" s="17">
        <f>'[2]прил.2'!L40</f>
        <v>0</v>
      </c>
      <c r="M38" s="17">
        <f>'[2]прил.2'!M40</f>
        <v>0</v>
      </c>
      <c r="N38" s="38"/>
      <c r="O38" s="38"/>
    </row>
    <row r="39" spans="1:15" s="28" customFormat="1" ht="15" customHeight="1">
      <c r="A39" s="38"/>
      <c r="B39" s="38" t="s">
        <v>31</v>
      </c>
      <c r="C39" s="15" t="s">
        <v>14</v>
      </c>
      <c r="D39" s="16">
        <f>F39+H39+J39+L39</f>
        <v>4718490.199999999</v>
      </c>
      <c r="E39" s="16">
        <f aca="true" t="shared" si="12" ref="D39:E42">G39+I39+K39+M39</f>
        <v>3827793.0999999996</v>
      </c>
      <c r="F39" s="17">
        <f aca="true" t="shared" si="13" ref="F39:M39">SUM(F40:F42)</f>
        <v>1224662.1</v>
      </c>
      <c r="G39" s="17">
        <f t="shared" si="13"/>
        <v>333965</v>
      </c>
      <c r="H39" s="17">
        <f t="shared" si="13"/>
        <v>0</v>
      </c>
      <c r="I39" s="17">
        <f t="shared" si="13"/>
        <v>0</v>
      </c>
      <c r="J39" s="17">
        <f t="shared" si="13"/>
        <v>3493828.0999999996</v>
      </c>
      <c r="K39" s="17">
        <f t="shared" si="13"/>
        <v>3493828.0999999996</v>
      </c>
      <c r="L39" s="17">
        <f t="shared" si="13"/>
        <v>0</v>
      </c>
      <c r="M39" s="17">
        <f t="shared" si="13"/>
        <v>0</v>
      </c>
      <c r="N39" s="38"/>
      <c r="O39" s="38"/>
    </row>
    <row r="40" spans="1:15" s="28" customFormat="1" ht="12.75">
      <c r="A40" s="38"/>
      <c r="B40" s="38"/>
      <c r="C40" s="15" t="s">
        <v>16</v>
      </c>
      <c r="D40" s="16">
        <f t="shared" si="12"/>
        <v>2152915.1</v>
      </c>
      <c r="E40" s="16">
        <f t="shared" si="12"/>
        <v>1909190.9000000001</v>
      </c>
      <c r="F40" s="17">
        <f>F31+F36</f>
        <v>410706.7</v>
      </c>
      <c r="G40" s="17">
        <f aca="true" t="shared" si="14" ref="G40:M40">G31+G36</f>
        <v>166982.5</v>
      </c>
      <c r="H40" s="17">
        <f t="shared" si="14"/>
        <v>0</v>
      </c>
      <c r="I40" s="17">
        <f t="shared" si="14"/>
        <v>0</v>
      </c>
      <c r="J40" s="17">
        <f t="shared" si="14"/>
        <v>1742208.4000000001</v>
      </c>
      <c r="K40" s="17">
        <f t="shared" si="14"/>
        <v>1742208.4000000001</v>
      </c>
      <c r="L40" s="17">
        <f t="shared" si="14"/>
        <v>0</v>
      </c>
      <c r="M40" s="17">
        <f t="shared" si="14"/>
        <v>0</v>
      </c>
      <c r="N40" s="38"/>
      <c r="O40" s="38"/>
    </row>
    <row r="41" spans="1:15" s="28" customFormat="1" ht="12.75">
      <c r="A41" s="38"/>
      <c r="B41" s="38"/>
      <c r="C41" s="15" t="s">
        <v>17</v>
      </c>
      <c r="D41" s="16">
        <f t="shared" si="12"/>
        <v>2157997.4</v>
      </c>
      <c r="E41" s="16">
        <f t="shared" si="12"/>
        <v>1918602.1999999997</v>
      </c>
      <c r="F41" s="17">
        <f aca="true" t="shared" si="15" ref="F41:M42">F32+F37</f>
        <v>406377.7</v>
      </c>
      <c r="G41" s="17">
        <f t="shared" si="15"/>
        <v>166982.5</v>
      </c>
      <c r="H41" s="17">
        <f t="shared" si="15"/>
        <v>0</v>
      </c>
      <c r="I41" s="17">
        <f t="shared" si="15"/>
        <v>0</v>
      </c>
      <c r="J41" s="17">
        <f t="shared" si="15"/>
        <v>1751619.6999999997</v>
      </c>
      <c r="K41" s="17">
        <f t="shared" si="15"/>
        <v>1751619.6999999997</v>
      </c>
      <c r="L41" s="17">
        <f t="shared" si="15"/>
        <v>0</v>
      </c>
      <c r="M41" s="17">
        <f t="shared" si="15"/>
        <v>0</v>
      </c>
      <c r="N41" s="38"/>
      <c r="O41" s="38"/>
    </row>
    <row r="42" spans="1:15" s="28" customFormat="1" ht="12.75">
      <c r="A42" s="38"/>
      <c r="B42" s="38"/>
      <c r="C42" s="15" t="s">
        <v>18</v>
      </c>
      <c r="D42" s="16">
        <f t="shared" si="12"/>
        <v>407577.7</v>
      </c>
      <c r="E42" s="16">
        <f t="shared" si="12"/>
        <v>0</v>
      </c>
      <c r="F42" s="17">
        <f t="shared" si="15"/>
        <v>407577.7</v>
      </c>
      <c r="G42" s="17">
        <f t="shared" si="15"/>
        <v>0</v>
      </c>
      <c r="H42" s="17">
        <f t="shared" si="15"/>
        <v>0</v>
      </c>
      <c r="I42" s="17">
        <f t="shared" si="15"/>
        <v>0</v>
      </c>
      <c r="J42" s="17">
        <f t="shared" si="15"/>
        <v>0</v>
      </c>
      <c r="K42" s="17">
        <f t="shared" si="15"/>
        <v>0</v>
      </c>
      <c r="L42" s="17">
        <f t="shared" si="15"/>
        <v>0</v>
      </c>
      <c r="M42" s="17">
        <f t="shared" si="15"/>
        <v>0</v>
      </c>
      <c r="N42" s="38"/>
      <c r="O42" s="38"/>
    </row>
    <row r="43" spans="1:15" ht="33" customHeight="1">
      <c r="A43" s="5" t="s">
        <v>62</v>
      </c>
      <c r="B43" s="47" t="s">
        <v>32</v>
      </c>
      <c r="C43" s="47"/>
      <c r="D43" s="10"/>
      <c r="E43" s="10"/>
      <c r="F43" s="10"/>
      <c r="G43" s="11"/>
      <c r="H43" s="11"/>
      <c r="I43" s="11"/>
      <c r="J43" s="11"/>
      <c r="K43" s="11"/>
      <c r="L43" s="11"/>
      <c r="M43" s="11"/>
      <c r="N43" s="48"/>
      <c r="O43" s="48"/>
    </row>
    <row r="44" spans="1:15" ht="48.75" customHeight="1">
      <c r="A44" s="8"/>
      <c r="B44" s="34" t="s">
        <v>33</v>
      </c>
      <c r="C44" s="35"/>
      <c r="D44" s="10"/>
      <c r="E44" s="10"/>
      <c r="F44" s="10"/>
      <c r="G44" s="11"/>
      <c r="H44" s="11"/>
      <c r="I44" s="11"/>
      <c r="J44" s="11"/>
      <c r="K44" s="11"/>
      <c r="L44" s="11"/>
      <c r="M44" s="11"/>
      <c r="N44" s="36"/>
      <c r="O44" s="37"/>
    </row>
    <row r="45" spans="1:15" s="28" customFormat="1" ht="76.5" customHeight="1">
      <c r="A45" s="14" t="s">
        <v>82</v>
      </c>
      <c r="B45" s="40" t="s">
        <v>36</v>
      </c>
      <c r="C45" s="40"/>
      <c r="D45" s="19"/>
      <c r="E45" s="19"/>
      <c r="F45" s="18"/>
      <c r="G45" s="18"/>
      <c r="H45" s="18"/>
      <c r="I45" s="18"/>
      <c r="J45" s="18"/>
      <c r="K45" s="18"/>
      <c r="L45" s="18"/>
      <c r="M45" s="18"/>
      <c r="N45" s="41"/>
      <c r="O45" s="41"/>
    </row>
    <row r="46" spans="1:15" s="28" customFormat="1" ht="40.5" customHeight="1">
      <c r="A46" s="42" t="s">
        <v>83</v>
      </c>
      <c r="B46" s="51" t="s">
        <v>37</v>
      </c>
      <c r="C46" s="15" t="s">
        <v>14</v>
      </c>
      <c r="D46" s="16">
        <f aca="true" t="shared" si="16" ref="D46:E49">F46+H46+J46+L46</f>
        <v>47721.9</v>
      </c>
      <c r="E46" s="16">
        <f t="shared" si="16"/>
        <v>26269.6</v>
      </c>
      <c r="F46" s="17">
        <f aca="true" t="shared" si="17" ref="F46:M46">SUM(F47:F49)</f>
        <v>8070.900000000001</v>
      </c>
      <c r="G46" s="17">
        <f t="shared" si="17"/>
        <v>5380.6</v>
      </c>
      <c r="H46" s="17">
        <f t="shared" si="17"/>
        <v>0</v>
      </c>
      <c r="I46" s="17">
        <f t="shared" si="17"/>
        <v>0</v>
      </c>
      <c r="J46" s="17">
        <f t="shared" si="17"/>
        <v>39651</v>
      </c>
      <c r="K46" s="16">
        <f t="shared" si="17"/>
        <v>20889</v>
      </c>
      <c r="L46" s="16">
        <f t="shared" si="17"/>
        <v>0</v>
      </c>
      <c r="M46" s="16">
        <f t="shared" si="17"/>
        <v>0</v>
      </c>
      <c r="N46" s="38" t="s">
        <v>34</v>
      </c>
      <c r="O46" s="38"/>
    </row>
    <row r="47" spans="1:15" s="28" customFormat="1" ht="40.5" customHeight="1">
      <c r="A47" s="42"/>
      <c r="B47" s="52"/>
      <c r="C47" s="15" t="s">
        <v>16</v>
      </c>
      <c r="D47" s="16">
        <f t="shared" si="16"/>
        <v>22515.8</v>
      </c>
      <c r="E47" s="16">
        <f t="shared" si="16"/>
        <v>21954.3</v>
      </c>
      <c r="F47" s="20">
        <f>'[5]прил.2'!F13</f>
        <v>2690.3</v>
      </c>
      <c r="G47" s="20">
        <f>'[5]прил.2'!G13</f>
        <v>2690.3</v>
      </c>
      <c r="H47" s="20">
        <f>'[5]прил.2'!H13</f>
        <v>0</v>
      </c>
      <c r="I47" s="20">
        <f>'[5]прил.2'!I13</f>
        <v>0</v>
      </c>
      <c r="J47" s="20">
        <f>'[5]прил.2'!J13</f>
        <v>19825.5</v>
      </c>
      <c r="K47" s="20">
        <f>'[5]прил.2'!K13</f>
        <v>19264</v>
      </c>
      <c r="L47" s="20">
        <f>'[5]прил.2'!L13</f>
        <v>0</v>
      </c>
      <c r="M47" s="20">
        <f>'[5]прил.2'!M13</f>
        <v>0</v>
      </c>
      <c r="N47" s="38"/>
      <c r="O47" s="38"/>
    </row>
    <row r="48" spans="1:15" s="28" customFormat="1" ht="40.5" customHeight="1">
      <c r="A48" s="42"/>
      <c r="B48" s="52"/>
      <c r="C48" s="15" t="s">
        <v>17</v>
      </c>
      <c r="D48" s="16">
        <f t="shared" si="16"/>
        <v>22515.8</v>
      </c>
      <c r="E48" s="16">
        <f t="shared" si="16"/>
        <v>4315.3</v>
      </c>
      <c r="F48" s="20">
        <f>'[5]прил.2'!F14</f>
        <v>2690.3</v>
      </c>
      <c r="G48" s="20">
        <f>'[5]прил.2'!G14</f>
        <v>2690.3</v>
      </c>
      <c r="H48" s="20">
        <f>'[5]прил.2'!H14</f>
        <v>0</v>
      </c>
      <c r="I48" s="20">
        <f>'[5]прил.2'!I14</f>
        <v>0</v>
      </c>
      <c r="J48" s="20">
        <f>'[5]прил.2'!J14</f>
        <v>19825.5</v>
      </c>
      <c r="K48" s="20">
        <f>'[5]прил.2'!K14</f>
        <v>1625</v>
      </c>
      <c r="L48" s="20">
        <f>'[5]прил.2'!L14</f>
        <v>0</v>
      </c>
      <c r="M48" s="20">
        <f>'[5]прил.2'!M14</f>
        <v>0</v>
      </c>
      <c r="N48" s="38"/>
      <c r="O48" s="38"/>
    </row>
    <row r="49" spans="1:15" s="28" customFormat="1" ht="40.5" customHeight="1">
      <c r="A49" s="42"/>
      <c r="B49" s="53"/>
      <c r="C49" s="15" t="s">
        <v>18</v>
      </c>
      <c r="D49" s="16">
        <f t="shared" si="16"/>
        <v>2690.3</v>
      </c>
      <c r="E49" s="16">
        <f t="shared" si="16"/>
        <v>0</v>
      </c>
      <c r="F49" s="20">
        <f>'[5]прил.2'!F15</f>
        <v>2690.3</v>
      </c>
      <c r="G49" s="20">
        <f>'[5]прил.2'!G15</f>
        <v>0</v>
      </c>
      <c r="H49" s="20">
        <f>'[5]прил.2'!H15</f>
        <v>0</v>
      </c>
      <c r="I49" s="20">
        <f>'[5]прил.2'!I15</f>
        <v>0</v>
      </c>
      <c r="J49" s="20">
        <f>'[5]прил.2'!J15</f>
        <v>0</v>
      </c>
      <c r="K49" s="20">
        <f>'[5]прил.2'!K15</f>
        <v>0</v>
      </c>
      <c r="L49" s="20">
        <f>'[5]прил.2'!L15</f>
        <v>0</v>
      </c>
      <c r="M49" s="20">
        <f>'[5]прил.2'!M15</f>
        <v>0</v>
      </c>
      <c r="N49" s="38"/>
      <c r="O49" s="38"/>
    </row>
    <row r="50" spans="1:15" s="28" customFormat="1" ht="70.5" customHeight="1">
      <c r="A50" s="14" t="s">
        <v>84</v>
      </c>
      <c r="B50" s="40" t="s">
        <v>38</v>
      </c>
      <c r="C50" s="40"/>
      <c r="D50" s="19"/>
      <c r="E50" s="19"/>
      <c r="F50" s="18"/>
      <c r="G50" s="18"/>
      <c r="H50" s="18"/>
      <c r="I50" s="18"/>
      <c r="J50" s="18"/>
      <c r="K50" s="18"/>
      <c r="L50" s="18"/>
      <c r="M50" s="18"/>
      <c r="N50" s="41"/>
      <c r="O50" s="41"/>
    </row>
    <row r="51" spans="1:15" s="28" customFormat="1" ht="30.75" customHeight="1">
      <c r="A51" s="42" t="s">
        <v>85</v>
      </c>
      <c r="B51" s="44" t="s">
        <v>39</v>
      </c>
      <c r="C51" s="15" t="s">
        <v>14</v>
      </c>
      <c r="D51" s="16">
        <f aca="true" t="shared" si="18" ref="D51:E58">F51+H51+J51+L51</f>
        <v>42048.6</v>
      </c>
      <c r="E51" s="16">
        <f t="shared" si="18"/>
        <v>68263.4</v>
      </c>
      <c r="F51" s="17">
        <f aca="true" t="shared" si="19" ref="F51:M51">SUM(F52:F54)</f>
        <v>0</v>
      </c>
      <c r="G51" s="17">
        <f t="shared" si="19"/>
        <v>0</v>
      </c>
      <c r="H51" s="17">
        <f t="shared" si="19"/>
        <v>0</v>
      </c>
      <c r="I51" s="17">
        <f t="shared" si="19"/>
        <v>0</v>
      </c>
      <c r="J51" s="17">
        <f t="shared" si="19"/>
        <v>42048.6</v>
      </c>
      <c r="K51" s="16">
        <f t="shared" si="19"/>
        <v>68263.4</v>
      </c>
      <c r="L51" s="16">
        <f t="shared" si="19"/>
        <v>0</v>
      </c>
      <c r="M51" s="16">
        <f t="shared" si="19"/>
        <v>0</v>
      </c>
      <c r="N51" s="38" t="s">
        <v>15</v>
      </c>
      <c r="O51" s="38"/>
    </row>
    <row r="52" spans="1:15" s="28" customFormat="1" ht="30.75" customHeight="1">
      <c r="A52" s="42"/>
      <c r="B52" s="44"/>
      <c r="C52" s="15" t="s">
        <v>16</v>
      </c>
      <c r="D52" s="16">
        <f t="shared" si="18"/>
        <v>21024.3</v>
      </c>
      <c r="E52" s="16">
        <f t="shared" si="18"/>
        <v>25312.2</v>
      </c>
      <c r="F52" s="21">
        <f>'[5]прил.2'!F22</f>
        <v>0</v>
      </c>
      <c r="G52" s="21">
        <f>'[5]прил.2'!G22</f>
        <v>0</v>
      </c>
      <c r="H52" s="21">
        <f>'[5]прил.2'!H22</f>
        <v>0</v>
      </c>
      <c r="I52" s="21">
        <f>'[5]прил.2'!I22</f>
        <v>0</v>
      </c>
      <c r="J52" s="21">
        <f>'[5]прил.2'!J22</f>
        <v>21024.3</v>
      </c>
      <c r="K52" s="21">
        <f>'[5]прил.2'!K22</f>
        <v>25312.2</v>
      </c>
      <c r="L52" s="21">
        <f>'[5]прил.2'!L22</f>
        <v>0</v>
      </c>
      <c r="M52" s="21">
        <f>'[5]прил.2'!M22</f>
        <v>0</v>
      </c>
      <c r="N52" s="38"/>
      <c r="O52" s="38"/>
    </row>
    <row r="53" spans="1:15" s="28" customFormat="1" ht="30.75" customHeight="1">
      <c r="A53" s="42"/>
      <c r="B53" s="44"/>
      <c r="C53" s="15" t="s">
        <v>17</v>
      </c>
      <c r="D53" s="16">
        <f t="shared" si="18"/>
        <v>21024.3</v>
      </c>
      <c r="E53" s="16">
        <f t="shared" si="18"/>
        <v>42951.2</v>
      </c>
      <c r="F53" s="21">
        <f>'[5]прил.2'!F23</f>
        <v>0</v>
      </c>
      <c r="G53" s="21">
        <f>'[5]прил.2'!G23</f>
        <v>0</v>
      </c>
      <c r="H53" s="21">
        <f>'[5]прил.2'!H23</f>
        <v>0</v>
      </c>
      <c r="I53" s="21">
        <f>'[5]прил.2'!I23</f>
        <v>0</v>
      </c>
      <c r="J53" s="21">
        <f>'[5]прил.2'!J23</f>
        <v>21024.3</v>
      </c>
      <c r="K53" s="21">
        <f>'[5]прил.2'!K23</f>
        <v>42951.2</v>
      </c>
      <c r="L53" s="21">
        <f>'[5]прил.2'!L23</f>
        <v>0</v>
      </c>
      <c r="M53" s="21">
        <f>'[5]прил.2'!M23</f>
        <v>0</v>
      </c>
      <c r="N53" s="38"/>
      <c r="O53" s="38"/>
    </row>
    <row r="54" spans="1:15" s="28" customFormat="1" ht="30.75" customHeight="1">
      <c r="A54" s="42"/>
      <c r="B54" s="44"/>
      <c r="C54" s="15" t="s">
        <v>18</v>
      </c>
      <c r="D54" s="16">
        <f t="shared" si="18"/>
        <v>0</v>
      </c>
      <c r="E54" s="16">
        <f t="shared" si="18"/>
        <v>0</v>
      </c>
      <c r="F54" s="21">
        <f>'[5]прил.2'!F24</f>
        <v>0</v>
      </c>
      <c r="G54" s="21">
        <f>'[5]прил.2'!G24</f>
        <v>0</v>
      </c>
      <c r="H54" s="21">
        <f>'[5]прил.2'!H24</f>
        <v>0</v>
      </c>
      <c r="I54" s="21">
        <f>'[5]прил.2'!I24</f>
        <v>0</v>
      </c>
      <c r="J54" s="21">
        <f>'[5]прил.2'!J24</f>
        <v>0</v>
      </c>
      <c r="K54" s="21">
        <f>'[5]прил.2'!K24</f>
        <v>0</v>
      </c>
      <c r="L54" s="21">
        <f>'[5]прил.2'!L24</f>
        <v>0</v>
      </c>
      <c r="M54" s="21">
        <f>'[5]прил.2'!M24</f>
        <v>0</v>
      </c>
      <c r="N54" s="38"/>
      <c r="O54" s="38"/>
    </row>
    <row r="55" spans="1:15" s="28" customFormat="1" ht="40.5" customHeight="1">
      <c r="A55" s="42" t="s">
        <v>86</v>
      </c>
      <c r="B55" s="43" t="s">
        <v>40</v>
      </c>
      <c r="C55" s="15" t="s">
        <v>14</v>
      </c>
      <c r="D55" s="16">
        <f t="shared" si="18"/>
        <v>268459.8</v>
      </c>
      <c r="E55" s="16">
        <f t="shared" si="18"/>
        <v>100617.8</v>
      </c>
      <c r="F55" s="17">
        <f aca="true" t="shared" si="20" ref="F55:M55">SUM(F56:F58)</f>
        <v>261007</v>
      </c>
      <c r="G55" s="17">
        <f t="shared" si="20"/>
        <v>100617.8</v>
      </c>
      <c r="H55" s="17">
        <f t="shared" si="20"/>
        <v>0</v>
      </c>
      <c r="I55" s="17">
        <f t="shared" si="20"/>
        <v>0</v>
      </c>
      <c r="J55" s="17">
        <f t="shared" si="20"/>
        <v>7452.8</v>
      </c>
      <c r="K55" s="16">
        <f t="shared" si="20"/>
        <v>0</v>
      </c>
      <c r="L55" s="16">
        <f t="shared" si="20"/>
        <v>0</v>
      </c>
      <c r="M55" s="16">
        <f t="shared" si="20"/>
        <v>0</v>
      </c>
      <c r="N55" s="38" t="s">
        <v>35</v>
      </c>
      <c r="O55" s="38"/>
    </row>
    <row r="56" spans="1:15" s="28" customFormat="1" ht="40.5" customHeight="1">
      <c r="A56" s="42"/>
      <c r="B56" s="44"/>
      <c r="C56" s="15" t="s">
        <v>16</v>
      </c>
      <c r="D56" s="16">
        <f t="shared" si="18"/>
        <v>90750.4</v>
      </c>
      <c r="E56" s="16">
        <f t="shared" si="18"/>
        <v>50308.9</v>
      </c>
      <c r="F56" s="22">
        <f>'[7]прил.2'!F26</f>
        <v>87024</v>
      </c>
      <c r="G56" s="22">
        <f>'[7]прил.2'!G26</f>
        <v>50308.9</v>
      </c>
      <c r="H56" s="22">
        <f>'[7]прил.2'!H26</f>
        <v>0</v>
      </c>
      <c r="I56" s="22">
        <f>'[7]прил.2'!I26</f>
        <v>0</v>
      </c>
      <c r="J56" s="22">
        <f>'[7]прил.2'!J26</f>
        <v>3726.4</v>
      </c>
      <c r="K56" s="22">
        <f>'[7]прил.2'!K26</f>
        <v>0</v>
      </c>
      <c r="L56" s="22">
        <f>'[7]прил.2'!L26</f>
        <v>0</v>
      </c>
      <c r="M56" s="22">
        <f>'[7]прил.2'!M26</f>
        <v>0</v>
      </c>
      <c r="N56" s="38"/>
      <c r="O56" s="38"/>
    </row>
    <row r="57" spans="1:15" s="28" customFormat="1" ht="40.5" customHeight="1">
      <c r="A57" s="42"/>
      <c r="B57" s="44"/>
      <c r="C57" s="15" t="s">
        <v>17</v>
      </c>
      <c r="D57" s="16">
        <f t="shared" si="18"/>
        <v>90717.9</v>
      </c>
      <c r="E57" s="16">
        <f t="shared" si="18"/>
        <v>50308.9</v>
      </c>
      <c r="F57" s="22">
        <f>'[7]прил.2'!F27</f>
        <v>86991.5</v>
      </c>
      <c r="G57" s="22">
        <f>'[7]прил.2'!G27</f>
        <v>50308.9</v>
      </c>
      <c r="H57" s="22">
        <f>'[7]прил.2'!H27</f>
        <v>0</v>
      </c>
      <c r="I57" s="22">
        <f>'[7]прил.2'!I27</f>
        <v>0</v>
      </c>
      <c r="J57" s="22">
        <f>'[7]прил.2'!J27</f>
        <v>3726.4</v>
      </c>
      <c r="K57" s="22">
        <f>'[7]прил.2'!K27</f>
        <v>0</v>
      </c>
      <c r="L57" s="22">
        <f>'[7]прил.2'!L27</f>
        <v>0</v>
      </c>
      <c r="M57" s="22">
        <f>'[7]прил.2'!M27</f>
        <v>0</v>
      </c>
      <c r="N57" s="38"/>
      <c r="O57" s="38"/>
    </row>
    <row r="58" spans="1:15" s="28" customFormat="1" ht="40.5" customHeight="1">
      <c r="A58" s="42"/>
      <c r="B58" s="44"/>
      <c r="C58" s="15" t="s">
        <v>18</v>
      </c>
      <c r="D58" s="16">
        <f t="shared" si="18"/>
        <v>86991.5</v>
      </c>
      <c r="E58" s="16">
        <f t="shared" si="18"/>
        <v>0</v>
      </c>
      <c r="F58" s="22">
        <f>'[7]прил.2'!F28</f>
        <v>86991.5</v>
      </c>
      <c r="G58" s="22">
        <f>'[7]прил.2'!G28</f>
        <v>0</v>
      </c>
      <c r="H58" s="22">
        <f>'[7]прил.2'!H28</f>
        <v>0</v>
      </c>
      <c r="I58" s="22">
        <f>'[7]прил.2'!I28</f>
        <v>0</v>
      </c>
      <c r="J58" s="22">
        <f>'[7]прил.2'!J28</f>
        <v>0</v>
      </c>
      <c r="K58" s="22">
        <f>'[7]прил.2'!K28</f>
        <v>0</v>
      </c>
      <c r="L58" s="22">
        <f>'[7]прил.2'!L28</f>
        <v>0</v>
      </c>
      <c r="M58" s="22">
        <f>'[7]прил.2'!M28</f>
        <v>0</v>
      </c>
      <c r="N58" s="38"/>
      <c r="O58" s="38"/>
    </row>
    <row r="59" spans="1:15" s="28" customFormat="1" ht="69.75" customHeight="1">
      <c r="A59" s="14" t="s">
        <v>87</v>
      </c>
      <c r="B59" s="40" t="s">
        <v>41</v>
      </c>
      <c r="C59" s="40"/>
      <c r="D59" s="19"/>
      <c r="E59" s="19"/>
      <c r="F59" s="18"/>
      <c r="G59" s="18"/>
      <c r="H59" s="18"/>
      <c r="I59" s="18"/>
      <c r="J59" s="18"/>
      <c r="K59" s="18"/>
      <c r="L59" s="18"/>
      <c r="M59" s="18"/>
      <c r="N59" s="41"/>
      <c r="O59" s="41"/>
    </row>
    <row r="60" spans="1:15" s="28" customFormat="1" ht="43.5" customHeight="1">
      <c r="A60" s="42" t="s">
        <v>88</v>
      </c>
      <c r="B60" s="43" t="s">
        <v>42</v>
      </c>
      <c r="C60" s="15" t="s">
        <v>14</v>
      </c>
      <c r="D60" s="16">
        <f aca="true" t="shared" si="21" ref="D60:E63">F60+H60+J60+L60</f>
        <v>5166</v>
      </c>
      <c r="E60" s="16">
        <f t="shared" si="21"/>
        <v>3444</v>
      </c>
      <c r="F60" s="17">
        <f aca="true" t="shared" si="22" ref="F60:M60">SUM(F61:F63)</f>
        <v>5166</v>
      </c>
      <c r="G60" s="17">
        <f t="shared" si="22"/>
        <v>3444</v>
      </c>
      <c r="H60" s="17">
        <f t="shared" si="22"/>
        <v>0</v>
      </c>
      <c r="I60" s="17">
        <f t="shared" si="22"/>
        <v>0</v>
      </c>
      <c r="J60" s="17">
        <f t="shared" si="22"/>
        <v>0</v>
      </c>
      <c r="K60" s="16">
        <f t="shared" si="22"/>
        <v>0</v>
      </c>
      <c r="L60" s="16">
        <f t="shared" si="22"/>
        <v>0</v>
      </c>
      <c r="M60" s="16">
        <f t="shared" si="22"/>
        <v>0</v>
      </c>
      <c r="N60" s="38" t="s">
        <v>35</v>
      </c>
      <c r="O60" s="38"/>
    </row>
    <row r="61" spans="1:15" s="28" customFormat="1" ht="43.5" customHeight="1">
      <c r="A61" s="42"/>
      <c r="B61" s="44"/>
      <c r="C61" s="15" t="s">
        <v>16</v>
      </c>
      <c r="D61" s="16">
        <f t="shared" si="21"/>
        <v>1722</v>
      </c>
      <c r="E61" s="16">
        <f t="shared" si="21"/>
        <v>1722</v>
      </c>
      <c r="F61" s="23">
        <f>'[5]прил.2'!F35</f>
        <v>1722</v>
      </c>
      <c r="G61" s="23">
        <f>'[5]прил.2'!G35</f>
        <v>1722</v>
      </c>
      <c r="H61" s="23">
        <f>'[5]прил.2'!H35</f>
        <v>0</v>
      </c>
      <c r="I61" s="23">
        <f>'[5]прил.2'!I35</f>
        <v>0</v>
      </c>
      <c r="J61" s="23">
        <f>'[5]прил.2'!J35</f>
        <v>0</v>
      </c>
      <c r="K61" s="23">
        <f>'[5]прил.2'!K35</f>
        <v>0</v>
      </c>
      <c r="L61" s="23">
        <f>'[5]прил.2'!L35</f>
        <v>0</v>
      </c>
      <c r="M61" s="23">
        <f>'[5]прил.2'!M35</f>
        <v>0</v>
      </c>
      <c r="N61" s="38"/>
      <c r="O61" s="38"/>
    </row>
    <row r="62" spans="1:15" s="28" customFormat="1" ht="43.5" customHeight="1">
      <c r="A62" s="42"/>
      <c r="B62" s="44"/>
      <c r="C62" s="15" t="s">
        <v>17</v>
      </c>
      <c r="D62" s="16">
        <f t="shared" si="21"/>
        <v>1722</v>
      </c>
      <c r="E62" s="16">
        <f t="shared" si="21"/>
        <v>1722</v>
      </c>
      <c r="F62" s="23">
        <f>'[5]прил.2'!F36</f>
        <v>1722</v>
      </c>
      <c r="G62" s="23">
        <f>'[5]прил.2'!G36</f>
        <v>1722</v>
      </c>
      <c r="H62" s="23">
        <f>'[5]прил.2'!H36</f>
        <v>0</v>
      </c>
      <c r="I62" s="23">
        <f>'[5]прил.2'!I36</f>
        <v>0</v>
      </c>
      <c r="J62" s="23">
        <f>'[5]прил.2'!J36</f>
        <v>0</v>
      </c>
      <c r="K62" s="23">
        <f>'[5]прил.2'!K36</f>
        <v>0</v>
      </c>
      <c r="L62" s="23">
        <f>'[5]прил.2'!L36</f>
        <v>0</v>
      </c>
      <c r="M62" s="23">
        <f>'[5]прил.2'!M36</f>
        <v>0</v>
      </c>
      <c r="N62" s="38"/>
      <c r="O62" s="38"/>
    </row>
    <row r="63" spans="1:15" s="28" customFormat="1" ht="43.5" customHeight="1">
      <c r="A63" s="42"/>
      <c r="B63" s="44"/>
      <c r="C63" s="15" t="s">
        <v>18</v>
      </c>
      <c r="D63" s="16">
        <f t="shared" si="21"/>
        <v>1722</v>
      </c>
      <c r="E63" s="16">
        <f t="shared" si="21"/>
        <v>0</v>
      </c>
      <c r="F63" s="23">
        <f>'[5]прил.2'!F37</f>
        <v>1722</v>
      </c>
      <c r="G63" s="23">
        <f>'[5]прил.2'!G37</f>
        <v>0</v>
      </c>
      <c r="H63" s="23">
        <f>'[5]прил.2'!H37</f>
        <v>0</v>
      </c>
      <c r="I63" s="23">
        <f>'[5]прил.2'!I37</f>
        <v>0</v>
      </c>
      <c r="J63" s="23">
        <f>'[5]прил.2'!J37</f>
        <v>0</v>
      </c>
      <c r="K63" s="23">
        <f>'[5]прил.2'!K37</f>
        <v>0</v>
      </c>
      <c r="L63" s="23">
        <f>'[5]прил.2'!L37</f>
        <v>0</v>
      </c>
      <c r="M63" s="23">
        <f>'[5]прил.2'!M37</f>
        <v>0</v>
      </c>
      <c r="N63" s="38"/>
      <c r="O63" s="38"/>
    </row>
    <row r="64" spans="1:15" s="28" customFormat="1" ht="53.25" customHeight="1">
      <c r="A64" s="14" t="s">
        <v>89</v>
      </c>
      <c r="B64" s="40" t="s">
        <v>43</v>
      </c>
      <c r="C64" s="40"/>
      <c r="D64" s="19"/>
      <c r="E64" s="19"/>
      <c r="F64" s="18"/>
      <c r="G64" s="18"/>
      <c r="H64" s="18"/>
      <c r="I64" s="18"/>
      <c r="J64" s="18"/>
      <c r="K64" s="18"/>
      <c r="L64" s="18"/>
      <c r="M64" s="18"/>
      <c r="N64" s="41"/>
      <c r="O64" s="41"/>
    </row>
    <row r="65" spans="1:15" s="28" customFormat="1" ht="15" customHeight="1">
      <c r="A65" s="42" t="s">
        <v>90</v>
      </c>
      <c r="B65" s="44" t="s">
        <v>44</v>
      </c>
      <c r="C65" s="15" t="s">
        <v>14</v>
      </c>
      <c r="D65" s="16">
        <f aca="true" t="shared" si="23" ref="D65:E68">F65+H65+J65+L65</f>
        <v>4167.299999999999</v>
      </c>
      <c r="E65" s="16">
        <f t="shared" si="23"/>
        <v>2778.2</v>
      </c>
      <c r="F65" s="17">
        <f aca="true" t="shared" si="24" ref="F65:M65">SUM(F66:F68)</f>
        <v>4167.299999999999</v>
      </c>
      <c r="G65" s="17">
        <f t="shared" si="24"/>
        <v>2778.2</v>
      </c>
      <c r="H65" s="17">
        <f t="shared" si="24"/>
        <v>0</v>
      </c>
      <c r="I65" s="17">
        <f t="shared" si="24"/>
        <v>0</v>
      </c>
      <c r="J65" s="17">
        <f t="shared" si="24"/>
        <v>0</v>
      </c>
      <c r="K65" s="16">
        <f t="shared" si="24"/>
        <v>0</v>
      </c>
      <c r="L65" s="16">
        <f t="shared" si="24"/>
        <v>0</v>
      </c>
      <c r="M65" s="16">
        <f t="shared" si="24"/>
        <v>0</v>
      </c>
      <c r="N65" s="38" t="s">
        <v>15</v>
      </c>
      <c r="O65" s="38"/>
    </row>
    <row r="66" spans="1:15" s="28" customFormat="1" ht="12.75">
      <c r="A66" s="42"/>
      <c r="B66" s="44"/>
      <c r="C66" s="15" t="s">
        <v>16</v>
      </c>
      <c r="D66" s="16">
        <f t="shared" si="23"/>
        <v>1389.1</v>
      </c>
      <c r="E66" s="16">
        <f t="shared" si="23"/>
        <v>1389.1</v>
      </c>
      <c r="F66" s="24">
        <f>'[5]прил.2'!F44</f>
        <v>1389.1</v>
      </c>
      <c r="G66" s="24">
        <f>'[5]прил.2'!G44</f>
        <v>1389.1</v>
      </c>
      <c r="H66" s="24">
        <f>'[5]прил.2'!H44</f>
        <v>0</v>
      </c>
      <c r="I66" s="24">
        <f>'[5]прил.2'!I44</f>
        <v>0</v>
      </c>
      <c r="J66" s="24">
        <f>'[5]прил.2'!J44</f>
        <v>0</v>
      </c>
      <c r="K66" s="24">
        <f>'[5]прил.2'!K44</f>
        <v>0</v>
      </c>
      <c r="L66" s="24">
        <f>'[5]прил.2'!L44</f>
        <v>0</v>
      </c>
      <c r="M66" s="24">
        <f>'[5]прил.2'!M44</f>
        <v>0</v>
      </c>
      <c r="N66" s="38"/>
      <c r="O66" s="38"/>
    </row>
    <row r="67" spans="1:15" s="28" customFormat="1" ht="12.75">
      <c r="A67" s="42"/>
      <c r="B67" s="44"/>
      <c r="C67" s="15" t="s">
        <v>17</v>
      </c>
      <c r="D67" s="16">
        <f t="shared" si="23"/>
        <v>1389.1</v>
      </c>
      <c r="E67" s="16">
        <f t="shared" si="23"/>
        <v>1389.1</v>
      </c>
      <c r="F67" s="24">
        <f>'[5]прил.2'!F45</f>
        <v>1389.1</v>
      </c>
      <c r="G67" s="24">
        <f>'[5]прил.2'!G45</f>
        <v>1389.1</v>
      </c>
      <c r="H67" s="24">
        <f>'[5]прил.2'!H45</f>
        <v>0</v>
      </c>
      <c r="I67" s="24">
        <f>'[5]прил.2'!I45</f>
        <v>0</v>
      </c>
      <c r="J67" s="24">
        <f>'[5]прил.2'!J45</f>
        <v>0</v>
      </c>
      <c r="K67" s="24">
        <f>'[5]прил.2'!K45</f>
        <v>0</v>
      </c>
      <c r="L67" s="24">
        <f>'[5]прил.2'!L45</f>
        <v>0</v>
      </c>
      <c r="M67" s="24">
        <f>'[5]прил.2'!M45</f>
        <v>0</v>
      </c>
      <c r="N67" s="38"/>
      <c r="O67" s="38"/>
    </row>
    <row r="68" spans="1:15" s="28" customFormat="1" ht="12.75">
      <c r="A68" s="42"/>
      <c r="B68" s="44"/>
      <c r="C68" s="15" t="s">
        <v>18</v>
      </c>
      <c r="D68" s="16">
        <f t="shared" si="23"/>
        <v>1389.1</v>
      </c>
      <c r="E68" s="16">
        <f t="shared" si="23"/>
        <v>0</v>
      </c>
      <c r="F68" s="24">
        <f>'[5]прил.2'!F46</f>
        <v>1389.1</v>
      </c>
      <c r="G68" s="24">
        <f>'[5]прил.2'!G46</f>
        <v>0</v>
      </c>
      <c r="H68" s="24">
        <f>'[5]прил.2'!H46</f>
        <v>0</v>
      </c>
      <c r="I68" s="24">
        <f>'[5]прил.2'!I46</f>
        <v>0</v>
      </c>
      <c r="J68" s="24">
        <f>'[5]прил.2'!J46</f>
        <v>0</v>
      </c>
      <c r="K68" s="24">
        <f>'[5]прил.2'!K46</f>
        <v>0</v>
      </c>
      <c r="L68" s="24">
        <f>'[5]прил.2'!L46</f>
        <v>0</v>
      </c>
      <c r="M68" s="24">
        <f>'[5]прил.2'!M46</f>
        <v>0</v>
      </c>
      <c r="N68" s="38"/>
      <c r="O68" s="38"/>
    </row>
    <row r="69" spans="1:15" s="28" customFormat="1" ht="68.25" customHeight="1">
      <c r="A69" s="14" t="s">
        <v>91</v>
      </c>
      <c r="B69" s="40" t="s">
        <v>45</v>
      </c>
      <c r="C69" s="40"/>
      <c r="D69" s="19"/>
      <c r="E69" s="19"/>
      <c r="F69" s="18"/>
      <c r="G69" s="18"/>
      <c r="H69" s="18"/>
      <c r="I69" s="18"/>
      <c r="J69" s="18"/>
      <c r="K69" s="18"/>
      <c r="L69" s="18"/>
      <c r="M69" s="18"/>
      <c r="N69" s="41"/>
      <c r="O69" s="41"/>
    </row>
    <row r="70" spans="1:15" s="28" customFormat="1" ht="15" customHeight="1">
      <c r="A70" s="42" t="s">
        <v>92</v>
      </c>
      <c r="B70" s="44" t="s">
        <v>46</v>
      </c>
      <c r="C70" s="15" t="s">
        <v>14</v>
      </c>
      <c r="D70" s="16">
        <f aca="true" t="shared" si="25" ref="D70:E77">F70+H70+J70+L70</f>
        <v>3270</v>
      </c>
      <c r="E70" s="16">
        <f t="shared" si="25"/>
        <v>2180</v>
      </c>
      <c r="F70" s="17">
        <f aca="true" t="shared" si="26" ref="F70:M70">SUM(F71:F73)</f>
        <v>3270</v>
      </c>
      <c r="G70" s="17">
        <f t="shared" si="26"/>
        <v>2180</v>
      </c>
      <c r="H70" s="17">
        <f t="shared" si="26"/>
        <v>0</v>
      </c>
      <c r="I70" s="17">
        <f t="shared" si="26"/>
        <v>0</v>
      </c>
      <c r="J70" s="17">
        <f t="shared" si="26"/>
        <v>0</v>
      </c>
      <c r="K70" s="16">
        <f t="shared" si="26"/>
        <v>0</v>
      </c>
      <c r="L70" s="16">
        <f t="shared" si="26"/>
        <v>0</v>
      </c>
      <c r="M70" s="16">
        <f t="shared" si="26"/>
        <v>0</v>
      </c>
      <c r="N70" s="38" t="s">
        <v>15</v>
      </c>
      <c r="O70" s="38"/>
    </row>
    <row r="71" spans="1:15" s="28" customFormat="1" ht="12.75">
      <c r="A71" s="42"/>
      <c r="B71" s="44"/>
      <c r="C71" s="15" t="s">
        <v>16</v>
      </c>
      <c r="D71" s="16">
        <f t="shared" si="25"/>
        <v>1090</v>
      </c>
      <c r="E71" s="16">
        <f t="shared" si="25"/>
        <v>1090</v>
      </c>
      <c r="F71" s="24">
        <f>'[5]прил.2'!F53</f>
        <v>1090</v>
      </c>
      <c r="G71" s="24">
        <f>'[5]прил.2'!G53</f>
        <v>1090</v>
      </c>
      <c r="H71" s="24">
        <f>'[5]прил.2'!H53</f>
        <v>0</v>
      </c>
      <c r="I71" s="24">
        <f>'[5]прил.2'!I53</f>
        <v>0</v>
      </c>
      <c r="J71" s="24">
        <f>'[5]прил.2'!J53</f>
        <v>0</v>
      </c>
      <c r="K71" s="24">
        <f>'[5]прил.2'!K53</f>
        <v>0</v>
      </c>
      <c r="L71" s="24">
        <f>'[5]прил.2'!L53</f>
        <v>0</v>
      </c>
      <c r="M71" s="24">
        <f>'[5]прил.2'!M53</f>
        <v>0</v>
      </c>
      <c r="N71" s="38"/>
      <c r="O71" s="38"/>
    </row>
    <row r="72" spans="1:15" s="28" customFormat="1" ht="12.75">
      <c r="A72" s="42"/>
      <c r="B72" s="44"/>
      <c r="C72" s="15" t="s">
        <v>17</v>
      </c>
      <c r="D72" s="16">
        <f t="shared" si="25"/>
        <v>1090</v>
      </c>
      <c r="E72" s="16">
        <f t="shared" si="25"/>
        <v>1090</v>
      </c>
      <c r="F72" s="24">
        <f>'[5]прил.2'!F54</f>
        <v>1090</v>
      </c>
      <c r="G72" s="24">
        <f>'[5]прил.2'!G54</f>
        <v>1090</v>
      </c>
      <c r="H72" s="24">
        <f>'[5]прил.2'!H54</f>
        <v>0</v>
      </c>
      <c r="I72" s="24">
        <f>'[5]прил.2'!I54</f>
        <v>0</v>
      </c>
      <c r="J72" s="24">
        <f>'[5]прил.2'!J54</f>
        <v>0</v>
      </c>
      <c r="K72" s="24">
        <f>'[5]прил.2'!K54</f>
        <v>0</v>
      </c>
      <c r="L72" s="24">
        <f>'[5]прил.2'!L54</f>
        <v>0</v>
      </c>
      <c r="M72" s="24">
        <f>'[5]прил.2'!M54</f>
        <v>0</v>
      </c>
      <c r="N72" s="38"/>
      <c r="O72" s="38"/>
    </row>
    <row r="73" spans="1:15" s="28" customFormat="1" ht="12.75">
      <c r="A73" s="42"/>
      <c r="B73" s="44"/>
      <c r="C73" s="15" t="s">
        <v>18</v>
      </c>
      <c r="D73" s="16">
        <f t="shared" si="25"/>
        <v>1090</v>
      </c>
      <c r="E73" s="16">
        <f t="shared" si="25"/>
        <v>0</v>
      </c>
      <c r="F73" s="24">
        <f>'[5]прил.2'!F55</f>
        <v>1090</v>
      </c>
      <c r="G73" s="24">
        <f>'[5]прил.2'!G55</f>
        <v>0</v>
      </c>
      <c r="H73" s="24">
        <f>'[5]прил.2'!H55</f>
        <v>0</v>
      </c>
      <c r="I73" s="24">
        <f>'[5]прил.2'!I55</f>
        <v>0</v>
      </c>
      <c r="J73" s="24">
        <f>'[5]прил.2'!J55</f>
        <v>0</v>
      </c>
      <c r="K73" s="24">
        <f>'[5]прил.2'!K55</f>
        <v>0</v>
      </c>
      <c r="L73" s="24">
        <f>'[5]прил.2'!L55</f>
        <v>0</v>
      </c>
      <c r="M73" s="24">
        <f>'[5]прил.2'!M55</f>
        <v>0</v>
      </c>
      <c r="N73" s="38"/>
      <c r="O73" s="38"/>
    </row>
    <row r="74" spans="1:15" s="28" customFormat="1" ht="12.75">
      <c r="A74" s="38"/>
      <c r="B74" s="38" t="s">
        <v>47</v>
      </c>
      <c r="C74" s="15" t="s">
        <v>14</v>
      </c>
      <c r="D74" s="16">
        <f t="shared" si="25"/>
        <v>370833.60000000003</v>
      </c>
      <c r="E74" s="16">
        <f t="shared" si="25"/>
        <v>203553</v>
      </c>
      <c r="F74" s="17">
        <f aca="true" t="shared" si="27" ref="F74:M74">SUM(F75:F77)</f>
        <v>281681.2</v>
      </c>
      <c r="G74" s="17">
        <f t="shared" si="27"/>
        <v>114400.6</v>
      </c>
      <c r="H74" s="17">
        <f t="shared" si="27"/>
        <v>0</v>
      </c>
      <c r="I74" s="17">
        <f t="shared" si="27"/>
        <v>0</v>
      </c>
      <c r="J74" s="17">
        <f t="shared" si="27"/>
        <v>89152.40000000001</v>
      </c>
      <c r="K74" s="17">
        <f t="shared" si="27"/>
        <v>89152.4</v>
      </c>
      <c r="L74" s="17">
        <f t="shared" si="27"/>
        <v>0</v>
      </c>
      <c r="M74" s="17">
        <f t="shared" si="27"/>
        <v>0</v>
      </c>
      <c r="N74" s="38"/>
      <c r="O74" s="38"/>
    </row>
    <row r="75" spans="1:15" s="28" customFormat="1" ht="12.75">
      <c r="A75" s="38"/>
      <c r="B75" s="38"/>
      <c r="C75" s="15" t="s">
        <v>16</v>
      </c>
      <c r="D75" s="16">
        <f t="shared" si="25"/>
        <v>138491.6</v>
      </c>
      <c r="E75" s="16">
        <f t="shared" si="25"/>
        <v>101776.5</v>
      </c>
      <c r="F75" s="17">
        <f>F47+F52+F56+F61+F66+F71</f>
        <v>93915.40000000001</v>
      </c>
      <c r="G75" s="17">
        <f aca="true" t="shared" si="28" ref="G75:M75">G47+G52+G56+G61+G66+G71</f>
        <v>57200.3</v>
      </c>
      <c r="H75" s="17">
        <f t="shared" si="28"/>
        <v>0</v>
      </c>
      <c r="I75" s="17">
        <f t="shared" si="28"/>
        <v>0</v>
      </c>
      <c r="J75" s="17">
        <f t="shared" si="28"/>
        <v>44576.200000000004</v>
      </c>
      <c r="K75" s="17">
        <f t="shared" si="28"/>
        <v>44576.2</v>
      </c>
      <c r="L75" s="17">
        <f t="shared" si="28"/>
        <v>0</v>
      </c>
      <c r="M75" s="17">
        <f t="shared" si="28"/>
        <v>0</v>
      </c>
      <c r="N75" s="38"/>
      <c r="O75" s="38"/>
    </row>
    <row r="76" spans="1:15" s="28" customFormat="1" ht="12.75">
      <c r="A76" s="38"/>
      <c r="B76" s="38"/>
      <c r="C76" s="15" t="s">
        <v>17</v>
      </c>
      <c r="D76" s="16">
        <f t="shared" si="25"/>
        <v>138459.1</v>
      </c>
      <c r="E76" s="16">
        <f t="shared" si="25"/>
        <v>101776.5</v>
      </c>
      <c r="F76" s="17">
        <f aca="true" t="shared" si="29" ref="F76:M77">F48+F53+F57+F62+F67+F72</f>
        <v>93882.90000000001</v>
      </c>
      <c r="G76" s="17">
        <f t="shared" si="29"/>
        <v>57200.3</v>
      </c>
      <c r="H76" s="17">
        <f t="shared" si="29"/>
        <v>0</v>
      </c>
      <c r="I76" s="17">
        <f t="shared" si="29"/>
        <v>0</v>
      </c>
      <c r="J76" s="17">
        <f t="shared" si="29"/>
        <v>44576.200000000004</v>
      </c>
      <c r="K76" s="17">
        <f t="shared" si="29"/>
        <v>44576.2</v>
      </c>
      <c r="L76" s="17">
        <f t="shared" si="29"/>
        <v>0</v>
      </c>
      <c r="M76" s="17">
        <f t="shared" si="29"/>
        <v>0</v>
      </c>
      <c r="N76" s="38"/>
      <c r="O76" s="38"/>
    </row>
    <row r="77" spans="1:15" s="28" customFormat="1" ht="12.75">
      <c r="A77" s="38"/>
      <c r="B77" s="38"/>
      <c r="C77" s="15" t="s">
        <v>18</v>
      </c>
      <c r="D77" s="16">
        <f t="shared" si="25"/>
        <v>93882.90000000001</v>
      </c>
      <c r="E77" s="16">
        <f t="shared" si="25"/>
        <v>0</v>
      </c>
      <c r="F77" s="17">
        <f t="shared" si="29"/>
        <v>93882.90000000001</v>
      </c>
      <c r="G77" s="17">
        <f t="shared" si="29"/>
        <v>0</v>
      </c>
      <c r="H77" s="17">
        <f t="shared" si="29"/>
        <v>0</v>
      </c>
      <c r="I77" s="17">
        <f t="shared" si="29"/>
        <v>0</v>
      </c>
      <c r="J77" s="17">
        <f t="shared" si="29"/>
        <v>0</v>
      </c>
      <c r="K77" s="17">
        <f t="shared" si="29"/>
        <v>0</v>
      </c>
      <c r="L77" s="17">
        <f t="shared" si="29"/>
        <v>0</v>
      </c>
      <c r="M77" s="17">
        <f t="shared" si="29"/>
        <v>0</v>
      </c>
      <c r="N77" s="38"/>
      <c r="O77" s="38"/>
    </row>
    <row r="78" spans="1:15" ht="48" customHeight="1">
      <c r="A78" s="5" t="s">
        <v>63</v>
      </c>
      <c r="B78" s="47" t="s">
        <v>48</v>
      </c>
      <c r="C78" s="47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48"/>
      <c r="O78" s="48"/>
    </row>
    <row r="79" spans="1:15" ht="42" customHeight="1">
      <c r="A79" s="8"/>
      <c r="B79" s="34" t="s">
        <v>111</v>
      </c>
      <c r="C79" s="35"/>
      <c r="D79" s="10"/>
      <c r="E79" s="10"/>
      <c r="F79" s="10"/>
      <c r="G79" s="11"/>
      <c r="H79" s="11"/>
      <c r="I79" s="11"/>
      <c r="J79" s="11"/>
      <c r="K79" s="11"/>
      <c r="L79" s="11"/>
      <c r="M79" s="11"/>
      <c r="N79" s="36"/>
      <c r="O79" s="37"/>
    </row>
    <row r="80" spans="1:15" s="28" customFormat="1" ht="112.5" customHeight="1">
      <c r="A80" s="14" t="s">
        <v>93</v>
      </c>
      <c r="B80" s="40" t="s">
        <v>49</v>
      </c>
      <c r="C80" s="40"/>
      <c r="D80" s="19"/>
      <c r="E80" s="19"/>
      <c r="F80" s="18"/>
      <c r="G80" s="18"/>
      <c r="H80" s="18"/>
      <c r="I80" s="18"/>
      <c r="J80" s="18"/>
      <c r="K80" s="18"/>
      <c r="L80" s="18"/>
      <c r="M80" s="18"/>
      <c r="N80" s="41"/>
      <c r="O80" s="41"/>
    </row>
    <row r="81" spans="1:15" s="28" customFormat="1" ht="27" customHeight="1">
      <c r="A81" s="42" t="s">
        <v>94</v>
      </c>
      <c r="B81" s="66" t="s">
        <v>77</v>
      </c>
      <c r="C81" s="15" t="s">
        <v>14</v>
      </c>
      <c r="D81" s="16">
        <f aca="true" t="shared" si="30" ref="D81:E84">F81+H81+J81+L81</f>
        <v>56770.8</v>
      </c>
      <c r="E81" s="16">
        <f t="shared" si="30"/>
        <v>36419.2</v>
      </c>
      <c r="F81" s="17">
        <f>SUM(F82:F84)</f>
        <v>56770.8</v>
      </c>
      <c r="G81" s="17">
        <f>SUM(G82:G84)</f>
        <v>36419.2</v>
      </c>
      <c r="H81" s="17">
        <f aca="true" t="shared" si="31" ref="H81:M81">SUM(H82:H84)</f>
        <v>0</v>
      </c>
      <c r="I81" s="17">
        <f t="shared" si="31"/>
        <v>0</v>
      </c>
      <c r="J81" s="17">
        <f t="shared" si="31"/>
        <v>0</v>
      </c>
      <c r="K81" s="16">
        <f t="shared" si="31"/>
        <v>0</v>
      </c>
      <c r="L81" s="16">
        <f t="shared" si="31"/>
        <v>0</v>
      </c>
      <c r="M81" s="16">
        <f t="shared" si="31"/>
        <v>0</v>
      </c>
      <c r="N81" s="38" t="s">
        <v>15</v>
      </c>
      <c r="O81" s="38"/>
    </row>
    <row r="82" spans="1:15" s="28" customFormat="1" ht="27" customHeight="1">
      <c r="A82" s="42"/>
      <c r="B82" s="66"/>
      <c r="C82" s="15" t="s">
        <v>16</v>
      </c>
      <c r="D82" s="16">
        <f t="shared" si="30"/>
        <v>18923.600000000002</v>
      </c>
      <c r="E82" s="16">
        <f t="shared" si="30"/>
        <v>18209.6</v>
      </c>
      <c r="F82" s="20">
        <f>'[4]прил.2'!F13</f>
        <v>18923.600000000002</v>
      </c>
      <c r="G82" s="20">
        <f>'[4]прил.2'!G13</f>
        <v>18209.6</v>
      </c>
      <c r="H82" s="20">
        <f>'[4]прил.2'!H13</f>
        <v>0</v>
      </c>
      <c r="I82" s="20">
        <f>'[4]прил.2'!I13</f>
        <v>0</v>
      </c>
      <c r="J82" s="20">
        <f>'[4]прил.2'!J13</f>
        <v>0</v>
      </c>
      <c r="K82" s="20">
        <f>'[4]прил.2'!K13</f>
        <v>0</v>
      </c>
      <c r="L82" s="20">
        <f>'[4]прил.2'!L13</f>
        <v>0</v>
      </c>
      <c r="M82" s="20">
        <f>'[4]прил.2'!M13</f>
        <v>0</v>
      </c>
      <c r="N82" s="38"/>
      <c r="O82" s="38"/>
    </row>
    <row r="83" spans="1:15" s="28" customFormat="1" ht="27" customHeight="1">
      <c r="A83" s="42"/>
      <c r="B83" s="66"/>
      <c r="C83" s="15" t="s">
        <v>17</v>
      </c>
      <c r="D83" s="16">
        <f t="shared" si="30"/>
        <v>18923.600000000002</v>
      </c>
      <c r="E83" s="16">
        <f t="shared" si="30"/>
        <v>18209.6</v>
      </c>
      <c r="F83" s="20">
        <f>'[4]прил.2'!F14</f>
        <v>18923.600000000002</v>
      </c>
      <c r="G83" s="20">
        <f>'[4]прил.2'!G14</f>
        <v>18209.6</v>
      </c>
      <c r="H83" s="20">
        <f>'[4]прил.2'!H14</f>
        <v>0</v>
      </c>
      <c r="I83" s="20">
        <f>'[4]прил.2'!I14</f>
        <v>0</v>
      </c>
      <c r="J83" s="20">
        <f>'[4]прил.2'!J14</f>
        <v>0</v>
      </c>
      <c r="K83" s="20">
        <f>'[4]прил.2'!K14</f>
        <v>0</v>
      </c>
      <c r="L83" s="20">
        <f>'[4]прил.2'!L14</f>
        <v>0</v>
      </c>
      <c r="M83" s="20">
        <f>'[4]прил.2'!M14</f>
        <v>0</v>
      </c>
      <c r="N83" s="38"/>
      <c r="O83" s="38"/>
    </row>
    <row r="84" spans="1:15" s="28" customFormat="1" ht="27" customHeight="1">
      <c r="A84" s="42"/>
      <c r="B84" s="66"/>
      <c r="C84" s="15" t="s">
        <v>18</v>
      </c>
      <c r="D84" s="16">
        <f t="shared" si="30"/>
        <v>18923.600000000002</v>
      </c>
      <c r="E84" s="16">
        <f t="shared" si="30"/>
        <v>0</v>
      </c>
      <c r="F84" s="20">
        <f>'[4]прил.2'!F15</f>
        <v>18923.600000000002</v>
      </c>
      <c r="G84" s="20">
        <f>'[4]прил.2'!G15</f>
        <v>0</v>
      </c>
      <c r="H84" s="20">
        <f>'[4]прил.2'!H15</f>
        <v>0</v>
      </c>
      <c r="I84" s="20">
        <f>'[4]прил.2'!I15</f>
        <v>0</v>
      </c>
      <c r="J84" s="20">
        <f>'[4]прил.2'!J15</f>
        <v>0</v>
      </c>
      <c r="K84" s="20">
        <f>'[4]прил.2'!K15</f>
        <v>0</v>
      </c>
      <c r="L84" s="20">
        <f>'[4]прил.2'!L15</f>
        <v>0</v>
      </c>
      <c r="M84" s="20">
        <f>'[4]прил.2'!M15</f>
        <v>0</v>
      </c>
      <c r="N84" s="38"/>
      <c r="O84" s="38"/>
    </row>
    <row r="85" spans="1:15" s="28" customFormat="1" ht="84.75" customHeight="1">
      <c r="A85" s="14" t="s">
        <v>95</v>
      </c>
      <c r="B85" s="40" t="s">
        <v>50</v>
      </c>
      <c r="C85" s="40"/>
      <c r="D85" s="19"/>
      <c r="E85" s="19"/>
      <c r="F85" s="18"/>
      <c r="G85" s="18"/>
      <c r="H85" s="18"/>
      <c r="I85" s="18"/>
      <c r="J85" s="18"/>
      <c r="K85" s="18"/>
      <c r="L85" s="18"/>
      <c r="M85" s="18"/>
      <c r="N85" s="41"/>
      <c r="O85" s="41"/>
    </row>
    <row r="86" spans="1:15" s="28" customFormat="1" ht="24" customHeight="1">
      <c r="A86" s="42" t="s">
        <v>96</v>
      </c>
      <c r="B86" s="43" t="s">
        <v>52</v>
      </c>
      <c r="C86" s="15" t="s">
        <v>14</v>
      </c>
      <c r="D86" s="16">
        <f aca="true" t="shared" si="32" ref="D86:E93">F86+H86+J86+L86</f>
        <v>48551.100000000006</v>
      </c>
      <c r="E86" s="16">
        <f t="shared" si="32"/>
        <v>30731.4</v>
      </c>
      <c r="F86" s="17">
        <f>SUM(F87:F89)</f>
        <v>48551.100000000006</v>
      </c>
      <c r="G86" s="17">
        <f>SUM(G87:G89)</f>
        <v>30731.4</v>
      </c>
      <c r="H86" s="17">
        <f aca="true" t="shared" si="33" ref="H86:M86">SUM(H87:H89)</f>
        <v>0</v>
      </c>
      <c r="I86" s="17">
        <f t="shared" si="33"/>
        <v>0</v>
      </c>
      <c r="J86" s="17">
        <f t="shared" si="33"/>
        <v>0</v>
      </c>
      <c r="K86" s="16">
        <f t="shared" si="33"/>
        <v>0</v>
      </c>
      <c r="L86" s="16">
        <f t="shared" si="33"/>
        <v>0</v>
      </c>
      <c r="M86" s="16">
        <f t="shared" si="33"/>
        <v>0</v>
      </c>
      <c r="N86" s="38" t="s">
        <v>15</v>
      </c>
      <c r="O86" s="38"/>
    </row>
    <row r="87" spans="1:15" s="28" customFormat="1" ht="24" customHeight="1">
      <c r="A87" s="42"/>
      <c r="B87" s="44"/>
      <c r="C87" s="15" t="s">
        <v>16</v>
      </c>
      <c r="D87" s="16">
        <f t="shared" si="32"/>
        <v>16183.7</v>
      </c>
      <c r="E87" s="16">
        <f t="shared" si="32"/>
        <v>15365.7</v>
      </c>
      <c r="F87" s="23">
        <f>'[4]прил.2'!F38</f>
        <v>16183.7</v>
      </c>
      <c r="G87" s="23">
        <f>'[4]прил.2'!G38</f>
        <v>15365.7</v>
      </c>
      <c r="H87" s="23">
        <f>'[4]прил.2'!H38</f>
        <v>0</v>
      </c>
      <c r="I87" s="23">
        <f>'[4]прил.2'!I38</f>
        <v>0</v>
      </c>
      <c r="J87" s="23">
        <f>'[4]прил.2'!J38</f>
        <v>0</v>
      </c>
      <c r="K87" s="23">
        <f>'[4]прил.2'!K38</f>
        <v>0</v>
      </c>
      <c r="L87" s="23">
        <f>'[4]прил.2'!L38</f>
        <v>0</v>
      </c>
      <c r="M87" s="23">
        <f>'[4]прил.2'!M38</f>
        <v>0</v>
      </c>
      <c r="N87" s="38"/>
      <c r="O87" s="38"/>
    </row>
    <row r="88" spans="1:15" s="28" customFormat="1" ht="24" customHeight="1">
      <c r="A88" s="42"/>
      <c r="B88" s="44"/>
      <c r="C88" s="15" t="s">
        <v>17</v>
      </c>
      <c r="D88" s="16">
        <f t="shared" si="32"/>
        <v>16183.7</v>
      </c>
      <c r="E88" s="16">
        <f t="shared" si="32"/>
        <v>15365.7</v>
      </c>
      <c r="F88" s="23">
        <f>'[4]прил.2'!F39</f>
        <v>16183.7</v>
      </c>
      <c r="G88" s="23">
        <f>'[4]прил.2'!G39</f>
        <v>15365.7</v>
      </c>
      <c r="H88" s="23">
        <f>'[4]прил.2'!H39</f>
        <v>0</v>
      </c>
      <c r="I88" s="23">
        <f>'[4]прил.2'!I39</f>
        <v>0</v>
      </c>
      <c r="J88" s="23">
        <f>'[4]прил.2'!J39</f>
        <v>0</v>
      </c>
      <c r="K88" s="23">
        <f>'[4]прил.2'!K39</f>
        <v>0</v>
      </c>
      <c r="L88" s="23">
        <f>'[4]прил.2'!L39</f>
        <v>0</v>
      </c>
      <c r="M88" s="23">
        <f>'[4]прил.2'!M39</f>
        <v>0</v>
      </c>
      <c r="N88" s="38"/>
      <c r="O88" s="38"/>
    </row>
    <row r="89" spans="1:15" s="28" customFormat="1" ht="24" customHeight="1">
      <c r="A89" s="42"/>
      <c r="B89" s="44"/>
      <c r="C89" s="15" t="s">
        <v>18</v>
      </c>
      <c r="D89" s="16">
        <f t="shared" si="32"/>
        <v>16183.7</v>
      </c>
      <c r="E89" s="16">
        <f t="shared" si="32"/>
        <v>0</v>
      </c>
      <c r="F89" s="23">
        <f>'[4]прил.2'!F40</f>
        <v>16183.7</v>
      </c>
      <c r="G89" s="23">
        <f>'[4]прил.2'!G40</f>
        <v>0</v>
      </c>
      <c r="H89" s="23">
        <f>'[4]прил.2'!H40</f>
        <v>0</v>
      </c>
      <c r="I89" s="23">
        <f>'[4]прил.2'!I40</f>
        <v>0</v>
      </c>
      <c r="J89" s="23">
        <f>'[4]прил.2'!J40</f>
        <v>0</v>
      </c>
      <c r="K89" s="23">
        <f>'[4]прил.2'!K40</f>
        <v>0</v>
      </c>
      <c r="L89" s="23">
        <f>'[4]прил.2'!L40</f>
        <v>0</v>
      </c>
      <c r="M89" s="23">
        <f>'[4]прил.2'!M40</f>
        <v>0</v>
      </c>
      <c r="N89" s="38"/>
      <c r="O89" s="38"/>
    </row>
    <row r="90" spans="1:15" s="28" customFormat="1" ht="15" customHeight="1">
      <c r="A90" s="42" t="s">
        <v>97</v>
      </c>
      <c r="B90" s="67" t="s">
        <v>53</v>
      </c>
      <c r="C90" s="15" t="s">
        <v>14</v>
      </c>
      <c r="D90" s="16">
        <f t="shared" si="32"/>
        <v>25610.100000000002</v>
      </c>
      <c r="E90" s="16">
        <f t="shared" si="32"/>
        <v>9050.4</v>
      </c>
      <c r="F90" s="17">
        <f>SUM(F91:F93)</f>
        <v>25610.100000000002</v>
      </c>
      <c r="G90" s="17">
        <f>SUM(G91:G93)</f>
        <v>9050.4</v>
      </c>
      <c r="H90" s="17">
        <f aca="true" t="shared" si="34" ref="H90:M90">SUM(H91:H93)</f>
        <v>0</v>
      </c>
      <c r="I90" s="17">
        <f t="shared" si="34"/>
        <v>0</v>
      </c>
      <c r="J90" s="17">
        <f t="shared" si="34"/>
        <v>0</v>
      </c>
      <c r="K90" s="16">
        <f t="shared" si="34"/>
        <v>0</v>
      </c>
      <c r="L90" s="16">
        <f t="shared" si="34"/>
        <v>0</v>
      </c>
      <c r="M90" s="16">
        <f t="shared" si="34"/>
        <v>0</v>
      </c>
      <c r="N90" s="38" t="s">
        <v>15</v>
      </c>
      <c r="O90" s="38"/>
    </row>
    <row r="91" spans="1:15" s="28" customFormat="1" ht="12.75">
      <c r="A91" s="42"/>
      <c r="B91" s="67"/>
      <c r="C91" s="15" t="s">
        <v>16</v>
      </c>
      <c r="D91" s="16">
        <f t="shared" si="32"/>
        <v>8536.7</v>
      </c>
      <c r="E91" s="16">
        <f t="shared" si="32"/>
        <v>4525.2</v>
      </c>
      <c r="F91" s="24">
        <f>'[4]прил.2'!F42</f>
        <v>8536.7</v>
      </c>
      <c r="G91" s="24">
        <f>'[4]прил.2'!G42</f>
        <v>4525.2</v>
      </c>
      <c r="H91" s="24">
        <f>'[4]прил.2'!H42</f>
        <v>0</v>
      </c>
      <c r="I91" s="24">
        <f>'[4]прил.2'!I42</f>
        <v>0</v>
      </c>
      <c r="J91" s="24">
        <f>'[4]прил.2'!J42</f>
        <v>0</v>
      </c>
      <c r="K91" s="24">
        <f>'[4]прил.2'!K42</f>
        <v>0</v>
      </c>
      <c r="L91" s="24">
        <f>'[4]прил.2'!L42</f>
        <v>0</v>
      </c>
      <c r="M91" s="24">
        <f>'[4]прил.2'!M42</f>
        <v>0</v>
      </c>
      <c r="N91" s="38"/>
      <c r="O91" s="38"/>
    </row>
    <row r="92" spans="1:15" s="28" customFormat="1" ht="12.75">
      <c r="A92" s="42"/>
      <c r="B92" s="67"/>
      <c r="C92" s="15" t="s">
        <v>17</v>
      </c>
      <c r="D92" s="16">
        <f t="shared" si="32"/>
        <v>8536.7</v>
      </c>
      <c r="E92" s="16">
        <f t="shared" si="32"/>
        <v>4525.2</v>
      </c>
      <c r="F92" s="24">
        <f>'[4]прил.2'!F43</f>
        <v>8536.7</v>
      </c>
      <c r="G92" s="24">
        <f>'[4]прил.2'!G43</f>
        <v>4525.2</v>
      </c>
      <c r="H92" s="24">
        <f>'[4]прил.2'!H43</f>
        <v>0</v>
      </c>
      <c r="I92" s="24">
        <f>'[4]прил.2'!I43</f>
        <v>0</v>
      </c>
      <c r="J92" s="24">
        <f>'[4]прил.2'!J43</f>
        <v>0</v>
      </c>
      <c r="K92" s="24">
        <f>'[4]прил.2'!K43</f>
        <v>0</v>
      </c>
      <c r="L92" s="24">
        <f>'[4]прил.2'!L43</f>
        <v>0</v>
      </c>
      <c r="M92" s="24">
        <f>'[4]прил.2'!M43</f>
        <v>0</v>
      </c>
      <c r="N92" s="38"/>
      <c r="O92" s="38"/>
    </row>
    <row r="93" spans="1:15" s="28" customFormat="1" ht="12.75">
      <c r="A93" s="42"/>
      <c r="B93" s="67"/>
      <c r="C93" s="15" t="s">
        <v>18</v>
      </c>
      <c r="D93" s="16">
        <f t="shared" si="32"/>
        <v>8536.7</v>
      </c>
      <c r="E93" s="16">
        <f t="shared" si="32"/>
        <v>0</v>
      </c>
      <c r="F93" s="24">
        <f>'[4]прил.2'!F44</f>
        <v>8536.7</v>
      </c>
      <c r="G93" s="24">
        <f>'[4]прил.2'!G44</f>
        <v>0</v>
      </c>
      <c r="H93" s="24">
        <f>'[4]прил.2'!H44</f>
        <v>0</v>
      </c>
      <c r="I93" s="24">
        <f>'[4]прил.2'!I44</f>
        <v>0</v>
      </c>
      <c r="J93" s="24">
        <f>'[4]прил.2'!J44</f>
        <v>0</v>
      </c>
      <c r="K93" s="24">
        <f>'[4]прил.2'!K44</f>
        <v>0</v>
      </c>
      <c r="L93" s="24">
        <f>'[4]прил.2'!L44</f>
        <v>0</v>
      </c>
      <c r="M93" s="24">
        <f>'[4]прил.2'!M44</f>
        <v>0</v>
      </c>
      <c r="N93" s="38"/>
      <c r="O93" s="38"/>
    </row>
    <row r="94" spans="1:15" s="28" customFormat="1" ht="68.25" customHeight="1">
      <c r="A94" s="14" t="s">
        <v>98</v>
      </c>
      <c r="B94" s="40" t="s">
        <v>54</v>
      </c>
      <c r="C94" s="40"/>
      <c r="D94" s="19"/>
      <c r="E94" s="19"/>
      <c r="F94" s="18"/>
      <c r="G94" s="18"/>
      <c r="H94" s="18"/>
      <c r="I94" s="18"/>
      <c r="J94" s="18"/>
      <c r="K94" s="18"/>
      <c r="L94" s="18"/>
      <c r="M94" s="18"/>
      <c r="N94" s="41"/>
      <c r="O94" s="41"/>
    </row>
    <row r="95" spans="1:15" s="28" customFormat="1" ht="30.75" customHeight="1">
      <c r="A95" s="42" t="s">
        <v>99</v>
      </c>
      <c r="B95" s="44" t="s">
        <v>55</v>
      </c>
      <c r="C95" s="15" t="s">
        <v>14</v>
      </c>
      <c r="D95" s="16">
        <f>F95+H95+J95+L95</f>
        <v>447272.6</v>
      </c>
      <c r="E95" s="16">
        <f>G95+I95+K95+M95</f>
        <v>220557.4</v>
      </c>
      <c r="F95" s="17">
        <f>SUM(F96:F98)</f>
        <v>447272.6</v>
      </c>
      <c r="G95" s="17">
        <f>SUM(G96:G98)</f>
        <v>220557.4</v>
      </c>
      <c r="H95" s="17">
        <f aca="true" t="shared" si="35" ref="H95:M95">SUM(H96:H98)</f>
        <v>0</v>
      </c>
      <c r="I95" s="17">
        <f t="shared" si="35"/>
        <v>0</v>
      </c>
      <c r="J95" s="17">
        <f t="shared" si="35"/>
        <v>0</v>
      </c>
      <c r="K95" s="16">
        <f t="shared" si="35"/>
        <v>0</v>
      </c>
      <c r="L95" s="16">
        <f t="shared" si="35"/>
        <v>0</v>
      </c>
      <c r="M95" s="16">
        <f t="shared" si="35"/>
        <v>0</v>
      </c>
      <c r="N95" s="38" t="s">
        <v>15</v>
      </c>
      <c r="O95" s="38"/>
    </row>
    <row r="96" spans="1:15" s="28" customFormat="1" ht="30.75" customHeight="1">
      <c r="A96" s="42"/>
      <c r="B96" s="44"/>
      <c r="C96" s="15" t="s">
        <v>16</v>
      </c>
      <c r="D96" s="16">
        <f aca="true" t="shared" si="36" ref="D96:E102">F96+H96+J96+L96</f>
        <v>152424.19999999998</v>
      </c>
      <c r="E96" s="16">
        <f t="shared" si="36"/>
        <v>110278.7</v>
      </c>
      <c r="F96" s="24">
        <f>'[4]прил.2'!F51</f>
        <v>152424.19999999998</v>
      </c>
      <c r="G96" s="24">
        <f>'[4]прил.2'!G51</f>
        <v>110278.7</v>
      </c>
      <c r="H96" s="24">
        <f>'[4]прил.2'!H51</f>
        <v>0</v>
      </c>
      <c r="I96" s="24">
        <f>'[4]прил.2'!I51</f>
        <v>0</v>
      </c>
      <c r="J96" s="24">
        <f>'[4]прил.2'!J51</f>
        <v>0</v>
      </c>
      <c r="K96" s="24">
        <f>'[4]прил.2'!K51</f>
        <v>0</v>
      </c>
      <c r="L96" s="24">
        <f>'[4]прил.2'!L51</f>
        <v>0</v>
      </c>
      <c r="M96" s="24">
        <f>'[4]прил.2'!M51</f>
        <v>0</v>
      </c>
      <c r="N96" s="38"/>
      <c r="O96" s="38"/>
    </row>
    <row r="97" spans="1:15" s="28" customFormat="1" ht="30.75" customHeight="1">
      <c r="A97" s="42"/>
      <c r="B97" s="44"/>
      <c r="C97" s="15" t="s">
        <v>17</v>
      </c>
      <c r="D97" s="16">
        <f t="shared" si="36"/>
        <v>149424.19999999998</v>
      </c>
      <c r="E97" s="16">
        <f t="shared" si="36"/>
        <v>110278.7</v>
      </c>
      <c r="F97" s="24">
        <f>'[4]прил.2'!F52</f>
        <v>149424.19999999998</v>
      </c>
      <c r="G97" s="24">
        <f>'[4]прил.2'!G52</f>
        <v>110278.7</v>
      </c>
      <c r="H97" s="24">
        <f>'[4]прил.2'!H52</f>
        <v>0</v>
      </c>
      <c r="I97" s="24">
        <f>'[4]прил.2'!I52</f>
        <v>0</v>
      </c>
      <c r="J97" s="24">
        <f>'[4]прил.2'!J52</f>
        <v>0</v>
      </c>
      <c r="K97" s="24">
        <f>'[4]прил.2'!K52</f>
        <v>0</v>
      </c>
      <c r="L97" s="24">
        <f>'[4]прил.2'!L52</f>
        <v>0</v>
      </c>
      <c r="M97" s="24">
        <f>'[4]прил.2'!M52</f>
        <v>0</v>
      </c>
      <c r="N97" s="38"/>
      <c r="O97" s="38"/>
    </row>
    <row r="98" spans="1:15" s="28" customFormat="1" ht="30.75" customHeight="1">
      <c r="A98" s="42"/>
      <c r="B98" s="44"/>
      <c r="C98" s="15" t="s">
        <v>18</v>
      </c>
      <c r="D98" s="16">
        <f t="shared" si="36"/>
        <v>145424.19999999998</v>
      </c>
      <c r="E98" s="16">
        <f t="shared" si="36"/>
        <v>0</v>
      </c>
      <c r="F98" s="24">
        <f>'[4]прил.2'!F53</f>
        <v>145424.19999999998</v>
      </c>
      <c r="G98" s="24">
        <f>'[4]прил.2'!G53</f>
        <v>0</v>
      </c>
      <c r="H98" s="24">
        <f>'[4]прил.2'!H53</f>
        <v>0</v>
      </c>
      <c r="I98" s="24">
        <f>'[4]прил.2'!I53</f>
        <v>0</v>
      </c>
      <c r="J98" s="24">
        <f>'[4]прил.2'!J53</f>
        <v>0</v>
      </c>
      <c r="K98" s="24">
        <f>'[4]прил.2'!K53</f>
        <v>0</v>
      </c>
      <c r="L98" s="24">
        <f>'[4]прил.2'!L53</f>
        <v>0</v>
      </c>
      <c r="M98" s="24">
        <f>'[4]прил.2'!M53</f>
        <v>0</v>
      </c>
      <c r="N98" s="38"/>
      <c r="O98" s="38"/>
    </row>
    <row r="99" spans="1:15" s="28" customFormat="1" ht="12.75">
      <c r="A99" s="38"/>
      <c r="B99" s="38" t="s">
        <v>51</v>
      </c>
      <c r="C99" s="15" t="s">
        <v>14</v>
      </c>
      <c r="D99" s="16">
        <f>F99+H99+J99+L99</f>
        <v>578204.6</v>
      </c>
      <c r="E99" s="16">
        <f t="shared" si="36"/>
        <v>296758.4</v>
      </c>
      <c r="F99" s="17">
        <f aca="true" t="shared" si="37" ref="F99:M99">SUM(F100:F102)</f>
        <v>578204.6</v>
      </c>
      <c r="G99" s="17">
        <f t="shared" si="37"/>
        <v>296758.4</v>
      </c>
      <c r="H99" s="17">
        <f t="shared" si="37"/>
        <v>0</v>
      </c>
      <c r="I99" s="17">
        <f t="shared" si="37"/>
        <v>0</v>
      </c>
      <c r="J99" s="17">
        <f t="shared" si="37"/>
        <v>0</v>
      </c>
      <c r="K99" s="17">
        <f t="shared" si="37"/>
        <v>0</v>
      </c>
      <c r="L99" s="17">
        <f t="shared" si="37"/>
        <v>0</v>
      </c>
      <c r="M99" s="17">
        <f t="shared" si="37"/>
        <v>0</v>
      </c>
      <c r="N99" s="38"/>
      <c r="O99" s="38"/>
    </row>
    <row r="100" spans="1:15" s="28" customFormat="1" ht="12.75">
      <c r="A100" s="38"/>
      <c r="B100" s="38"/>
      <c r="C100" s="15" t="s">
        <v>16</v>
      </c>
      <c r="D100" s="16">
        <f>F100+H100+J100+L100</f>
        <v>196068.19999999998</v>
      </c>
      <c r="E100" s="16">
        <f t="shared" si="36"/>
        <v>148379.2</v>
      </c>
      <c r="F100" s="17">
        <f>F82+F87+F91+F96</f>
        <v>196068.19999999998</v>
      </c>
      <c r="G100" s="17">
        <f aca="true" t="shared" si="38" ref="G100:M100">G82+G87+G91+G96</f>
        <v>148379.2</v>
      </c>
      <c r="H100" s="17">
        <f t="shared" si="38"/>
        <v>0</v>
      </c>
      <c r="I100" s="17">
        <f t="shared" si="38"/>
        <v>0</v>
      </c>
      <c r="J100" s="17">
        <f t="shared" si="38"/>
        <v>0</v>
      </c>
      <c r="K100" s="17">
        <f t="shared" si="38"/>
        <v>0</v>
      </c>
      <c r="L100" s="17">
        <f t="shared" si="38"/>
        <v>0</v>
      </c>
      <c r="M100" s="17">
        <f t="shared" si="38"/>
        <v>0</v>
      </c>
      <c r="N100" s="38"/>
      <c r="O100" s="38"/>
    </row>
    <row r="101" spans="1:15" s="28" customFormat="1" ht="12.75">
      <c r="A101" s="38"/>
      <c r="B101" s="38"/>
      <c r="C101" s="15" t="s">
        <v>17</v>
      </c>
      <c r="D101" s="16">
        <f>F101+H101+J101+L101</f>
        <v>193068.19999999998</v>
      </c>
      <c r="E101" s="16">
        <f t="shared" si="36"/>
        <v>148379.2</v>
      </c>
      <c r="F101" s="17">
        <f aca="true" t="shared" si="39" ref="F101:M102">F83+F88+F92+F97</f>
        <v>193068.19999999998</v>
      </c>
      <c r="G101" s="17">
        <f t="shared" si="39"/>
        <v>148379.2</v>
      </c>
      <c r="H101" s="17">
        <f t="shared" si="39"/>
        <v>0</v>
      </c>
      <c r="I101" s="17">
        <f t="shared" si="39"/>
        <v>0</v>
      </c>
      <c r="J101" s="17">
        <f t="shared" si="39"/>
        <v>0</v>
      </c>
      <c r="K101" s="17">
        <f t="shared" si="39"/>
        <v>0</v>
      </c>
      <c r="L101" s="17">
        <f t="shared" si="39"/>
        <v>0</v>
      </c>
      <c r="M101" s="17">
        <f t="shared" si="39"/>
        <v>0</v>
      </c>
      <c r="N101" s="38"/>
      <c r="O101" s="38"/>
    </row>
    <row r="102" spans="1:15" s="28" customFormat="1" ht="12.75">
      <c r="A102" s="38"/>
      <c r="B102" s="38"/>
      <c r="C102" s="15" t="s">
        <v>18</v>
      </c>
      <c r="D102" s="16">
        <f>F102+H102+J102+L102</f>
        <v>189068.19999999998</v>
      </c>
      <c r="E102" s="16">
        <f t="shared" si="36"/>
        <v>0</v>
      </c>
      <c r="F102" s="17">
        <f t="shared" si="39"/>
        <v>189068.19999999998</v>
      </c>
      <c r="G102" s="17">
        <f t="shared" si="39"/>
        <v>0</v>
      </c>
      <c r="H102" s="17">
        <f t="shared" si="39"/>
        <v>0</v>
      </c>
      <c r="I102" s="17">
        <f t="shared" si="39"/>
        <v>0</v>
      </c>
      <c r="J102" s="17">
        <f t="shared" si="39"/>
        <v>0</v>
      </c>
      <c r="K102" s="17">
        <f t="shared" si="39"/>
        <v>0</v>
      </c>
      <c r="L102" s="17">
        <f t="shared" si="39"/>
        <v>0</v>
      </c>
      <c r="M102" s="17">
        <f t="shared" si="39"/>
        <v>0</v>
      </c>
      <c r="N102" s="38"/>
      <c r="O102" s="38"/>
    </row>
    <row r="103" spans="1:15" ht="51.75" customHeight="1">
      <c r="A103" s="5" t="s">
        <v>64</v>
      </c>
      <c r="B103" s="47" t="s">
        <v>56</v>
      </c>
      <c r="C103" s="47"/>
      <c r="D103" s="10"/>
      <c r="E103" s="10"/>
      <c r="F103" s="10"/>
      <c r="G103" s="11"/>
      <c r="H103" s="11"/>
      <c r="I103" s="11"/>
      <c r="J103" s="11"/>
      <c r="K103" s="11"/>
      <c r="L103" s="11"/>
      <c r="M103" s="11"/>
      <c r="N103" s="48"/>
      <c r="O103" s="48"/>
    </row>
    <row r="104" spans="1:15" ht="42.75" customHeight="1">
      <c r="A104" s="8"/>
      <c r="B104" s="34" t="s">
        <v>57</v>
      </c>
      <c r="C104" s="35"/>
      <c r="D104" s="10"/>
      <c r="E104" s="10"/>
      <c r="F104" s="10"/>
      <c r="G104" s="11"/>
      <c r="H104" s="11"/>
      <c r="I104" s="11"/>
      <c r="J104" s="11"/>
      <c r="K104" s="11"/>
      <c r="L104" s="11"/>
      <c r="M104" s="11"/>
      <c r="N104" s="36"/>
      <c r="O104" s="37"/>
    </row>
    <row r="105" spans="1:15" s="28" customFormat="1" ht="58.5" customHeight="1">
      <c r="A105" s="14" t="s">
        <v>100</v>
      </c>
      <c r="B105" s="40" t="s">
        <v>0</v>
      </c>
      <c r="C105" s="40"/>
      <c r="D105" s="19"/>
      <c r="E105" s="19"/>
      <c r="F105" s="18"/>
      <c r="G105" s="18"/>
      <c r="H105" s="18"/>
      <c r="I105" s="18"/>
      <c r="J105" s="18"/>
      <c r="K105" s="18"/>
      <c r="L105" s="18"/>
      <c r="M105" s="18"/>
      <c r="N105" s="41"/>
      <c r="O105" s="41"/>
    </row>
    <row r="106" spans="1:15" s="28" customFormat="1" ht="12.75">
      <c r="A106" s="42" t="s">
        <v>101</v>
      </c>
      <c r="B106" s="66" t="s">
        <v>113</v>
      </c>
      <c r="C106" s="15" t="s">
        <v>14</v>
      </c>
      <c r="D106" s="16">
        <f aca="true" t="shared" si="40" ref="D106:E109">F106+H106+J106+L106</f>
        <v>1211907</v>
      </c>
      <c r="E106" s="16">
        <f t="shared" si="40"/>
        <v>0</v>
      </c>
      <c r="F106" s="17">
        <f aca="true" t="shared" si="41" ref="F106:M106">SUM(F107:F109)</f>
        <v>356906.99999999994</v>
      </c>
      <c r="G106" s="17">
        <f t="shared" si="41"/>
        <v>0</v>
      </c>
      <c r="H106" s="17">
        <f t="shared" si="41"/>
        <v>0</v>
      </c>
      <c r="I106" s="17">
        <f t="shared" si="41"/>
        <v>0</v>
      </c>
      <c r="J106" s="17">
        <f t="shared" si="41"/>
        <v>855000</v>
      </c>
      <c r="K106" s="17">
        <f t="shared" si="41"/>
        <v>0</v>
      </c>
      <c r="L106" s="17">
        <f t="shared" si="41"/>
        <v>0</v>
      </c>
      <c r="M106" s="17">
        <f t="shared" si="41"/>
        <v>0</v>
      </c>
      <c r="N106" s="38" t="s">
        <v>58</v>
      </c>
      <c r="O106" s="38"/>
    </row>
    <row r="107" spans="1:15" s="28" customFormat="1" ht="12.75">
      <c r="A107" s="42"/>
      <c r="B107" s="66"/>
      <c r="C107" s="15" t="s">
        <v>16</v>
      </c>
      <c r="D107" s="16">
        <f t="shared" si="40"/>
        <v>1211907</v>
      </c>
      <c r="E107" s="16">
        <f t="shared" si="40"/>
        <v>0</v>
      </c>
      <c r="F107" s="20">
        <f>'[3]прил.2'!F121</f>
        <v>356906.99999999994</v>
      </c>
      <c r="G107" s="20">
        <f>'[3]прил.2'!G121</f>
        <v>0</v>
      </c>
      <c r="H107" s="20">
        <f>'[3]прил.2'!H121</f>
        <v>0</v>
      </c>
      <c r="I107" s="20">
        <f>'[3]прил.2'!I121</f>
        <v>0</v>
      </c>
      <c r="J107" s="20">
        <f>'[3]прил.2'!J121</f>
        <v>855000</v>
      </c>
      <c r="K107" s="20">
        <f>'[3]прил.2'!K121</f>
        <v>0</v>
      </c>
      <c r="L107" s="20">
        <f>'[3]прил.2'!L121</f>
        <v>0</v>
      </c>
      <c r="M107" s="20">
        <f>'[3]прил.2'!M121</f>
        <v>0</v>
      </c>
      <c r="N107" s="38"/>
      <c r="O107" s="38"/>
    </row>
    <row r="108" spans="1:15" s="28" customFormat="1" ht="12.75">
      <c r="A108" s="42"/>
      <c r="B108" s="66"/>
      <c r="C108" s="15" t="s">
        <v>17</v>
      </c>
      <c r="D108" s="16">
        <f t="shared" si="40"/>
        <v>0</v>
      </c>
      <c r="E108" s="16">
        <f t="shared" si="40"/>
        <v>0</v>
      </c>
      <c r="F108" s="20">
        <f>'[3]прил.2'!F122</f>
        <v>0</v>
      </c>
      <c r="G108" s="20">
        <f>'[3]прил.2'!G122</f>
        <v>0</v>
      </c>
      <c r="H108" s="20">
        <f>'[3]прил.2'!H122</f>
        <v>0</v>
      </c>
      <c r="I108" s="20">
        <f>'[3]прил.2'!I122</f>
        <v>0</v>
      </c>
      <c r="J108" s="20">
        <f>'[3]прил.2'!J122</f>
        <v>0</v>
      </c>
      <c r="K108" s="20">
        <f>'[3]прил.2'!K122</f>
        <v>0</v>
      </c>
      <c r="L108" s="20">
        <f>'[3]прил.2'!L122</f>
        <v>0</v>
      </c>
      <c r="M108" s="20">
        <f>'[3]прил.2'!M122</f>
        <v>0</v>
      </c>
      <c r="N108" s="38"/>
      <c r="O108" s="38"/>
    </row>
    <row r="109" spans="1:15" s="28" customFormat="1" ht="12.75">
      <c r="A109" s="42"/>
      <c r="B109" s="66"/>
      <c r="C109" s="15" t="s">
        <v>18</v>
      </c>
      <c r="D109" s="16">
        <f t="shared" si="40"/>
        <v>0</v>
      </c>
      <c r="E109" s="16">
        <f t="shared" si="40"/>
        <v>0</v>
      </c>
      <c r="F109" s="20">
        <f>'[3]прил.2'!F123</f>
        <v>0</v>
      </c>
      <c r="G109" s="20">
        <f>'[3]прил.2'!G123</f>
        <v>0</v>
      </c>
      <c r="H109" s="20">
        <f>'[3]прил.2'!H123</f>
        <v>0</v>
      </c>
      <c r="I109" s="20">
        <f>'[3]прил.2'!I123</f>
        <v>0</v>
      </c>
      <c r="J109" s="20">
        <f>'[3]прил.2'!J123</f>
        <v>0</v>
      </c>
      <c r="K109" s="20">
        <f>'[3]прил.2'!K123</f>
        <v>0</v>
      </c>
      <c r="L109" s="20">
        <f>'[3]прил.2'!L123</f>
        <v>0</v>
      </c>
      <c r="M109" s="20">
        <f>'[3]прил.2'!M123</f>
        <v>0</v>
      </c>
      <c r="N109" s="38"/>
      <c r="O109" s="38"/>
    </row>
    <row r="110" spans="1:15" s="28" customFormat="1" ht="62.25" customHeight="1">
      <c r="A110" s="14" t="s">
        <v>102</v>
      </c>
      <c r="B110" s="40" t="s">
        <v>1</v>
      </c>
      <c r="C110" s="40"/>
      <c r="D110" s="19"/>
      <c r="E110" s="19"/>
      <c r="F110" s="18"/>
      <c r="G110" s="18"/>
      <c r="H110" s="18"/>
      <c r="I110" s="18"/>
      <c r="J110" s="18"/>
      <c r="K110" s="18"/>
      <c r="L110" s="18"/>
      <c r="M110" s="18"/>
      <c r="N110" s="41"/>
      <c r="O110" s="41"/>
    </row>
    <row r="111" spans="1:15" s="28" customFormat="1" ht="12.75">
      <c r="A111" s="42" t="s">
        <v>103</v>
      </c>
      <c r="B111" s="44" t="s">
        <v>109</v>
      </c>
      <c r="C111" s="15" t="s">
        <v>14</v>
      </c>
      <c r="D111" s="16">
        <f aca="true" t="shared" si="42" ref="D111:E114">F111+H111+J111+L111</f>
        <v>2476500</v>
      </c>
      <c r="E111" s="16">
        <f t="shared" si="42"/>
        <v>12500</v>
      </c>
      <c r="F111" s="17">
        <f aca="true" t="shared" si="43" ref="F111:M111">SUM(F112:F114)</f>
        <v>628500</v>
      </c>
      <c r="G111" s="17">
        <f t="shared" si="43"/>
        <v>12500</v>
      </c>
      <c r="H111" s="17">
        <f t="shared" si="43"/>
        <v>0</v>
      </c>
      <c r="I111" s="17">
        <f t="shared" si="43"/>
        <v>0</v>
      </c>
      <c r="J111" s="17">
        <f t="shared" si="43"/>
        <v>1848000</v>
      </c>
      <c r="K111" s="17">
        <f t="shared" si="43"/>
        <v>0</v>
      </c>
      <c r="L111" s="17">
        <f t="shared" si="43"/>
        <v>0</v>
      </c>
      <c r="M111" s="17">
        <f t="shared" si="43"/>
        <v>0</v>
      </c>
      <c r="N111" s="38" t="s">
        <v>58</v>
      </c>
      <c r="O111" s="38"/>
    </row>
    <row r="112" spans="1:15" s="28" customFormat="1" ht="12.75">
      <c r="A112" s="42"/>
      <c r="B112" s="44"/>
      <c r="C112" s="15" t="s">
        <v>16</v>
      </c>
      <c r="D112" s="16">
        <f t="shared" si="42"/>
        <v>243500</v>
      </c>
      <c r="E112" s="16">
        <f t="shared" si="42"/>
        <v>12500</v>
      </c>
      <c r="F112" s="20">
        <f>'[3]прил.2'!F150</f>
        <v>70250</v>
      </c>
      <c r="G112" s="20">
        <f>'[3]прил.2'!G150</f>
        <v>12500</v>
      </c>
      <c r="H112" s="20">
        <f>'[3]прил.2'!H150</f>
        <v>0</v>
      </c>
      <c r="I112" s="20">
        <f>'[3]прил.2'!I150</f>
        <v>0</v>
      </c>
      <c r="J112" s="20">
        <f>'[3]прил.2'!J150</f>
        <v>173250</v>
      </c>
      <c r="K112" s="20">
        <f>'[3]прил.2'!K150</f>
        <v>0</v>
      </c>
      <c r="L112" s="20">
        <f>'[3]прил.2'!L150</f>
        <v>0</v>
      </c>
      <c r="M112" s="20">
        <f>'[3]прил.2'!M150</f>
        <v>0</v>
      </c>
      <c r="N112" s="38"/>
      <c r="O112" s="38"/>
    </row>
    <row r="113" spans="1:15" s="28" customFormat="1" ht="12.75">
      <c r="A113" s="42"/>
      <c r="B113" s="44"/>
      <c r="C113" s="15" t="s">
        <v>17</v>
      </c>
      <c r="D113" s="16">
        <f t="shared" si="42"/>
        <v>693000</v>
      </c>
      <c r="E113" s="16">
        <f t="shared" si="42"/>
        <v>0</v>
      </c>
      <c r="F113" s="20">
        <f>'[3]прил.2'!F151</f>
        <v>173250</v>
      </c>
      <c r="G113" s="20">
        <f>'[3]прил.2'!G151</f>
        <v>0</v>
      </c>
      <c r="H113" s="20">
        <f>'[3]прил.2'!H151</f>
        <v>0</v>
      </c>
      <c r="I113" s="20">
        <f>'[3]прил.2'!I151</f>
        <v>0</v>
      </c>
      <c r="J113" s="20">
        <f>'[3]прил.2'!J151</f>
        <v>519750</v>
      </c>
      <c r="K113" s="20">
        <f>'[3]прил.2'!K151</f>
        <v>0</v>
      </c>
      <c r="L113" s="20">
        <f>'[3]прил.2'!L151</f>
        <v>0</v>
      </c>
      <c r="M113" s="20">
        <f>'[3]прил.2'!M151</f>
        <v>0</v>
      </c>
      <c r="N113" s="38"/>
      <c r="O113" s="38"/>
    </row>
    <row r="114" spans="1:15" s="28" customFormat="1" ht="12.75">
      <c r="A114" s="42"/>
      <c r="B114" s="44"/>
      <c r="C114" s="15" t="s">
        <v>18</v>
      </c>
      <c r="D114" s="16">
        <f t="shared" si="42"/>
        <v>1540000</v>
      </c>
      <c r="E114" s="16">
        <f t="shared" si="42"/>
        <v>0</v>
      </c>
      <c r="F114" s="20">
        <f>'[3]прил.2'!F152</f>
        <v>385000</v>
      </c>
      <c r="G114" s="20">
        <f>'[3]прил.2'!G152</f>
        <v>0</v>
      </c>
      <c r="H114" s="20">
        <f>'[3]прил.2'!H152</f>
        <v>0</v>
      </c>
      <c r="I114" s="20">
        <f>'[3]прил.2'!I152</f>
        <v>0</v>
      </c>
      <c r="J114" s="20">
        <f>'[3]прил.2'!J152</f>
        <v>1155000</v>
      </c>
      <c r="K114" s="20">
        <f>'[3]прил.2'!K152</f>
        <v>0</v>
      </c>
      <c r="L114" s="20">
        <f>'[3]прил.2'!L152</f>
        <v>0</v>
      </c>
      <c r="M114" s="20">
        <f>'[3]прил.2'!M152</f>
        <v>0</v>
      </c>
      <c r="N114" s="38"/>
      <c r="O114" s="38"/>
    </row>
    <row r="115" spans="1:15" s="28" customFormat="1" ht="75" customHeight="1">
      <c r="A115" s="14" t="s">
        <v>104</v>
      </c>
      <c r="B115" s="40" t="s">
        <v>70</v>
      </c>
      <c r="C115" s="40"/>
      <c r="D115" s="19"/>
      <c r="E115" s="19"/>
      <c r="F115" s="18"/>
      <c r="G115" s="18"/>
      <c r="H115" s="18"/>
      <c r="I115" s="18"/>
      <c r="J115" s="18"/>
      <c r="K115" s="18"/>
      <c r="L115" s="18"/>
      <c r="M115" s="18"/>
      <c r="N115" s="41"/>
      <c r="O115" s="41"/>
    </row>
    <row r="116" spans="1:15" s="28" customFormat="1" ht="24.75" customHeight="1">
      <c r="A116" s="42" t="s">
        <v>105</v>
      </c>
      <c r="B116" s="44" t="s">
        <v>108</v>
      </c>
      <c r="C116" s="15" t="s">
        <v>14</v>
      </c>
      <c r="D116" s="16">
        <f aca="true" t="shared" si="44" ref="D116:E119">F116+H116+J116+L116</f>
        <v>1500</v>
      </c>
      <c r="E116" s="16">
        <f t="shared" si="44"/>
        <v>0</v>
      </c>
      <c r="F116" s="17">
        <f aca="true" t="shared" si="45" ref="F116:M116">SUM(F117:F119)</f>
        <v>1500</v>
      </c>
      <c r="G116" s="17">
        <f t="shared" si="45"/>
        <v>0</v>
      </c>
      <c r="H116" s="17">
        <f t="shared" si="45"/>
        <v>0</v>
      </c>
      <c r="I116" s="17">
        <f t="shared" si="45"/>
        <v>0</v>
      </c>
      <c r="J116" s="17">
        <f t="shared" si="45"/>
        <v>0</v>
      </c>
      <c r="K116" s="17">
        <f t="shared" si="45"/>
        <v>0</v>
      </c>
      <c r="L116" s="17">
        <f t="shared" si="45"/>
        <v>0</v>
      </c>
      <c r="M116" s="17">
        <f t="shared" si="45"/>
        <v>0</v>
      </c>
      <c r="N116" s="38" t="s">
        <v>58</v>
      </c>
      <c r="O116" s="38"/>
    </row>
    <row r="117" spans="1:15" s="28" customFormat="1" ht="24.75" customHeight="1">
      <c r="A117" s="42"/>
      <c r="B117" s="44"/>
      <c r="C117" s="15" t="s">
        <v>16</v>
      </c>
      <c r="D117" s="16">
        <f t="shared" si="44"/>
        <v>1500</v>
      </c>
      <c r="E117" s="16">
        <f t="shared" si="44"/>
        <v>0</v>
      </c>
      <c r="F117" s="20">
        <f>'[3]прил.2'!F159</f>
        <v>1500</v>
      </c>
      <c r="G117" s="20">
        <f>'[3]прил.2'!G159</f>
        <v>0</v>
      </c>
      <c r="H117" s="20">
        <f>'[3]прил.2'!H159</f>
        <v>0</v>
      </c>
      <c r="I117" s="20">
        <f>'[3]прил.2'!I159</f>
        <v>0</v>
      </c>
      <c r="J117" s="20">
        <f>'[3]прил.2'!J159</f>
        <v>0</v>
      </c>
      <c r="K117" s="20">
        <f>'[3]прил.2'!K159</f>
        <v>0</v>
      </c>
      <c r="L117" s="20">
        <f>'[3]прил.2'!L159</f>
        <v>0</v>
      </c>
      <c r="M117" s="20">
        <f>'[3]прил.2'!M159</f>
        <v>0</v>
      </c>
      <c r="N117" s="38"/>
      <c r="O117" s="38"/>
    </row>
    <row r="118" spans="1:15" s="28" customFormat="1" ht="24.75" customHeight="1">
      <c r="A118" s="42"/>
      <c r="B118" s="44"/>
      <c r="C118" s="15" t="s">
        <v>17</v>
      </c>
      <c r="D118" s="16">
        <f t="shared" si="44"/>
        <v>0</v>
      </c>
      <c r="E118" s="16">
        <f t="shared" si="44"/>
        <v>0</v>
      </c>
      <c r="F118" s="20">
        <f>'[3]прил.2'!F160</f>
        <v>0</v>
      </c>
      <c r="G118" s="20">
        <f>'[3]прил.2'!G160</f>
        <v>0</v>
      </c>
      <c r="H118" s="20">
        <f>'[3]прил.2'!H160</f>
        <v>0</v>
      </c>
      <c r="I118" s="20">
        <f>'[3]прил.2'!I160</f>
        <v>0</v>
      </c>
      <c r="J118" s="20">
        <f>'[3]прил.2'!J160</f>
        <v>0</v>
      </c>
      <c r="K118" s="20">
        <f>'[3]прил.2'!K160</f>
        <v>0</v>
      </c>
      <c r="L118" s="20">
        <f>'[3]прил.2'!L160</f>
        <v>0</v>
      </c>
      <c r="M118" s="20">
        <f>'[3]прил.2'!M160</f>
        <v>0</v>
      </c>
      <c r="N118" s="38"/>
      <c r="O118" s="38"/>
    </row>
    <row r="119" spans="1:15" s="28" customFormat="1" ht="24.75" customHeight="1">
      <c r="A119" s="42"/>
      <c r="B119" s="44"/>
      <c r="C119" s="15" t="s">
        <v>18</v>
      </c>
      <c r="D119" s="16">
        <f t="shared" si="44"/>
        <v>0</v>
      </c>
      <c r="E119" s="16">
        <f t="shared" si="44"/>
        <v>0</v>
      </c>
      <c r="F119" s="20">
        <f>'[3]прил.2'!F161</f>
        <v>0</v>
      </c>
      <c r="G119" s="20">
        <f>'[3]прил.2'!G161</f>
        <v>0</v>
      </c>
      <c r="H119" s="20">
        <f>'[3]прил.2'!H161</f>
        <v>0</v>
      </c>
      <c r="I119" s="20">
        <f>'[3]прил.2'!I161</f>
        <v>0</v>
      </c>
      <c r="J119" s="20">
        <f>'[3]прил.2'!J161</f>
        <v>0</v>
      </c>
      <c r="K119" s="20">
        <f>'[3]прил.2'!K161</f>
        <v>0</v>
      </c>
      <c r="L119" s="20">
        <f>'[3]прил.2'!L161</f>
        <v>0</v>
      </c>
      <c r="M119" s="20">
        <f>'[3]прил.2'!M161</f>
        <v>0</v>
      </c>
      <c r="N119" s="38"/>
      <c r="O119" s="38"/>
    </row>
    <row r="120" spans="1:15" s="28" customFormat="1" ht="106.5" customHeight="1">
      <c r="A120" s="14" t="s">
        <v>106</v>
      </c>
      <c r="B120" s="40" t="s">
        <v>71</v>
      </c>
      <c r="C120" s="40"/>
      <c r="D120" s="19"/>
      <c r="E120" s="19"/>
      <c r="F120" s="18"/>
      <c r="G120" s="18"/>
      <c r="H120" s="18"/>
      <c r="I120" s="18"/>
      <c r="J120" s="18"/>
      <c r="K120" s="18"/>
      <c r="L120" s="18"/>
      <c r="M120" s="18"/>
      <c r="N120" s="41"/>
      <c r="O120" s="41"/>
    </row>
    <row r="121" spans="1:15" s="28" customFormat="1" ht="28.5" customHeight="1">
      <c r="A121" s="68" t="s">
        <v>107</v>
      </c>
      <c r="B121" s="69" t="s">
        <v>110</v>
      </c>
      <c r="C121" s="15" t="s">
        <v>14</v>
      </c>
      <c r="D121" s="16">
        <f aca="true" t="shared" si="46" ref="D121:E124">F121+H121+J121+L121</f>
        <v>1172189.95436</v>
      </c>
      <c r="E121" s="16">
        <f t="shared" si="46"/>
        <v>205518.6</v>
      </c>
      <c r="F121" s="17">
        <f aca="true" t="shared" si="47" ref="F121:M121">SUM(F122:F124)</f>
        <v>400728.5323600001</v>
      </c>
      <c r="G121" s="17">
        <f t="shared" si="47"/>
        <v>205518.6</v>
      </c>
      <c r="H121" s="17">
        <f t="shared" si="47"/>
        <v>0</v>
      </c>
      <c r="I121" s="17">
        <f t="shared" si="47"/>
        <v>0</v>
      </c>
      <c r="J121" s="17">
        <f t="shared" si="47"/>
        <v>771461.4219999999</v>
      </c>
      <c r="K121" s="17">
        <f t="shared" si="47"/>
        <v>0</v>
      </c>
      <c r="L121" s="17">
        <f t="shared" si="47"/>
        <v>0</v>
      </c>
      <c r="M121" s="17">
        <f t="shared" si="47"/>
        <v>0</v>
      </c>
      <c r="N121" s="38" t="s">
        <v>58</v>
      </c>
      <c r="O121" s="38"/>
    </row>
    <row r="122" spans="1:15" s="28" customFormat="1" ht="28.5" customHeight="1">
      <c r="A122" s="68"/>
      <c r="B122" s="69"/>
      <c r="C122" s="15" t="s">
        <v>16</v>
      </c>
      <c r="D122" s="16">
        <f t="shared" si="46"/>
        <v>593346.4303600001</v>
      </c>
      <c r="E122" s="16">
        <f t="shared" si="46"/>
        <v>205518.6</v>
      </c>
      <c r="F122" s="25">
        <f>'[3]прил.2'!F356</f>
        <v>284959.8403600001</v>
      </c>
      <c r="G122" s="25">
        <f>'[3]прил.2'!G356</f>
        <v>205518.6</v>
      </c>
      <c r="H122" s="25">
        <f>'[3]прил.2'!H356</f>
        <v>0</v>
      </c>
      <c r="I122" s="25">
        <f>'[3]прил.2'!I356</f>
        <v>0</v>
      </c>
      <c r="J122" s="25">
        <f>'[3]прил.2'!J356</f>
        <v>308386.58999999997</v>
      </c>
      <c r="K122" s="25">
        <f>'[3]прил.2'!K356</f>
        <v>0</v>
      </c>
      <c r="L122" s="25">
        <f>'[3]прил.2'!L356</f>
        <v>0</v>
      </c>
      <c r="M122" s="25">
        <f>'[3]прил.2'!M356</f>
        <v>0</v>
      </c>
      <c r="N122" s="38"/>
      <c r="O122" s="38"/>
    </row>
    <row r="123" spans="1:15" s="28" customFormat="1" ht="28.5" customHeight="1">
      <c r="A123" s="68"/>
      <c r="B123" s="69"/>
      <c r="C123" s="15" t="s">
        <v>17</v>
      </c>
      <c r="D123" s="16">
        <f t="shared" si="46"/>
        <v>306317.79000000004</v>
      </c>
      <c r="E123" s="16">
        <f t="shared" si="46"/>
        <v>0</v>
      </c>
      <c r="F123" s="25">
        <f>'[3]прил.2'!F357</f>
        <v>61263.558000000005</v>
      </c>
      <c r="G123" s="25">
        <f>'[3]прил.2'!G357</f>
        <v>0</v>
      </c>
      <c r="H123" s="25">
        <f>'[3]прил.2'!H357</f>
        <v>0</v>
      </c>
      <c r="I123" s="25">
        <f>'[3]прил.2'!I357</f>
        <v>0</v>
      </c>
      <c r="J123" s="25">
        <f>'[3]прил.2'!J357</f>
        <v>245054.23200000002</v>
      </c>
      <c r="K123" s="25">
        <f>'[3]прил.2'!K357</f>
        <v>0</v>
      </c>
      <c r="L123" s="25">
        <f>'[3]прил.2'!L357</f>
        <v>0</v>
      </c>
      <c r="M123" s="25">
        <f>'[3]прил.2'!M357</f>
        <v>0</v>
      </c>
      <c r="N123" s="38"/>
      <c r="O123" s="38"/>
    </row>
    <row r="124" spans="1:15" s="28" customFormat="1" ht="28.5" customHeight="1">
      <c r="A124" s="68"/>
      <c r="B124" s="69"/>
      <c r="C124" s="15" t="s">
        <v>18</v>
      </c>
      <c r="D124" s="16">
        <f t="shared" si="46"/>
        <v>272525.734</v>
      </c>
      <c r="E124" s="16">
        <f t="shared" si="46"/>
        <v>0</v>
      </c>
      <c r="F124" s="25">
        <f>'[3]прил.2'!F358</f>
        <v>54505.134</v>
      </c>
      <c r="G124" s="25">
        <f>'[3]прил.2'!G358</f>
        <v>0</v>
      </c>
      <c r="H124" s="25">
        <f>'[3]прил.2'!H358</f>
        <v>0</v>
      </c>
      <c r="I124" s="25">
        <f>'[3]прил.2'!I358</f>
        <v>0</v>
      </c>
      <c r="J124" s="25">
        <f>'[3]прил.2'!J358</f>
        <v>218020.6</v>
      </c>
      <c r="K124" s="25">
        <f>'[3]прил.2'!K358</f>
        <v>0</v>
      </c>
      <c r="L124" s="25">
        <f>'[3]прил.2'!L358</f>
        <v>0</v>
      </c>
      <c r="M124" s="25">
        <f>'[3]прил.2'!M358</f>
        <v>0</v>
      </c>
      <c r="N124" s="38"/>
      <c r="O124" s="38"/>
    </row>
    <row r="125" spans="1:15" s="28" customFormat="1" ht="12.75">
      <c r="A125" s="38"/>
      <c r="B125" s="38" t="s">
        <v>2</v>
      </c>
      <c r="C125" s="15" t="s">
        <v>14</v>
      </c>
      <c r="D125" s="16">
        <f>F125+H125+J125+L125</f>
        <v>4862096.914</v>
      </c>
      <c r="E125" s="16">
        <f aca="true" t="shared" si="48" ref="D125:E128">G125+I125+K125+M125</f>
        <v>218018.6</v>
      </c>
      <c r="F125" s="17">
        <f aca="true" t="shared" si="49" ref="F125:M125">SUM(F126:F128)</f>
        <v>1387635.492</v>
      </c>
      <c r="G125" s="17">
        <f t="shared" si="49"/>
        <v>218018.6</v>
      </c>
      <c r="H125" s="17">
        <f t="shared" si="49"/>
        <v>0</v>
      </c>
      <c r="I125" s="17">
        <f t="shared" si="49"/>
        <v>0</v>
      </c>
      <c r="J125" s="17">
        <f t="shared" si="49"/>
        <v>3474461.422</v>
      </c>
      <c r="K125" s="17">
        <f t="shared" si="49"/>
        <v>0</v>
      </c>
      <c r="L125" s="17">
        <f t="shared" si="49"/>
        <v>0</v>
      </c>
      <c r="M125" s="17">
        <f t="shared" si="49"/>
        <v>0</v>
      </c>
      <c r="N125" s="38"/>
      <c r="O125" s="38"/>
    </row>
    <row r="126" spans="1:15" s="28" customFormat="1" ht="12.75">
      <c r="A126" s="38"/>
      <c r="B126" s="38"/>
      <c r="C126" s="15" t="s">
        <v>16</v>
      </c>
      <c r="D126" s="16">
        <f>F126+H126+J126+L126</f>
        <v>2050253.39</v>
      </c>
      <c r="E126" s="16">
        <f t="shared" si="48"/>
        <v>218018.6</v>
      </c>
      <c r="F126" s="17">
        <f>'[3]прил.2'!F360</f>
        <v>713616.8</v>
      </c>
      <c r="G126" s="17">
        <f>'[3]прил.2'!G360</f>
        <v>218018.6</v>
      </c>
      <c r="H126" s="17">
        <f>'[3]прил.2'!H360</f>
        <v>0</v>
      </c>
      <c r="I126" s="17">
        <f>'[3]прил.2'!I360</f>
        <v>0</v>
      </c>
      <c r="J126" s="17">
        <f>'[3]прил.2'!J360</f>
        <v>1336636.5899999999</v>
      </c>
      <c r="K126" s="17">
        <f>'[3]прил.2'!K360</f>
        <v>0</v>
      </c>
      <c r="L126" s="17">
        <f>'[3]прил.2'!L360</f>
        <v>0</v>
      </c>
      <c r="M126" s="17">
        <f>'[3]прил.2'!M360</f>
        <v>0</v>
      </c>
      <c r="N126" s="38"/>
      <c r="O126" s="38"/>
    </row>
    <row r="127" spans="1:15" s="28" customFormat="1" ht="12.75">
      <c r="A127" s="38"/>
      <c r="B127" s="38"/>
      <c r="C127" s="15" t="s">
        <v>17</v>
      </c>
      <c r="D127" s="16">
        <f t="shared" si="48"/>
        <v>999317.79</v>
      </c>
      <c r="E127" s="16">
        <f t="shared" si="48"/>
        <v>0</v>
      </c>
      <c r="F127" s="17">
        <f>'[3]прил.2'!F361</f>
        <v>234513.55800000002</v>
      </c>
      <c r="G127" s="17">
        <f>'[3]прил.2'!G361</f>
        <v>0</v>
      </c>
      <c r="H127" s="17">
        <f>'[3]прил.2'!H361</f>
        <v>0</v>
      </c>
      <c r="I127" s="17">
        <f>'[3]прил.2'!I361</f>
        <v>0</v>
      </c>
      <c r="J127" s="17">
        <f>'[3]прил.2'!J361</f>
        <v>764804.2320000001</v>
      </c>
      <c r="K127" s="17">
        <f>'[3]прил.2'!K361</f>
        <v>0</v>
      </c>
      <c r="L127" s="17">
        <f>'[3]прил.2'!L361</f>
        <v>0</v>
      </c>
      <c r="M127" s="17">
        <f>'[3]прил.2'!M361</f>
        <v>0</v>
      </c>
      <c r="N127" s="38"/>
      <c r="O127" s="38"/>
    </row>
    <row r="128" spans="1:15" s="28" customFormat="1" ht="12.75">
      <c r="A128" s="38"/>
      <c r="B128" s="38"/>
      <c r="C128" s="15" t="s">
        <v>18</v>
      </c>
      <c r="D128" s="16">
        <f>ROUNDDOWN(F128+H128+J128+L128,1)</f>
        <v>1812525.7</v>
      </c>
      <c r="E128" s="16">
        <f t="shared" si="48"/>
        <v>0</v>
      </c>
      <c r="F128" s="17">
        <f>'[3]прил.2'!F362</f>
        <v>439505.134</v>
      </c>
      <c r="G128" s="17">
        <f>'[3]прил.2'!G362</f>
        <v>0</v>
      </c>
      <c r="H128" s="17">
        <f>'[3]прил.2'!H362</f>
        <v>0</v>
      </c>
      <c r="I128" s="17">
        <f>'[3]прил.2'!I362</f>
        <v>0</v>
      </c>
      <c r="J128" s="17">
        <f>'[3]прил.2'!J362</f>
        <v>1373020.6</v>
      </c>
      <c r="K128" s="17">
        <f>'[3]прил.2'!K362</f>
        <v>0</v>
      </c>
      <c r="L128" s="17">
        <f>'[3]прил.2'!L362</f>
        <v>0</v>
      </c>
      <c r="M128" s="17">
        <f>'[3]прил.2'!M362</f>
        <v>0</v>
      </c>
      <c r="N128" s="38"/>
      <c r="O128" s="38"/>
    </row>
    <row r="129" spans="1:15" ht="99.75" customHeight="1">
      <c r="A129" s="5" t="s">
        <v>68</v>
      </c>
      <c r="B129" s="34" t="s">
        <v>72</v>
      </c>
      <c r="C129" s="35"/>
      <c r="D129" s="10"/>
      <c r="E129" s="10"/>
      <c r="F129" s="10"/>
      <c r="G129" s="11"/>
      <c r="H129" s="11"/>
      <c r="I129" s="11"/>
      <c r="J129" s="11"/>
      <c r="K129" s="11"/>
      <c r="L129" s="11"/>
      <c r="M129" s="11"/>
      <c r="N129" s="26"/>
      <c r="O129" s="27"/>
    </row>
    <row r="130" spans="1:15" ht="15">
      <c r="A130" s="73"/>
      <c r="B130" s="70" t="s">
        <v>112</v>
      </c>
      <c r="C130" s="15" t="s">
        <v>14</v>
      </c>
      <c r="D130" s="16">
        <f aca="true" t="shared" si="50" ref="D130:E133">F130+H130+J130+L130</f>
        <v>94640.1</v>
      </c>
      <c r="E130" s="16">
        <f t="shared" si="50"/>
        <v>57296.6</v>
      </c>
      <c r="F130" s="17">
        <f aca="true" t="shared" si="51" ref="F130:M130">SUM(F131:F133)</f>
        <v>94640.1</v>
      </c>
      <c r="G130" s="17">
        <f t="shared" si="51"/>
        <v>57296.6</v>
      </c>
      <c r="H130" s="17">
        <f t="shared" si="51"/>
        <v>0</v>
      </c>
      <c r="I130" s="17">
        <f t="shared" si="51"/>
        <v>0</v>
      </c>
      <c r="J130" s="17">
        <f t="shared" si="51"/>
        <v>0</v>
      </c>
      <c r="K130" s="17">
        <f t="shared" si="51"/>
        <v>0</v>
      </c>
      <c r="L130" s="17">
        <f t="shared" si="51"/>
        <v>0</v>
      </c>
      <c r="M130" s="17">
        <f t="shared" si="51"/>
        <v>0</v>
      </c>
      <c r="N130" s="56" t="s">
        <v>73</v>
      </c>
      <c r="O130" s="57"/>
    </row>
    <row r="131" spans="1:15" ht="15">
      <c r="A131" s="74"/>
      <c r="B131" s="71"/>
      <c r="C131" s="15" t="s">
        <v>16</v>
      </c>
      <c r="D131" s="16">
        <f t="shared" si="50"/>
        <v>32546.7</v>
      </c>
      <c r="E131" s="16">
        <f t="shared" si="50"/>
        <v>28648.3</v>
      </c>
      <c r="F131" s="9">
        <v>32546.7</v>
      </c>
      <c r="G131" s="9">
        <v>28648.3</v>
      </c>
      <c r="H131" s="11"/>
      <c r="I131" s="11"/>
      <c r="J131" s="11"/>
      <c r="K131" s="11"/>
      <c r="L131" s="11"/>
      <c r="M131" s="11"/>
      <c r="N131" s="31"/>
      <c r="O131" s="32"/>
    </row>
    <row r="132" spans="1:15" ht="15">
      <c r="A132" s="74"/>
      <c r="B132" s="71"/>
      <c r="C132" s="15" t="s">
        <v>17</v>
      </c>
      <c r="D132" s="16">
        <f t="shared" si="50"/>
        <v>31546.7</v>
      </c>
      <c r="E132" s="16">
        <f t="shared" si="50"/>
        <v>28648.3</v>
      </c>
      <c r="F132" s="9">
        <v>31546.7</v>
      </c>
      <c r="G132" s="9">
        <v>28648.3</v>
      </c>
      <c r="H132" s="11"/>
      <c r="I132" s="11"/>
      <c r="J132" s="11"/>
      <c r="K132" s="11"/>
      <c r="L132" s="11"/>
      <c r="M132" s="11"/>
      <c r="N132" s="31"/>
      <c r="O132" s="32"/>
    </row>
    <row r="133" spans="1:15" ht="15">
      <c r="A133" s="75"/>
      <c r="B133" s="72"/>
      <c r="C133" s="15" t="s">
        <v>18</v>
      </c>
      <c r="D133" s="16">
        <f t="shared" si="50"/>
        <v>30546.7</v>
      </c>
      <c r="E133" s="16">
        <f t="shared" si="50"/>
        <v>0</v>
      </c>
      <c r="F133" s="9">
        <v>30546.7</v>
      </c>
      <c r="G133" s="9">
        <v>0</v>
      </c>
      <c r="H133" s="11"/>
      <c r="I133" s="11"/>
      <c r="J133" s="11"/>
      <c r="K133" s="11"/>
      <c r="L133" s="11"/>
      <c r="M133" s="11"/>
      <c r="N133" s="33"/>
      <c r="O133" s="58"/>
    </row>
    <row r="134" spans="1:15" ht="96" customHeight="1">
      <c r="A134" s="5" t="s">
        <v>117</v>
      </c>
      <c r="B134" s="47" t="s">
        <v>118</v>
      </c>
      <c r="C134" s="47"/>
      <c r="D134" s="10"/>
      <c r="E134" s="10"/>
      <c r="F134" s="10"/>
      <c r="G134" s="11"/>
      <c r="H134" s="11"/>
      <c r="I134" s="11"/>
      <c r="J134" s="11"/>
      <c r="K134" s="11"/>
      <c r="L134" s="11"/>
      <c r="M134" s="11"/>
      <c r="N134" s="48"/>
      <c r="O134" s="48"/>
    </row>
    <row r="135" spans="1:15" ht="53.25" customHeight="1">
      <c r="A135" s="8"/>
      <c r="B135" s="34" t="s">
        <v>119</v>
      </c>
      <c r="C135" s="35"/>
      <c r="D135" s="10"/>
      <c r="E135" s="10"/>
      <c r="F135" s="10"/>
      <c r="G135" s="11"/>
      <c r="H135" s="11"/>
      <c r="I135" s="11"/>
      <c r="J135" s="11"/>
      <c r="K135" s="11"/>
      <c r="L135" s="11"/>
      <c r="M135" s="11"/>
      <c r="N135" s="36"/>
      <c r="O135" s="37"/>
    </row>
    <row r="136" spans="1:15" ht="57.75" customHeight="1">
      <c r="A136" s="14" t="s">
        <v>120</v>
      </c>
      <c r="B136" s="45" t="s">
        <v>121</v>
      </c>
      <c r="C136" s="46"/>
      <c r="D136" s="16"/>
      <c r="E136" s="16"/>
      <c r="F136" s="18"/>
      <c r="G136" s="18"/>
      <c r="H136" s="18"/>
      <c r="I136" s="18"/>
      <c r="J136" s="18"/>
      <c r="K136" s="18"/>
      <c r="L136" s="18"/>
      <c r="M136" s="18"/>
      <c r="N136" s="41"/>
      <c r="O136" s="41"/>
    </row>
    <row r="137" spans="1:15" ht="15">
      <c r="A137" s="42" t="s">
        <v>122</v>
      </c>
      <c r="B137" s="40" t="s">
        <v>123</v>
      </c>
      <c r="C137" s="15" t="s">
        <v>14</v>
      </c>
      <c r="D137" s="16">
        <f aca="true" t="shared" si="52" ref="D137:E140">F137+H137+J137+L137</f>
        <v>1315367.1</v>
      </c>
      <c r="E137" s="16">
        <f t="shared" si="52"/>
        <v>959551</v>
      </c>
      <c r="F137" s="17">
        <f aca="true" t="shared" si="53" ref="F137:M137">SUM(F138:F140)</f>
        <v>980656.7000000001</v>
      </c>
      <c r="G137" s="17">
        <f t="shared" si="53"/>
        <v>624840.6</v>
      </c>
      <c r="H137" s="17">
        <f t="shared" si="53"/>
        <v>0</v>
      </c>
      <c r="I137" s="17">
        <f t="shared" si="53"/>
        <v>0</v>
      </c>
      <c r="J137" s="17">
        <f t="shared" si="53"/>
        <v>334710.4</v>
      </c>
      <c r="K137" s="16">
        <f t="shared" si="53"/>
        <v>334710.4</v>
      </c>
      <c r="L137" s="16">
        <f t="shared" si="53"/>
        <v>0</v>
      </c>
      <c r="M137" s="16">
        <f t="shared" si="53"/>
        <v>0</v>
      </c>
      <c r="N137" s="38" t="s">
        <v>15</v>
      </c>
      <c r="O137" s="38"/>
    </row>
    <row r="138" spans="1:15" ht="15">
      <c r="A138" s="42"/>
      <c r="B138" s="40"/>
      <c r="C138" s="15" t="s">
        <v>16</v>
      </c>
      <c r="D138" s="16">
        <f t="shared" si="52"/>
        <v>471098.9</v>
      </c>
      <c r="E138" s="16">
        <f t="shared" si="52"/>
        <v>456655.3</v>
      </c>
      <c r="F138" s="17">
        <f>'[6]прил.2'!F13</f>
        <v>326863.9</v>
      </c>
      <c r="G138" s="17">
        <f>'[6]прил.2'!G13</f>
        <v>312420.3</v>
      </c>
      <c r="H138" s="17">
        <f>'[6]прил.2'!H13</f>
        <v>0</v>
      </c>
      <c r="I138" s="17">
        <f>'[6]прил.2'!I13</f>
        <v>0</v>
      </c>
      <c r="J138" s="17">
        <f>'[6]прил.2'!J13</f>
        <v>144235</v>
      </c>
      <c r="K138" s="17">
        <f>'[6]прил.2'!K13</f>
        <v>144235</v>
      </c>
      <c r="L138" s="17">
        <f>'[6]прил.2'!L13</f>
        <v>0</v>
      </c>
      <c r="M138" s="17">
        <f>'[6]прил.2'!M13</f>
        <v>0</v>
      </c>
      <c r="N138" s="38"/>
      <c r="O138" s="38"/>
    </row>
    <row r="139" spans="1:15" ht="21" customHeight="1">
      <c r="A139" s="42"/>
      <c r="B139" s="40"/>
      <c r="C139" s="15" t="s">
        <v>17</v>
      </c>
      <c r="D139" s="16">
        <f t="shared" si="52"/>
        <v>517371.80000000005</v>
      </c>
      <c r="E139" s="16">
        <f t="shared" si="52"/>
        <v>502895.69999999995</v>
      </c>
      <c r="F139" s="17">
        <f>'[6]прил.2'!F14</f>
        <v>326896.4</v>
      </c>
      <c r="G139" s="17">
        <f>'[6]прил.2'!G14</f>
        <v>312420.3</v>
      </c>
      <c r="H139" s="17">
        <f>'[6]прил.2'!H14</f>
        <v>0</v>
      </c>
      <c r="I139" s="17">
        <f>'[6]прил.2'!I14</f>
        <v>0</v>
      </c>
      <c r="J139" s="17">
        <f>'[6]прил.2'!J14</f>
        <v>190475.4</v>
      </c>
      <c r="K139" s="17">
        <f>'[6]прил.2'!K14</f>
        <v>190475.4</v>
      </c>
      <c r="L139" s="17">
        <f>'[6]прил.2'!L14</f>
        <v>0</v>
      </c>
      <c r="M139" s="17">
        <f>'[6]прил.2'!M14</f>
        <v>0</v>
      </c>
      <c r="N139" s="38"/>
      <c r="O139" s="38"/>
    </row>
    <row r="140" spans="1:15" ht="21" customHeight="1">
      <c r="A140" s="42"/>
      <c r="B140" s="40"/>
      <c r="C140" s="15" t="s">
        <v>18</v>
      </c>
      <c r="D140" s="16">
        <f t="shared" si="52"/>
        <v>326896.4</v>
      </c>
      <c r="E140" s="16">
        <f t="shared" si="52"/>
        <v>0</v>
      </c>
      <c r="F140" s="17">
        <f>'[6]прил.2'!F15</f>
        <v>326896.4</v>
      </c>
      <c r="G140" s="17">
        <f>'[6]прил.2'!G15</f>
        <v>0</v>
      </c>
      <c r="H140" s="17">
        <f>'[6]прил.2'!H15</f>
        <v>0</v>
      </c>
      <c r="I140" s="17">
        <f>'[6]прил.2'!I15</f>
        <v>0</v>
      </c>
      <c r="J140" s="17">
        <f>'[6]прил.2'!J15</f>
        <v>0</v>
      </c>
      <c r="K140" s="17">
        <f>'[6]прил.2'!K15</f>
        <v>0</v>
      </c>
      <c r="L140" s="17">
        <f>'[6]прил.2'!L15</f>
        <v>0</v>
      </c>
      <c r="M140" s="17">
        <f>'[6]прил.2'!M15</f>
        <v>0</v>
      </c>
      <c r="N140" s="38"/>
      <c r="O140" s="38"/>
    </row>
    <row r="141" spans="1:15" ht="54" customHeight="1">
      <c r="A141" s="14" t="s">
        <v>124</v>
      </c>
      <c r="B141" s="45" t="s">
        <v>126</v>
      </c>
      <c r="C141" s="46"/>
      <c r="D141" s="16"/>
      <c r="E141" s="16"/>
      <c r="F141" s="18"/>
      <c r="G141" s="18"/>
      <c r="H141" s="18"/>
      <c r="I141" s="18"/>
      <c r="J141" s="18"/>
      <c r="K141" s="18"/>
      <c r="L141" s="18"/>
      <c r="M141" s="18"/>
      <c r="N141" s="41"/>
      <c r="O141" s="41"/>
    </row>
    <row r="142" spans="1:15" ht="15.75" customHeight="1">
      <c r="A142" s="63" t="s">
        <v>125</v>
      </c>
      <c r="B142" s="51" t="s">
        <v>127</v>
      </c>
      <c r="C142" s="15" t="s">
        <v>14</v>
      </c>
      <c r="D142" s="16">
        <f aca="true" t="shared" si="54" ref="D142:D149">F142+H142+J142+L142</f>
        <v>21965.399999999998</v>
      </c>
      <c r="E142" s="16">
        <f aca="true" t="shared" si="55" ref="E142:E149">G142+I142+K142+M142</f>
        <v>1783.6</v>
      </c>
      <c r="F142" s="17">
        <f aca="true" t="shared" si="56" ref="F142:M142">SUM(F143:F145)</f>
        <v>21965.399999999998</v>
      </c>
      <c r="G142" s="17">
        <f t="shared" si="56"/>
        <v>1783.6</v>
      </c>
      <c r="H142" s="17">
        <f t="shared" si="56"/>
        <v>0</v>
      </c>
      <c r="I142" s="17">
        <f t="shared" si="56"/>
        <v>0</v>
      </c>
      <c r="J142" s="17">
        <f t="shared" si="56"/>
        <v>0</v>
      </c>
      <c r="K142" s="17">
        <f t="shared" si="56"/>
        <v>0</v>
      </c>
      <c r="L142" s="17">
        <f t="shared" si="56"/>
        <v>0</v>
      </c>
      <c r="M142" s="17">
        <f t="shared" si="56"/>
        <v>0</v>
      </c>
      <c r="N142" s="38" t="s">
        <v>15</v>
      </c>
      <c r="O142" s="38"/>
    </row>
    <row r="143" spans="1:15" ht="27" customHeight="1">
      <c r="A143" s="64"/>
      <c r="B143" s="52"/>
      <c r="C143" s="15" t="s">
        <v>16</v>
      </c>
      <c r="D143" s="16">
        <f t="shared" si="54"/>
        <v>4461.8</v>
      </c>
      <c r="E143" s="16">
        <f t="shared" si="55"/>
        <v>891.8</v>
      </c>
      <c r="F143" s="17">
        <f>'[6]прил.2'!F30</f>
        <v>4461.8</v>
      </c>
      <c r="G143" s="17">
        <f>'[6]прил.2'!G30</f>
        <v>891.8</v>
      </c>
      <c r="H143" s="17">
        <f>'[6]прил.2'!H30</f>
        <v>0</v>
      </c>
      <c r="I143" s="17">
        <f>'[6]прил.2'!I30</f>
        <v>0</v>
      </c>
      <c r="J143" s="17">
        <f>'[6]прил.2'!J30</f>
        <v>0</v>
      </c>
      <c r="K143" s="17">
        <f>'[6]прил.2'!K30</f>
        <v>0</v>
      </c>
      <c r="L143" s="17">
        <f>'[6]прил.2'!L30</f>
        <v>0</v>
      </c>
      <c r="M143" s="17">
        <f>'[6]прил.2'!M30</f>
        <v>0</v>
      </c>
      <c r="N143" s="38"/>
      <c r="O143" s="38"/>
    </row>
    <row r="144" spans="1:15" ht="27" customHeight="1">
      <c r="A144" s="64"/>
      <c r="B144" s="52"/>
      <c r="C144" s="15" t="s">
        <v>17</v>
      </c>
      <c r="D144" s="16">
        <f t="shared" si="54"/>
        <v>9141.8</v>
      </c>
      <c r="E144" s="16">
        <f t="shared" si="55"/>
        <v>891.8</v>
      </c>
      <c r="F144" s="17">
        <f>'[6]прил.2'!F31</f>
        <v>9141.8</v>
      </c>
      <c r="G144" s="17">
        <f>'[6]прил.2'!G31</f>
        <v>891.8</v>
      </c>
      <c r="H144" s="17">
        <f>'[6]прил.2'!H31</f>
        <v>0</v>
      </c>
      <c r="I144" s="17">
        <f>'[6]прил.2'!I31</f>
        <v>0</v>
      </c>
      <c r="J144" s="17">
        <f>'[6]прил.2'!J31</f>
        <v>0</v>
      </c>
      <c r="K144" s="17">
        <f>'[6]прил.2'!K31</f>
        <v>0</v>
      </c>
      <c r="L144" s="17">
        <f>'[6]прил.2'!L31</f>
        <v>0</v>
      </c>
      <c r="M144" s="17">
        <f>'[6]прил.2'!M31</f>
        <v>0</v>
      </c>
      <c r="N144" s="38"/>
      <c r="O144" s="38"/>
    </row>
    <row r="145" spans="1:15" ht="27" customHeight="1">
      <c r="A145" s="65"/>
      <c r="B145" s="53"/>
      <c r="C145" s="15" t="s">
        <v>18</v>
      </c>
      <c r="D145" s="16">
        <f t="shared" si="54"/>
        <v>8361.8</v>
      </c>
      <c r="E145" s="16">
        <f t="shared" si="55"/>
        <v>0</v>
      </c>
      <c r="F145" s="17">
        <f>'[6]прил.2'!F32</f>
        <v>8361.8</v>
      </c>
      <c r="G145" s="17">
        <f>'[6]прил.2'!G32</f>
        <v>0</v>
      </c>
      <c r="H145" s="17">
        <f>'[6]прил.2'!H32</f>
        <v>0</v>
      </c>
      <c r="I145" s="17">
        <f>'[6]прил.2'!I32</f>
        <v>0</v>
      </c>
      <c r="J145" s="17">
        <f>'[6]прил.2'!J32</f>
        <v>0</v>
      </c>
      <c r="K145" s="17">
        <f>'[6]прил.2'!K32</f>
        <v>0</v>
      </c>
      <c r="L145" s="17">
        <f>'[6]прил.2'!L32</f>
        <v>0</v>
      </c>
      <c r="M145" s="17">
        <f>'[6]прил.2'!M32</f>
        <v>0</v>
      </c>
      <c r="N145" s="38"/>
      <c r="O145" s="38"/>
    </row>
    <row r="146" spans="1:15" ht="15">
      <c r="A146" s="38"/>
      <c r="B146" s="38" t="s">
        <v>128</v>
      </c>
      <c r="C146" s="15" t="s">
        <v>14</v>
      </c>
      <c r="D146" s="16">
        <f t="shared" si="54"/>
        <v>1337332.5</v>
      </c>
      <c r="E146" s="16">
        <f t="shared" si="55"/>
        <v>961334.6</v>
      </c>
      <c r="F146" s="17">
        <f aca="true" t="shared" si="57" ref="F146:M146">SUM(F147:F149)</f>
        <v>1002622.1000000001</v>
      </c>
      <c r="G146" s="17">
        <f t="shared" si="57"/>
        <v>626624.2</v>
      </c>
      <c r="H146" s="17">
        <f t="shared" si="57"/>
        <v>0</v>
      </c>
      <c r="I146" s="17">
        <f t="shared" si="57"/>
        <v>0</v>
      </c>
      <c r="J146" s="17">
        <f t="shared" si="57"/>
        <v>334710.4</v>
      </c>
      <c r="K146" s="17">
        <f t="shared" si="57"/>
        <v>334710.4</v>
      </c>
      <c r="L146" s="17">
        <f t="shared" si="57"/>
        <v>0</v>
      </c>
      <c r="M146" s="17">
        <f t="shared" si="57"/>
        <v>0</v>
      </c>
      <c r="N146" s="38"/>
      <c r="O146" s="38"/>
    </row>
    <row r="147" spans="1:15" ht="15">
      <c r="A147" s="38"/>
      <c r="B147" s="38"/>
      <c r="C147" s="15" t="s">
        <v>16</v>
      </c>
      <c r="D147" s="16">
        <f t="shared" si="54"/>
        <v>475560.7</v>
      </c>
      <c r="E147" s="16">
        <f t="shared" si="55"/>
        <v>457547.1</v>
      </c>
      <c r="F147" s="17">
        <f>F138+F143</f>
        <v>331325.7</v>
      </c>
      <c r="G147" s="17">
        <f aca="true" t="shared" si="58" ref="G147:M147">G138+G143</f>
        <v>313312.1</v>
      </c>
      <c r="H147" s="17">
        <f t="shared" si="58"/>
        <v>0</v>
      </c>
      <c r="I147" s="17">
        <f t="shared" si="58"/>
        <v>0</v>
      </c>
      <c r="J147" s="17">
        <f t="shared" si="58"/>
        <v>144235</v>
      </c>
      <c r="K147" s="17">
        <f t="shared" si="58"/>
        <v>144235</v>
      </c>
      <c r="L147" s="17">
        <f t="shared" si="58"/>
        <v>0</v>
      </c>
      <c r="M147" s="17">
        <f t="shared" si="58"/>
        <v>0</v>
      </c>
      <c r="N147" s="38"/>
      <c r="O147" s="38"/>
    </row>
    <row r="148" spans="1:15" ht="15">
      <c r="A148" s="38"/>
      <c r="B148" s="38"/>
      <c r="C148" s="15" t="s">
        <v>17</v>
      </c>
      <c r="D148" s="16">
        <f t="shared" si="54"/>
        <v>526513.6</v>
      </c>
      <c r="E148" s="16">
        <f t="shared" si="55"/>
        <v>503787.5</v>
      </c>
      <c r="F148" s="17">
        <f aca="true" t="shared" si="59" ref="F148:M149">F139+F144</f>
        <v>336038.2</v>
      </c>
      <c r="G148" s="17">
        <f t="shared" si="59"/>
        <v>313312.1</v>
      </c>
      <c r="H148" s="17">
        <f t="shared" si="59"/>
        <v>0</v>
      </c>
      <c r="I148" s="17">
        <f t="shared" si="59"/>
        <v>0</v>
      </c>
      <c r="J148" s="17">
        <f t="shared" si="59"/>
        <v>190475.4</v>
      </c>
      <c r="K148" s="17">
        <f t="shared" si="59"/>
        <v>190475.4</v>
      </c>
      <c r="L148" s="17">
        <f t="shared" si="59"/>
        <v>0</v>
      </c>
      <c r="M148" s="17">
        <f t="shared" si="59"/>
        <v>0</v>
      </c>
      <c r="N148" s="38"/>
      <c r="O148" s="38"/>
    </row>
    <row r="149" spans="1:15" ht="15">
      <c r="A149" s="38"/>
      <c r="B149" s="38"/>
      <c r="C149" s="15" t="s">
        <v>18</v>
      </c>
      <c r="D149" s="16">
        <f t="shared" si="54"/>
        <v>335258.2</v>
      </c>
      <c r="E149" s="16">
        <f t="shared" si="55"/>
        <v>0</v>
      </c>
      <c r="F149" s="17">
        <f t="shared" si="59"/>
        <v>335258.2</v>
      </c>
      <c r="G149" s="17">
        <f t="shared" si="59"/>
        <v>0</v>
      </c>
      <c r="H149" s="17">
        <f t="shared" si="59"/>
        <v>0</v>
      </c>
      <c r="I149" s="17">
        <f t="shared" si="59"/>
        <v>0</v>
      </c>
      <c r="J149" s="17">
        <f t="shared" si="59"/>
        <v>0</v>
      </c>
      <c r="K149" s="17">
        <f t="shared" si="59"/>
        <v>0</v>
      </c>
      <c r="L149" s="17">
        <f t="shared" si="59"/>
        <v>0</v>
      </c>
      <c r="M149" s="17">
        <f t="shared" si="59"/>
        <v>0</v>
      </c>
      <c r="N149" s="38"/>
      <c r="O149" s="38"/>
    </row>
    <row r="150" spans="1:15" ht="15">
      <c r="A150" s="38"/>
      <c r="B150" s="39" t="s">
        <v>65</v>
      </c>
      <c r="C150" s="15" t="s">
        <v>14</v>
      </c>
      <c r="D150" s="29">
        <f aca="true" t="shared" si="60" ref="D150:E153">F150+H150+J150+L150</f>
        <v>17813236.814</v>
      </c>
      <c r="E150" s="29">
        <f t="shared" si="60"/>
        <v>9380426.3</v>
      </c>
      <c r="F150" s="30">
        <f>SUM(F151:F153)</f>
        <v>8245746.291999999</v>
      </c>
      <c r="G150" s="30">
        <f aca="true" t="shared" si="61" ref="G150:M150">SUM(G151:G153)</f>
        <v>3287397.2000000007</v>
      </c>
      <c r="H150" s="30">
        <f>SUM(H151:H153)</f>
        <v>0</v>
      </c>
      <c r="I150" s="30">
        <f t="shared" si="61"/>
        <v>0</v>
      </c>
      <c r="J150" s="30">
        <f>SUM(J151:J153)</f>
        <v>9567490.522</v>
      </c>
      <c r="K150" s="17">
        <f t="shared" si="61"/>
        <v>6093029.1</v>
      </c>
      <c r="L150" s="17">
        <f t="shared" si="61"/>
        <v>0</v>
      </c>
      <c r="M150" s="17">
        <f t="shared" si="61"/>
        <v>0</v>
      </c>
      <c r="N150" s="38"/>
      <c r="O150" s="38"/>
    </row>
    <row r="151" spans="1:15" ht="15">
      <c r="A151" s="38"/>
      <c r="B151" s="39"/>
      <c r="C151" s="15" t="s">
        <v>16</v>
      </c>
      <c r="D151" s="29">
        <f>F151+H151+J151+L151</f>
        <v>7286301.290000001</v>
      </c>
      <c r="E151" s="29">
        <f t="shared" si="60"/>
        <v>4761900.000000001</v>
      </c>
      <c r="F151" s="30">
        <f>F24+F40+F75+F100+F126+F131+F147</f>
        <v>2940472.6</v>
      </c>
      <c r="G151" s="30">
        <f aca="true" t="shared" si="62" ref="G151:M151">G24+G40+G75+G100+G126+G131+G147</f>
        <v>1752707.9000000004</v>
      </c>
      <c r="H151" s="30">
        <f t="shared" si="62"/>
        <v>0</v>
      </c>
      <c r="I151" s="30">
        <f t="shared" si="62"/>
        <v>0</v>
      </c>
      <c r="J151" s="30">
        <f t="shared" si="62"/>
        <v>4345828.69</v>
      </c>
      <c r="K151" s="30">
        <f t="shared" si="62"/>
        <v>3009192.1000000006</v>
      </c>
      <c r="L151" s="30">
        <f t="shared" si="62"/>
        <v>0</v>
      </c>
      <c r="M151" s="30">
        <f t="shared" si="62"/>
        <v>0</v>
      </c>
      <c r="N151" s="38"/>
      <c r="O151" s="38"/>
    </row>
    <row r="152" spans="1:15" ht="15">
      <c r="A152" s="38"/>
      <c r="B152" s="39"/>
      <c r="C152" s="15" t="s">
        <v>17</v>
      </c>
      <c r="D152" s="29">
        <f t="shared" si="60"/>
        <v>6403822.289999999</v>
      </c>
      <c r="E152" s="29">
        <f t="shared" si="60"/>
        <v>4618526.3</v>
      </c>
      <c r="F152" s="30">
        <f aca="true" t="shared" si="63" ref="F152:M153">F25+F41+F76+F101+F127+F132+F148</f>
        <v>2555181.058</v>
      </c>
      <c r="G152" s="30">
        <f t="shared" si="63"/>
        <v>1534689.3000000003</v>
      </c>
      <c r="H152" s="30">
        <f t="shared" si="63"/>
        <v>0</v>
      </c>
      <c r="I152" s="30">
        <f t="shared" si="63"/>
        <v>0</v>
      </c>
      <c r="J152" s="30">
        <f t="shared" si="63"/>
        <v>3848641.2319999994</v>
      </c>
      <c r="K152" s="30">
        <f t="shared" si="63"/>
        <v>3083836.9999999995</v>
      </c>
      <c r="L152" s="30">
        <f t="shared" si="63"/>
        <v>0</v>
      </c>
      <c r="M152" s="30">
        <f t="shared" si="63"/>
        <v>0</v>
      </c>
      <c r="N152" s="38"/>
      <c r="O152" s="38"/>
    </row>
    <row r="153" spans="1:15" ht="15">
      <c r="A153" s="38"/>
      <c r="B153" s="39"/>
      <c r="C153" s="15" t="s">
        <v>18</v>
      </c>
      <c r="D153" s="29">
        <f>ROUNDDOWN(F153+H153+J153+L153,1)</f>
        <v>4123113.2</v>
      </c>
      <c r="E153" s="29">
        <f t="shared" si="60"/>
        <v>0</v>
      </c>
      <c r="F153" s="30">
        <f t="shared" si="63"/>
        <v>2750092.634</v>
      </c>
      <c r="G153" s="30">
        <f t="shared" si="63"/>
        <v>0</v>
      </c>
      <c r="H153" s="30">
        <f t="shared" si="63"/>
        <v>0</v>
      </c>
      <c r="I153" s="30">
        <f t="shared" si="63"/>
        <v>0</v>
      </c>
      <c r="J153" s="30">
        <f t="shared" si="63"/>
        <v>1373020.6</v>
      </c>
      <c r="K153" s="30">
        <f t="shared" si="63"/>
        <v>0</v>
      </c>
      <c r="L153" s="30">
        <f t="shared" si="63"/>
        <v>0</v>
      </c>
      <c r="M153" s="30">
        <f t="shared" si="63"/>
        <v>0</v>
      </c>
      <c r="N153" s="38"/>
      <c r="O153" s="38"/>
    </row>
  </sheetData>
  <mergeCells count="161">
    <mergeCell ref="A146:A149"/>
    <mergeCell ref="B146:B149"/>
    <mergeCell ref="N146:O149"/>
    <mergeCell ref="B141:C141"/>
    <mergeCell ref="N141:O141"/>
    <mergeCell ref="A142:A145"/>
    <mergeCell ref="B142:B145"/>
    <mergeCell ref="N142:O145"/>
    <mergeCell ref="B136:C136"/>
    <mergeCell ref="N136:O136"/>
    <mergeCell ref="A137:A140"/>
    <mergeCell ref="B137:B140"/>
    <mergeCell ref="N137:O140"/>
    <mergeCell ref="B134:C134"/>
    <mergeCell ref="N134:O134"/>
    <mergeCell ref="B135:C135"/>
    <mergeCell ref="N135:O135"/>
    <mergeCell ref="A125:A128"/>
    <mergeCell ref="B125:B128"/>
    <mergeCell ref="N125:O128"/>
    <mergeCell ref="A106:A109"/>
    <mergeCell ref="B106:B109"/>
    <mergeCell ref="N106:O109"/>
    <mergeCell ref="A111:A114"/>
    <mergeCell ref="B111:B114"/>
    <mergeCell ref="N111:O114"/>
    <mergeCell ref="A116:A119"/>
    <mergeCell ref="B130:B133"/>
    <mergeCell ref="A130:A133"/>
    <mergeCell ref="N130:O133"/>
    <mergeCell ref="B129:C129"/>
    <mergeCell ref="B116:B119"/>
    <mergeCell ref="N116:O119"/>
    <mergeCell ref="A121:A124"/>
    <mergeCell ref="B121:B124"/>
    <mergeCell ref="N121:O124"/>
    <mergeCell ref="B120:C120"/>
    <mergeCell ref="N120:O120"/>
    <mergeCell ref="A95:A98"/>
    <mergeCell ref="B95:B98"/>
    <mergeCell ref="N95:O98"/>
    <mergeCell ref="B105:C105"/>
    <mergeCell ref="N105:O105"/>
    <mergeCell ref="A99:A102"/>
    <mergeCell ref="B99:B102"/>
    <mergeCell ref="N99:O102"/>
    <mergeCell ref="A90:A93"/>
    <mergeCell ref="B90:B93"/>
    <mergeCell ref="N90:O93"/>
    <mergeCell ref="N94:O94"/>
    <mergeCell ref="B94:C94"/>
    <mergeCell ref="A81:A84"/>
    <mergeCell ref="B81:B84"/>
    <mergeCell ref="N81:O84"/>
    <mergeCell ref="A60:A63"/>
    <mergeCell ref="B60:B63"/>
    <mergeCell ref="N60:O63"/>
    <mergeCell ref="B64:C64"/>
    <mergeCell ref="N64:O64"/>
    <mergeCell ref="A65:A68"/>
    <mergeCell ref="B65:B68"/>
    <mergeCell ref="A35:A38"/>
    <mergeCell ref="B35:B38"/>
    <mergeCell ref="N35:O38"/>
    <mergeCell ref="B45:C45"/>
    <mergeCell ref="N45:O45"/>
    <mergeCell ref="B44:C44"/>
    <mergeCell ref="N44:O44"/>
    <mergeCell ref="N34:O34"/>
    <mergeCell ref="B13:C13"/>
    <mergeCell ref="N13:O13"/>
    <mergeCell ref="A14:A17"/>
    <mergeCell ref="B14:B17"/>
    <mergeCell ref="N14:O17"/>
    <mergeCell ref="B18:C18"/>
    <mergeCell ref="N18:O18"/>
    <mergeCell ref="A19:A22"/>
    <mergeCell ref="B19:B22"/>
    <mergeCell ref="K1:O1"/>
    <mergeCell ref="A3:O3"/>
    <mergeCell ref="A6:A8"/>
    <mergeCell ref="B6:B8"/>
    <mergeCell ref="C6:C8"/>
    <mergeCell ref="D6:E7"/>
    <mergeCell ref="F6:M6"/>
    <mergeCell ref="F7:G7"/>
    <mergeCell ref="H7:I7"/>
    <mergeCell ref="J7:K7"/>
    <mergeCell ref="A4:O4"/>
    <mergeCell ref="B11:C11"/>
    <mergeCell ref="N11:O11"/>
    <mergeCell ref="B12:C12"/>
    <mergeCell ref="N12:O12"/>
    <mergeCell ref="L7:M7"/>
    <mergeCell ref="N9:O9"/>
    <mergeCell ref="B10:C10"/>
    <mergeCell ref="N10:O10"/>
    <mergeCell ref="N6:O8"/>
    <mergeCell ref="B110:C110"/>
    <mergeCell ref="N110:O110"/>
    <mergeCell ref="N19:O22"/>
    <mergeCell ref="B43:C43"/>
    <mergeCell ref="N43:O43"/>
    <mergeCell ref="B27:C27"/>
    <mergeCell ref="N27:O27"/>
    <mergeCell ref="B28:C28"/>
    <mergeCell ref="N28:O28"/>
    <mergeCell ref="B30:B33"/>
    <mergeCell ref="B115:C115"/>
    <mergeCell ref="N115:O115"/>
    <mergeCell ref="A23:A26"/>
    <mergeCell ref="B23:B26"/>
    <mergeCell ref="N23:O26"/>
    <mergeCell ref="B29:C29"/>
    <mergeCell ref="B103:C103"/>
    <mergeCell ref="N103:O103"/>
    <mergeCell ref="N29:O29"/>
    <mergeCell ref="A30:A33"/>
    <mergeCell ref="N30:O33"/>
    <mergeCell ref="B104:C104"/>
    <mergeCell ref="N104:O104"/>
    <mergeCell ref="B34:C34"/>
    <mergeCell ref="B69:C69"/>
    <mergeCell ref="N69:O69"/>
    <mergeCell ref="B80:C80"/>
    <mergeCell ref="N80:O80"/>
    <mergeCell ref="B78:C78"/>
    <mergeCell ref="N78:O78"/>
    <mergeCell ref="A39:A42"/>
    <mergeCell ref="B39:B42"/>
    <mergeCell ref="N39:O42"/>
    <mergeCell ref="B50:C50"/>
    <mergeCell ref="N50:O50"/>
    <mergeCell ref="A46:A49"/>
    <mergeCell ref="B46:B49"/>
    <mergeCell ref="N46:O49"/>
    <mergeCell ref="A51:A54"/>
    <mergeCell ref="B51:B54"/>
    <mergeCell ref="N51:O54"/>
    <mergeCell ref="N65:O68"/>
    <mergeCell ref="B55:B58"/>
    <mergeCell ref="A55:A58"/>
    <mergeCell ref="N55:O58"/>
    <mergeCell ref="N59:O59"/>
    <mergeCell ref="B59:C59"/>
    <mergeCell ref="A70:A73"/>
    <mergeCell ref="B70:B73"/>
    <mergeCell ref="N70:O73"/>
    <mergeCell ref="A74:A77"/>
    <mergeCell ref="B74:B77"/>
    <mergeCell ref="N74:O77"/>
    <mergeCell ref="B79:C79"/>
    <mergeCell ref="N79:O79"/>
    <mergeCell ref="A150:A153"/>
    <mergeCell ref="B150:B153"/>
    <mergeCell ref="N150:O153"/>
    <mergeCell ref="B85:C85"/>
    <mergeCell ref="N85:O85"/>
    <mergeCell ref="A86:A89"/>
    <mergeCell ref="B86:B89"/>
    <mergeCell ref="N86:O89"/>
  </mergeCells>
  <printOptions/>
  <pageMargins left="0.75" right="0.75" top="1" bottom="1" header="0.5" footer="0.5"/>
  <pageSetup fitToHeight="1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titaeva</cp:lastModifiedBy>
  <cp:lastPrinted>2014-07-01T05:47:21Z</cp:lastPrinted>
  <dcterms:created xsi:type="dcterms:W3CDTF">1996-10-08T23:32:33Z</dcterms:created>
  <dcterms:modified xsi:type="dcterms:W3CDTF">2014-09-19T10:31:06Z</dcterms:modified>
  <cp:category/>
  <cp:version/>
  <cp:contentType/>
  <cp:contentStatus/>
</cp:coreProperties>
</file>