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270" windowWidth="19320" windowHeight="132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'Лист1'!$A$1:$Q$394</definedName>
  </definedNames>
  <calcPr fullCalcOnLoad="1"/>
</workbook>
</file>

<file path=xl/comments1.xml><?xml version="1.0" encoding="utf-8"?>
<comments xmlns="http://schemas.openxmlformats.org/spreadsheetml/2006/main">
  <authors>
    <author>taskina</author>
  </authors>
  <commentList>
    <comment ref="H371" authorId="0">
      <text>
        <r>
          <rPr>
            <b/>
            <sz val="8"/>
            <rFont val="Tahoma"/>
            <family val="0"/>
          </rPr>
          <t>taskina:</t>
        </r>
        <r>
          <rPr>
            <sz val="8"/>
            <rFont val="Tahoma"/>
            <family val="0"/>
          </rPr>
          <t xml:space="preserve">
доп. "хотелки"</t>
        </r>
      </text>
    </comment>
  </commentList>
</comments>
</file>

<file path=xl/sharedStrings.xml><?xml version="1.0" encoding="utf-8"?>
<sst xmlns="http://schemas.openxmlformats.org/spreadsheetml/2006/main" count="717" uniqueCount="161">
  <si>
    <t>№</t>
  </si>
  <si>
    <t>Наименования целей, задач, мероприятий муниципальной программы</t>
  </si>
  <si>
    <t>Срок исполнения</t>
  </si>
  <si>
    <t>Объем финансирования (тыс. рублей)</t>
  </si>
  <si>
    <t>В том числе за счет средств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</si>
  <si>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</si>
  <si>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</si>
  <si>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</si>
  <si>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</si>
  <si>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</si>
  <si>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</si>
  <si>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>всего</t>
  </si>
  <si>
    <t>ВСЕГО ПО ПОДПРОГРАММЕ</t>
  </si>
  <si>
    <t>2016 год</t>
  </si>
  <si>
    <t>2017 год</t>
  </si>
  <si>
    <t>Ответственный исполнитель, соисполнители</t>
  </si>
  <si>
    <t>2015 год</t>
  </si>
  <si>
    <t>ПСД</t>
  </si>
  <si>
    <t>Департамент капитального строительства администрации Города Томска</t>
  </si>
  <si>
    <t>2018 год</t>
  </si>
  <si>
    <t>2019 год</t>
  </si>
  <si>
    <t>Вид работ</t>
  </si>
  <si>
    <t>Протяженность, км</t>
  </si>
  <si>
    <t>ПИР и СМР</t>
  </si>
  <si>
    <t>1.</t>
  </si>
  <si>
    <t>2.</t>
  </si>
  <si>
    <t>3.</t>
  </si>
  <si>
    <t>ПСД и СМР</t>
  </si>
  <si>
    <t>4.</t>
  </si>
  <si>
    <t>Строительство водопроводной насосной станции в районе ул. Иркутский тракт</t>
  </si>
  <si>
    <t>5.</t>
  </si>
  <si>
    <t xml:space="preserve">Строительство канализационной насосной станции №4а 
и канализационных коллекторов, в том числе: 
1 этап строительства, в том числе
1 пусковой комплекс. 
Строительство канализационного коллектора по ул. Б. Подгорная от ул. Дальне-Ключевская до главной насосной станции (далее - ГНС); .
2 пусковой комплекс.
Строительство канализационного коллектора по
ул. Дальне-Ключевская до
ул. Б-Подгорная
3 пусковой комплекс. 
Строительство канализационного коллектора от пер. Светлого до 
ул. Первомайской.
2 этап строительства, в том числе
1 пусковой комплекс. 
Строительство канализационной насосной станции 4а по строительному адресу:
г. Томск, пер. Коннова,1а.
2 пусковой комплекс. 
Строительство напорного канализационного коллектора от КНС4 до камеры гашения на Воскресенской горе.
3 этап строительства, в том числе
Строительство канализационного коллектора Ду =1400мм по 
ул. Алтайской от ул. Гоголя до КНС - 4а
</t>
  </si>
  <si>
    <t>СМР</t>
  </si>
  <si>
    <t>6.</t>
  </si>
  <si>
    <t>Строительство канализационных очистных сооружений в д. Лоскутово</t>
  </si>
  <si>
    <t>7.</t>
  </si>
  <si>
    <t>8.</t>
  </si>
  <si>
    <t>9.</t>
  </si>
  <si>
    <t>Переключение жилых домов по ул.Ивановского 3, 5, 7, 9, 11, 13, 24, 26, 30, детского сада МАДОУ № 53 к централизированным сетям водоотведения минуя очистные сооружения Филиала ФГУП "НПО "Микроген" Минздрава России в г.Томск "НПО "Вирион"</t>
  </si>
  <si>
    <t>10.</t>
  </si>
  <si>
    <t>5,8 км</t>
  </si>
  <si>
    <t>11.</t>
  </si>
  <si>
    <t>Строительство сетей канализации по ул. Куйбышева, Григорьева, А. Невского (по решению суда)</t>
  </si>
  <si>
    <t>1,5 км</t>
  </si>
  <si>
    <t>12.</t>
  </si>
  <si>
    <t>460 п.м.</t>
  </si>
  <si>
    <t>13.</t>
  </si>
  <si>
    <t>1 шт.</t>
  </si>
  <si>
    <t>14.</t>
  </si>
  <si>
    <t>800 п.м.</t>
  </si>
  <si>
    <t>15.</t>
  </si>
  <si>
    <t>16.</t>
  </si>
  <si>
    <t>Строительство канализационной линии по ул. Октябрьской с целью подключения к централизованной системе канализации МАОУ СОШ №5</t>
  </si>
  <si>
    <t>170 п.м.</t>
  </si>
  <si>
    <t>Строительство канализационной линии по ул. Короленко до ул. Б. Хмельницкого с целью подключения домов по ул. Короленко к централизованной системе канализации</t>
  </si>
  <si>
    <t>17.</t>
  </si>
  <si>
    <t>Разработка генеральной схемы ливневой канализации Города Томска, проведение инвентаризации системы ливневой канализации</t>
  </si>
  <si>
    <t>18.</t>
  </si>
  <si>
    <t>Ликвидация несанкционированных врезок в систему ливневой канализации и выпусков сточных вод в водные объекты, расположенных по адресам:</t>
  </si>
  <si>
    <t xml:space="preserve"> г. Томск, ул. Обруб, 4 (решение судов)</t>
  </si>
  <si>
    <t>СМР, плата за технологическое присоединение к системам коммунальной инфраструктуры</t>
  </si>
  <si>
    <t>г. Томск, ул. Алтайская, д. 5 (решение судов)</t>
  </si>
  <si>
    <t>г. Томск, ул. Свердлова, 4, 5, 6, 6/1, 7 (решение судов)</t>
  </si>
  <si>
    <t>г. Томск, ул. Некрасова, д. 2 (решение судов)</t>
  </si>
  <si>
    <t>г. Томск, ул. Беленца напротив жилого дома №2 по ул. М. Горького; г. Томск, в районе пл. Конная напротив ТЭЦ-1 по ул. Беленца (решение судов)</t>
  </si>
  <si>
    <t>г. Томск, ул. Петропавловская, 7;       г. Томск, ул. Сибирская, 2б, (2, 2а);    г. Томск, пер. Красноармейский, 4, 6; г. Томск, ул. Шишкова, 5;                     г. Томск, ул. Лермонтова, 17, 19, 30, 32 (решение судов)</t>
  </si>
  <si>
    <t>г. Томск, ул. Московский тракт, 82</t>
  </si>
  <si>
    <t>Реконструкция ливневого коллектора, проложенного от трамвайного кольца на ул. Б. Подгорной до выпуска в оз. Цимлянка</t>
  </si>
  <si>
    <t>1160 п.м.</t>
  </si>
  <si>
    <t>19.</t>
  </si>
  <si>
    <t>20.</t>
  </si>
  <si>
    <t>21.</t>
  </si>
  <si>
    <t>22.</t>
  </si>
  <si>
    <t>1 км</t>
  </si>
  <si>
    <t>23.</t>
  </si>
  <si>
    <t>24.</t>
  </si>
  <si>
    <t>Строительство ливневого коллектора по пер. Школьному</t>
  </si>
  <si>
    <t>4 км</t>
  </si>
  <si>
    <t>25.</t>
  </si>
  <si>
    <t>Инженерная защита от подтоплений территории "Татарская слобода"</t>
  </si>
  <si>
    <t>3,3 км</t>
  </si>
  <si>
    <t>26.</t>
  </si>
  <si>
    <t>Реконструкция ливневого коллектора по ул. С. Разина</t>
  </si>
  <si>
    <t>2 км</t>
  </si>
  <si>
    <t>27.</t>
  </si>
  <si>
    <t>Реконструкция дренажа по пер. Красноармейскому</t>
  </si>
  <si>
    <t>300 п.м.</t>
  </si>
  <si>
    <t>28.</t>
  </si>
  <si>
    <t>29.</t>
  </si>
  <si>
    <t>Строительство ливневого коллектора по пер. Светлому</t>
  </si>
  <si>
    <t>30.</t>
  </si>
  <si>
    <t>Реконструкция ливневого коллектора по пр. Фрунзе от ул. Елизаровых до пр. Комсомольского</t>
  </si>
  <si>
    <t>2,1 км</t>
  </si>
  <si>
    <t>31.</t>
  </si>
  <si>
    <t>32.</t>
  </si>
  <si>
    <t>Реконструкция дренажной системы мкр. Черемошники</t>
  </si>
  <si>
    <t>Строительство очистных сооружений на водовыпуске ливневой канализации напротив жилого дома № 2 по ул. К. Маркса</t>
  </si>
  <si>
    <t>Строительство ливневого коллектора по ул. Интернационалистов</t>
  </si>
  <si>
    <t>Капитальный ремонт ливневого коллектора по ул. Героев Чубаровцев в г. Томске с ликвидацией несанкционированных врезок в систему ливневой канализации и сброса неочищенных хозяйственно-бытовых сточных вод в озеро Цимлянское (решение судов)</t>
  </si>
  <si>
    <t>Строительство ливневой канализации по пер. Юрточному, 8</t>
  </si>
  <si>
    <t>Строительство сетей ливневой канализации по ул. Технической, пер. Ближнему в г. Томске</t>
  </si>
  <si>
    <t>700 м.п.</t>
  </si>
  <si>
    <t>119,18 км</t>
  </si>
  <si>
    <t>Строительство индивидуальной газовой котельной в районе Томского приборного завода</t>
  </si>
  <si>
    <t>Переключение жилых домов, запитанных от котельной завода "Сибкабель" к центральным тепловым сетям</t>
  </si>
  <si>
    <t xml:space="preserve">8. </t>
  </si>
  <si>
    <t xml:space="preserve">1 шт. </t>
  </si>
  <si>
    <t>Переподключение жилых домов, запитанных от котельной по ул. Водяная, 80 на сети центрального теплоснабжения</t>
  </si>
  <si>
    <t>Переключение абонентов с ведомственных сетей электроснабжения на сети электроснабжения электросетевых компаний</t>
  </si>
  <si>
    <t>Строительство станции водоподготовки в д. Лоскутово</t>
  </si>
  <si>
    <t>Реконструкция системы водоотведения в пос. Спутник (решение судов)</t>
  </si>
  <si>
    <t>IV. ПЕРЕЧЕНЬ МЕРОПРИЯТИЙ И РЕСУРСНОЕ ОБЕСПЕЧЕНИЕ ПОДПРОГРАММЫ</t>
  </si>
  <si>
    <t>Цель подпрограммы:  Модернизация и развитие инженерной инфраструктуры</t>
  </si>
  <si>
    <t>Задача 1 подпрограммы: Обеспечение населения питьевой водой нормативного качества, организация централизованного водоотведения и очистки сточных вод</t>
  </si>
  <si>
    <t>Задача 2 подпрограммы: Обеспечение населения надежным теплоснабжением</t>
  </si>
  <si>
    <t>250 м.п.</t>
  </si>
  <si>
    <t xml:space="preserve">Переподключение на сети централизованного теплоснабжения жилых домов, запитанных от котельной по ул. Большая Подгорная, 153/1, ул. Севастопольская, 108 </t>
  </si>
  <si>
    <t>Строительство локального источника - газовой котельной установленной мощностью 0,2МВт по адресу: пос. Спутник, 44/1</t>
  </si>
  <si>
    <t xml:space="preserve">Строительство локального источника теплоснабжения - газовой котельной установленной мощностью 2 МВт по адресу: пос. Геологов по ул. Геологов, 11/1 </t>
  </si>
  <si>
    <t xml:space="preserve">Строительство локального источника теплоснабжения - газовой котельной установленной мощностью 1,5МВт по адресу: ул. Басандайская, 47/3 </t>
  </si>
  <si>
    <t>Строительство локального источника теплоснабжения - газовой котельной установленной мощностью 0,2 МВт по адресу: ул. Басандайская, 11/3</t>
  </si>
  <si>
    <t>Строительство локального источника теплоснабжения - газовой котельной установленной мощностью 1,4 МВт по адресу: с. Тимирязевское, ул. Октябрьская, 71/9</t>
  </si>
  <si>
    <t>Строительство локального источника теплоснабжения - газовой котельной установленной мощностью 0,35 МВт по адресу: с. Тимирязевское, ул. Чапаева, 11/1</t>
  </si>
  <si>
    <t>ПСД  и СМР</t>
  </si>
  <si>
    <t>Задача 3 подпрограммы: Обеспечение населения надежным электроснабжением</t>
  </si>
  <si>
    <t>Строительство локального источника теплоснабжения - газовой котельной установленной мощностью 0,32 МВт по адресу: ул. Басандайская, 2/3</t>
  </si>
  <si>
    <t>14 шт.</t>
  </si>
  <si>
    <t>Строительство очистных сооружений на водовыпусках ливневой канализации</t>
  </si>
  <si>
    <t>Реконструкция городских очистных сооружений (ГОС) со строительством цеха механического обезвоживания осадка</t>
  </si>
  <si>
    <t>Строительство канализационного коллектора от жилого дома по ул. Водяная, 90</t>
  </si>
  <si>
    <t xml:space="preserve">Техническое перевооружение канализационно-насосной станции по ул. Угрюмова, 4а в г. Томске </t>
  </si>
  <si>
    <t>Строительство ливневого коллектора по пер. Днепровскому с канализационной насосной станцией</t>
  </si>
  <si>
    <t>Переподключение жилых домов,  от котельной ЗАО "Красная Звезда" на сети центрального теплоснабжения</t>
  </si>
  <si>
    <t>Строительство газовой котельной установленной мощностью 0.5 МВт по адресу: ул. 2-ой пос. ЛПК</t>
  </si>
  <si>
    <t>Технологическое присоединение многоквартирных домов, имеющих статус общежитий, к сетям централизованного электроснабжения с целью замены газовых плит на электрические по адресам: Иркутский тракт, 160; Иркутский тракт, 188; Енисейская,15; Енисейская, 17; Шевченко, 39; Шевченко, 39/2</t>
  </si>
  <si>
    <t>Переключение жилых домов, запитанных от котельной ШПЗ к центральным тепловым сетям</t>
  </si>
  <si>
    <t>Строительство канализационных очистных сооружений в с. Тимирязевское</t>
  </si>
  <si>
    <t>33.</t>
  </si>
  <si>
    <t>Ремонт канализационного коллектора по ул. Угрюмова, 4, 6</t>
  </si>
  <si>
    <t>16.1.</t>
  </si>
  <si>
    <t>16.2.</t>
  </si>
  <si>
    <t>16.3.</t>
  </si>
  <si>
    <t>16.4.</t>
  </si>
  <si>
    <t>16.5.</t>
  </si>
  <si>
    <t>16.6.</t>
  </si>
  <si>
    <t>16.7.</t>
  </si>
  <si>
    <t>Установка 2КТП по ул. Угрюмова в г. Томске со строительством сетей внешнего электроснабжения 0,4 кВ до жилых домов  № 4, 4/1, 6 по ул. Угрюмова.</t>
  </si>
  <si>
    <t>Увеличение категорий надёжности электроснабжения объектов социальной сферы</t>
  </si>
  <si>
    <t>2000 м.п.</t>
  </si>
  <si>
    <t>Строительство ливневого коллектора по ул. Ломоносова от ул. Калужской до ул. Энергетиков</t>
  </si>
  <si>
    <t>Итого по задаче 1</t>
  </si>
  <si>
    <t>Итого по задаче 2</t>
  </si>
  <si>
    <t>Итого по задаче 3</t>
  </si>
  <si>
    <t>Строительство сетей водоснабжения муниципального образования Город Томск (согластно приложению 3 к подпрограмме)</t>
  </si>
  <si>
    <t>« Развитие инженерной инфраструктуры»</t>
  </si>
  <si>
    <t>наименование муниципальной подпрограммы</t>
  </si>
  <si>
    <t xml:space="preserve">Приложение 2 к подпрограмме 
«Развитие инженерной инфраструктуры»
</t>
  </si>
  <si>
    <t>Организация теплоснабжения дер.Лоскутово</t>
  </si>
  <si>
    <t>потребность*</t>
  </si>
  <si>
    <t>* Принимая во внимание, что стоимость разработки проектно-сметной документации составляет от 5 до 10% от стоимости работ, расходы на исполнение программных мероприятий определены исходя из 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индексов-дефляторов.</t>
  </si>
  <si>
    <t>ПЕРЕЧЕНЬ МЕРОПРИЯТИЙ И РЕСУРСНОЕ ОБЕСПЕЧЕНИЕ ПОДПРОГРАММЫ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</si>
</sst>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0">
    <font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49" fontId="2" fillId="0" borderId="13" xfId="0" applyNumberFormat="1" applyFont="1" applyFill="1" applyBorder="1" applyAlignment="1">
      <alignment horizontal="left" wrapText="1"/>
    </xf>
    <xf numFmtId="4" fontId="1" fillId="0" borderId="13" xfId="0" applyNumberFormat="1" applyFont="1" applyFill="1" applyBorder="1" applyAlignment="1">
      <alignment horizontal="left" wrapText="1"/>
    </xf>
    <xf numFmtId="0" fontId="7" fillId="0" borderId="15" xfId="0" applyFont="1" applyFill="1" applyBorder="1" applyAlignment="1">
      <alignment horizontal="left" vertical="center" wrapText="1"/>
    </xf>
    <xf numFmtId="4" fontId="7" fillId="0" borderId="13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8" fillId="0" borderId="13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4" fontId="8" fillId="0" borderId="13" xfId="0" applyNumberFormat="1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7" fillId="0" borderId="14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0" fillId="0" borderId="13" xfId="0" applyFont="1" applyFill="1" applyBorder="1" applyAlignment="1">
      <alignment horizontal="left"/>
    </xf>
    <xf numFmtId="49" fontId="0" fillId="0" borderId="0" xfId="0" applyNumberFormat="1" applyFill="1" applyAlignment="1">
      <alignment horizontal="left"/>
    </xf>
    <xf numFmtId="4" fontId="9" fillId="0" borderId="13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>
      <alignment horizontal="left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48" fillId="0" borderId="16" xfId="0" applyFont="1" applyBorder="1" applyAlignment="1">
      <alignment horizontal="left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12" fillId="0" borderId="22" xfId="0" applyNumberFormat="1" applyFont="1" applyFill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9" fillId="0" borderId="22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1" fillId="0" borderId="10" xfId="0" applyNumberFormat="1" applyFont="1" applyFill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left" wrapText="1"/>
    </xf>
    <xf numFmtId="49" fontId="1" fillId="0" borderId="12" xfId="0" applyNumberFormat="1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0" borderId="13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394"/>
  <sheetViews>
    <sheetView tabSelected="1" view="pageBreakPreview" zoomScale="70" zoomScaleSheetLayoutView="70" zoomScalePageLayoutView="0" workbookViewId="0" topLeftCell="A4">
      <pane ySplit="7" topLeftCell="A382" activePane="bottomLeft" state="frozen"/>
      <selection pane="topLeft" activeCell="A4" sqref="A4"/>
      <selection pane="bottomLeft" activeCell="K371" sqref="K371"/>
    </sheetView>
  </sheetViews>
  <sheetFormatPr defaultColWidth="9.00390625" defaultRowHeight="12.75"/>
  <cols>
    <col min="1" max="1" width="8.125" style="21" customWidth="1"/>
    <col min="2" max="2" width="30.625" style="19" customWidth="1"/>
    <col min="3" max="3" width="17.00390625" style="19" customWidth="1"/>
    <col min="4" max="4" width="15.25390625" style="19" customWidth="1"/>
    <col min="5" max="5" width="14.875" style="19" customWidth="1"/>
    <col min="6" max="6" width="12.75390625" style="19" customWidth="1"/>
    <col min="7" max="7" width="12.375" style="19" customWidth="1"/>
    <col min="8" max="8" width="13.75390625" style="19" customWidth="1"/>
    <col min="9" max="9" width="10.875" style="19" customWidth="1"/>
    <col min="10" max="10" width="12.75390625" style="19" customWidth="1"/>
    <col min="11" max="11" width="11.125" style="19" customWidth="1"/>
    <col min="12" max="12" width="13.875" style="19" customWidth="1"/>
    <col min="13" max="13" width="11.625" style="19" customWidth="1"/>
    <col min="14" max="14" width="14.25390625" style="19" customWidth="1"/>
    <col min="15" max="15" width="11.875" style="19" customWidth="1"/>
    <col min="16" max="16" width="9.125" style="19" customWidth="1"/>
    <col min="17" max="17" width="9.375" style="19" customWidth="1"/>
    <col min="18" max="16384" width="9.125" style="19" customWidth="1"/>
  </cols>
  <sheetData>
    <row r="1" ht="12.75"/>
    <row r="2" spans="1:17" ht="15.75">
      <c r="A2" s="60" t="s">
        <v>111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ht="12.75"/>
    <row r="4" spans="15:17" ht="54" customHeight="1">
      <c r="O4" s="69" t="s">
        <v>156</v>
      </c>
      <c r="P4" s="69"/>
      <c r="Q4" s="69"/>
    </row>
    <row r="5" spans="1:17" ht="15.75" customHeight="1">
      <c r="A5" s="24"/>
      <c r="B5" s="23"/>
      <c r="C5" s="23"/>
      <c r="D5" s="23"/>
      <c r="E5" s="23"/>
      <c r="F5" s="46" t="s">
        <v>160</v>
      </c>
      <c r="G5" s="46"/>
      <c r="H5" s="46"/>
      <c r="I5" s="46"/>
      <c r="J5" s="46"/>
      <c r="K5" s="46"/>
      <c r="L5" s="46"/>
      <c r="M5" s="47"/>
      <c r="N5" s="23"/>
      <c r="O5" s="23"/>
      <c r="P5" s="23"/>
      <c r="Q5" s="23"/>
    </row>
    <row r="6" spans="1:17" ht="15.75" customHeight="1">
      <c r="A6" s="39"/>
      <c r="B6" s="40"/>
      <c r="C6" s="40"/>
      <c r="D6" s="40"/>
      <c r="E6" s="40"/>
      <c r="F6" s="43" t="s">
        <v>154</v>
      </c>
      <c r="G6" s="43"/>
      <c r="H6" s="43"/>
      <c r="I6" s="43"/>
      <c r="J6" s="43"/>
      <c r="K6" s="43"/>
      <c r="L6" s="43"/>
      <c r="M6" s="23"/>
      <c r="N6" s="23"/>
      <c r="O6" s="23"/>
      <c r="P6" s="23"/>
      <c r="Q6" s="23"/>
    </row>
    <row r="7" spans="1:17" ht="15.75" customHeight="1">
      <c r="A7" s="41"/>
      <c r="B7" s="42"/>
      <c r="C7" s="42"/>
      <c r="D7" s="42"/>
      <c r="E7" s="42"/>
      <c r="F7" s="44" t="s">
        <v>155</v>
      </c>
      <c r="G7" s="45"/>
      <c r="H7" s="45"/>
      <c r="I7" s="45"/>
      <c r="J7" s="45"/>
      <c r="K7" s="45"/>
      <c r="L7" s="45"/>
      <c r="M7" s="23"/>
      <c r="N7" s="23"/>
      <c r="O7" s="23"/>
      <c r="P7" s="23"/>
      <c r="Q7" s="23"/>
    </row>
    <row r="8" spans="1:17" ht="24.75" customHeight="1">
      <c r="A8" s="57" t="s">
        <v>0</v>
      </c>
      <c r="B8" s="51" t="s">
        <v>1</v>
      </c>
      <c r="C8" s="26" t="s">
        <v>22</v>
      </c>
      <c r="D8" s="26" t="s">
        <v>21</v>
      </c>
      <c r="E8" s="51" t="s">
        <v>2</v>
      </c>
      <c r="F8" s="33" t="s">
        <v>3</v>
      </c>
      <c r="G8" s="34"/>
      <c r="H8" s="66" t="s">
        <v>4</v>
      </c>
      <c r="I8" s="67"/>
      <c r="J8" s="67"/>
      <c r="K8" s="67"/>
      <c r="L8" s="67"/>
      <c r="M8" s="67"/>
      <c r="N8" s="67"/>
      <c r="O8" s="68"/>
      <c r="P8" s="33" t="s">
        <v>15</v>
      </c>
      <c r="Q8" s="34"/>
    </row>
    <row r="9" spans="1:17" ht="24.75" customHeight="1">
      <c r="A9" s="57"/>
      <c r="B9" s="51"/>
      <c r="C9" s="27"/>
      <c r="D9" s="27"/>
      <c r="E9" s="51"/>
      <c r="F9" s="37"/>
      <c r="G9" s="38"/>
      <c r="H9" s="51" t="s">
        <v>5</v>
      </c>
      <c r="I9" s="51"/>
      <c r="J9" s="51" t="s">
        <v>6</v>
      </c>
      <c r="K9" s="51"/>
      <c r="L9" s="51" t="s">
        <v>7</v>
      </c>
      <c r="M9" s="51"/>
      <c r="N9" s="51" t="s">
        <v>8</v>
      </c>
      <c r="O9" s="51"/>
      <c r="P9" s="62"/>
      <c r="Q9" s="63"/>
    </row>
    <row r="10" spans="1:17" ht="24.75" customHeight="1">
      <c r="A10" s="57"/>
      <c r="B10" s="51"/>
      <c r="C10" s="28"/>
      <c r="D10" s="28"/>
      <c r="E10" s="51"/>
      <c r="F10" s="4" t="s">
        <v>158</v>
      </c>
      <c r="G10" s="4" t="s">
        <v>10</v>
      </c>
      <c r="H10" s="4" t="s">
        <v>9</v>
      </c>
      <c r="I10" s="4" t="s">
        <v>10</v>
      </c>
      <c r="J10" s="4" t="s">
        <v>9</v>
      </c>
      <c r="K10" s="4" t="s">
        <v>10</v>
      </c>
      <c r="L10" s="4" t="s">
        <v>9</v>
      </c>
      <c r="M10" s="4" t="s">
        <v>10</v>
      </c>
      <c r="N10" s="4" t="s">
        <v>9</v>
      </c>
      <c r="O10" s="4" t="s">
        <v>10</v>
      </c>
      <c r="P10" s="64"/>
      <c r="Q10" s="65"/>
    </row>
    <row r="11" spans="1:17" ht="24.75" customHeight="1">
      <c r="A11" s="7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55">
        <v>16</v>
      </c>
      <c r="Q11" s="55"/>
    </row>
    <row r="12" spans="1:17" ht="24.75" customHeight="1">
      <c r="A12" s="9"/>
      <c r="B12" s="52" t="s">
        <v>112</v>
      </c>
      <c r="C12" s="53"/>
      <c r="D12" s="53"/>
      <c r="E12" s="54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61"/>
      <c r="Q12" s="61"/>
    </row>
    <row r="13" spans="1:17" ht="24.75" customHeight="1">
      <c r="A13" s="9"/>
      <c r="B13" s="52" t="s">
        <v>113</v>
      </c>
      <c r="C13" s="53"/>
      <c r="D13" s="53"/>
      <c r="E13" s="54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61"/>
      <c r="Q13" s="61"/>
    </row>
    <row r="14" spans="1:17" s="13" customFormat="1" ht="24.75" customHeight="1">
      <c r="A14" s="48" t="s">
        <v>24</v>
      </c>
      <c r="B14" s="26" t="s">
        <v>153</v>
      </c>
      <c r="C14" s="51" t="s">
        <v>102</v>
      </c>
      <c r="D14" s="4"/>
      <c r="E14" s="11" t="s">
        <v>11</v>
      </c>
      <c r="F14" s="12">
        <f>F15+F16+F17+F18+F19</f>
        <v>878515.8999999999</v>
      </c>
      <c r="G14" s="12">
        <f aca="true" t="shared" si="0" ref="G14:O14">G15+G16+G17+G18+G19</f>
        <v>0</v>
      </c>
      <c r="H14" s="12">
        <f t="shared" si="0"/>
        <v>878515.8999999999</v>
      </c>
      <c r="I14" s="12">
        <f t="shared" si="0"/>
        <v>0</v>
      </c>
      <c r="J14" s="12">
        <f t="shared" si="0"/>
        <v>0</v>
      </c>
      <c r="K14" s="12">
        <f t="shared" si="0"/>
        <v>0</v>
      </c>
      <c r="L14" s="12">
        <f t="shared" si="0"/>
        <v>0</v>
      </c>
      <c r="M14" s="12">
        <f t="shared" si="0"/>
        <v>0</v>
      </c>
      <c r="N14" s="12">
        <f t="shared" si="0"/>
        <v>0</v>
      </c>
      <c r="O14" s="12">
        <f t="shared" si="0"/>
        <v>0</v>
      </c>
      <c r="P14" s="33" t="s">
        <v>18</v>
      </c>
      <c r="Q14" s="34"/>
    </row>
    <row r="15" spans="1:17" s="13" customFormat="1" ht="24.75" customHeight="1">
      <c r="A15" s="49"/>
      <c r="B15" s="27"/>
      <c r="C15" s="51"/>
      <c r="D15" s="4" t="s">
        <v>27</v>
      </c>
      <c r="E15" s="6" t="s">
        <v>16</v>
      </c>
      <c r="F15" s="10">
        <f>H15+J15+L15+N15</f>
        <v>172905.6</v>
      </c>
      <c r="G15" s="10"/>
      <c r="H15" s="10">
        <v>172905.6</v>
      </c>
      <c r="I15" s="10"/>
      <c r="J15" s="10"/>
      <c r="K15" s="10"/>
      <c r="L15" s="10"/>
      <c r="M15" s="10"/>
      <c r="N15" s="10"/>
      <c r="O15" s="10"/>
      <c r="P15" s="35"/>
      <c r="Q15" s="36"/>
    </row>
    <row r="16" spans="1:17" s="13" customFormat="1" ht="24.75" customHeight="1">
      <c r="A16" s="49"/>
      <c r="B16" s="27"/>
      <c r="C16" s="51"/>
      <c r="D16" s="4" t="s">
        <v>27</v>
      </c>
      <c r="E16" s="6" t="s">
        <v>13</v>
      </c>
      <c r="F16" s="10">
        <f>H16+J16+L16+N16</f>
        <v>485048</v>
      </c>
      <c r="G16" s="10"/>
      <c r="H16" s="10">
        <v>485048</v>
      </c>
      <c r="I16" s="10"/>
      <c r="J16" s="10"/>
      <c r="K16" s="10"/>
      <c r="L16" s="10"/>
      <c r="M16" s="10"/>
      <c r="N16" s="10"/>
      <c r="O16" s="10"/>
      <c r="P16" s="35"/>
      <c r="Q16" s="36"/>
    </row>
    <row r="17" spans="1:17" s="13" customFormat="1" ht="24.75" customHeight="1">
      <c r="A17" s="49"/>
      <c r="B17" s="27"/>
      <c r="C17" s="51"/>
      <c r="D17" s="4" t="s">
        <v>27</v>
      </c>
      <c r="E17" s="6" t="s">
        <v>14</v>
      </c>
      <c r="F17" s="10">
        <f>H17+J17+L17+N17</f>
        <v>220562.3</v>
      </c>
      <c r="G17" s="10"/>
      <c r="H17" s="10">
        <v>220562.3</v>
      </c>
      <c r="I17" s="10"/>
      <c r="J17" s="10"/>
      <c r="K17" s="10"/>
      <c r="L17" s="10"/>
      <c r="M17" s="10"/>
      <c r="N17" s="10"/>
      <c r="O17" s="10"/>
      <c r="P17" s="35"/>
      <c r="Q17" s="36"/>
    </row>
    <row r="18" spans="1:17" s="13" customFormat="1" ht="24.75" customHeight="1">
      <c r="A18" s="49"/>
      <c r="B18" s="27"/>
      <c r="C18" s="51"/>
      <c r="D18" s="4"/>
      <c r="E18" s="6" t="s">
        <v>19</v>
      </c>
      <c r="F18" s="10">
        <f>H18+L18+N18</f>
        <v>0</v>
      </c>
      <c r="G18" s="10"/>
      <c r="H18" s="10"/>
      <c r="I18" s="10"/>
      <c r="J18" s="10"/>
      <c r="K18" s="10"/>
      <c r="L18" s="10"/>
      <c r="M18" s="10"/>
      <c r="N18" s="10"/>
      <c r="O18" s="10"/>
      <c r="P18" s="35"/>
      <c r="Q18" s="36"/>
    </row>
    <row r="19" spans="1:17" s="13" customFormat="1" ht="24.75" customHeight="1">
      <c r="A19" s="50"/>
      <c r="B19" s="28"/>
      <c r="C19" s="51"/>
      <c r="D19" s="4"/>
      <c r="E19" s="6" t="s">
        <v>20</v>
      </c>
      <c r="F19" s="10">
        <f>H19+L19+N19</f>
        <v>0</v>
      </c>
      <c r="G19" s="10"/>
      <c r="H19" s="10"/>
      <c r="I19" s="10"/>
      <c r="J19" s="10"/>
      <c r="K19" s="10"/>
      <c r="L19" s="10"/>
      <c r="M19" s="10"/>
      <c r="N19" s="10"/>
      <c r="O19" s="10"/>
      <c r="P19" s="37"/>
      <c r="Q19" s="38"/>
    </row>
    <row r="20" spans="1:17" s="13" customFormat="1" ht="24.75" customHeight="1">
      <c r="A20" s="48" t="s">
        <v>25</v>
      </c>
      <c r="B20" s="26" t="s">
        <v>109</v>
      </c>
      <c r="C20" s="51"/>
      <c r="D20" s="4"/>
      <c r="E20" s="11" t="s">
        <v>11</v>
      </c>
      <c r="F20" s="12">
        <f>SUM(F21:F25)</f>
        <v>36000</v>
      </c>
      <c r="G20" s="12">
        <f aca="true" t="shared" si="1" ref="G20:O20">SUM(G21:G25)</f>
        <v>0</v>
      </c>
      <c r="H20" s="12">
        <f t="shared" si="1"/>
        <v>36000</v>
      </c>
      <c r="I20" s="12">
        <f t="shared" si="1"/>
        <v>0</v>
      </c>
      <c r="J20" s="12">
        <f t="shared" si="1"/>
        <v>0</v>
      </c>
      <c r="K20" s="12">
        <f t="shared" si="1"/>
        <v>0</v>
      </c>
      <c r="L20" s="12">
        <f t="shared" si="1"/>
        <v>0</v>
      </c>
      <c r="M20" s="12">
        <f t="shared" si="1"/>
        <v>0</v>
      </c>
      <c r="N20" s="12">
        <f t="shared" si="1"/>
        <v>0</v>
      </c>
      <c r="O20" s="12">
        <f t="shared" si="1"/>
        <v>0</v>
      </c>
      <c r="P20" s="33" t="s">
        <v>18</v>
      </c>
      <c r="Q20" s="34"/>
    </row>
    <row r="21" spans="1:17" s="13" customFormat="1" ht="24.75" customHeight="1">
      <c r="A21" s="49"/>
      <c r="B21" s="27"/>
      <c r="C21" s="51"/>
      <c r="D21" s="4" t="s">
        <v>27</v>
      </c>
      <c r="E21" s="6" t="s">
        <v>16</v>
      </c>
      <c r="F21" s="10">
        <f>H21+L21+N21</f>
        <v>36000</v>
      </c>
      <c r="G21" s="10"/>
      <c r="H21" s="10">
        <v>36000</v>
      </c>
      <c r="I21" s="10"/>
      <c r="J21" s="10"/>
      <c r="K21" s="10"/>
      <c r="L21" s="10"/>
      <c r="M21" s="10"/>
      <c r="N21" s="10"/>
      <c r="O21" s="10"/>
      <c r="P21" s="35"/>
      <c r="Q21" s="36"/>
    </row>
    <row r="22" spans="1:17" s="13" customFormat="1" ht="24.75" customHeight="1">
      <c r="A22" s="49"/>
      <c r="B22" s="27"/>
      <c r="C22" s="51"/>
      <c r="D22" s="4"/>
      <c r="E22" s="6" t="s">
        <v>13</v>
      </c>
      <c r="F22" s="10">
        <f>H22+L22+N22</f>
        <v>0</v>
      </c>
      <c r="G22" s="10"/>
      <c r="H22" s="10"/>
      <c r="I22" s="10"/>
      <c r="J22" s="10"/>
      <c r="K22" s="10"/>
      <c r="L22" s="10"/>
      <c r="M22" s="10"/>
      <c r="N22" s="10"/>
      <c r="O22" s="10"/>
      <c r="P22" s="35"/>
      <c r="Q22" s="36"/>
    </row>
    <row r="23" spans="1:17" s="13" customFormat="1" ht="24.75" customHeight="1">
      <c r="A23" s="49"/>
      <c r="B23" s="27"/>
      <c r="C23" s="51"/>
      <c r="D23" s="4"/>
      <c r="E23" s="6" t="s">
        <v>14</v>
      </c>
      <c r="F23" s="10">
        <f>H23+L23+N23</f>
        <v>0</v>
      </c>
      <c r="G23" s="10"/>
      <c r="H23" s="10"/>
      <c r="I23" s="10"/>
      <c r="J23" s="10"/>
      <c r="K23" s="10"/>
      <c r="L23" s="10"/>
      <c r="M23" s="10"/>
      <c r="N23" s="10"/>
      <c r="O23" s="10"/>
      <c r="P23" s="35"/>
      <c r="Q23" s="36"/>
    </row>
    <row r="24" spans="1:17" s="13" customFormat="1" ht="24.75" customHeight="1">
      <c r="A24" s="49"/>
      <c r="B24" s="27"/>
      <c r="C24" s="51"/>
      <c r="D24" s="4"/>
      <c r="E24" s="6" t="s">
        <v>19</v>
      </c>
      <c r="F24" s="10">
        <f>H24+L24+N24</f>
        <v>0</v>
      </c>
      <c r="G24" s="10"/>
      <c r="H24" s="10"/>
      <c r="I24" s="10"/>
      <c r="J24" s="10"/>
      <c r="K24" s="10"/>
      <c r="L24" s="10"/>
      <c r="M24" s="10"/>
      <c r="N24" s="10"/>
      <c r="O24" s="10"/>
      <c r="P24" s="35"/>
      <c r="Q24" s="36"/>
    </row>
    <row r="25" spans="1:17" s="13" customFormat="1" ht="24.75" customHeight="1">
      <c r="A25" s="50"/>
      <c r="B25" s="28"/>
      <c r="C25" s="51"/>
      <c r="D25" s="4"/>
      <c r="E25" s="6" t="s">
        <v>20</v>
      </c>
      <c r="F25" s="10">
        <f>H25+L25+N25</f>
        <v>0</v>
      </c>
      <c r="G25" s="10"/>
      <c r="H25" s="10"/>
      <c r="I25" s="10"/>
      <c r="J25" s="10"/>
      <c r="K25" s="10"/>
      <c r="L25" s="10"/>
      <c r="M25" s="10"/>
      <c r="N25" s="10"/>
      <c r="O25" s="10"/>
      <c r="P25" s="37"/>
      <c r="Q25" s="38"/>
    </row>
    <row r="26" spans="1:17" s="13" customFormat="1" ht="24.75" customHeight="1">
      <c r="A26" s="48" t="s">
        <v>26</v>
      </c>
      <c r="B26" s="26" t="s">
        <v>29</v>
      </c>
      <c r="C26" s="51" t="s">
        <v>47</v>
      </c>
      <c r="D26" s="4"/>
      <c r="E26" s="11" t="s">
        <v>11</v>
      </c>
      <c r="F26" s="12">
        <f>SUM(F27:F31)</f>
        <v>300000</v>
      </c>
      <c r="G26" s="12">
        <f aca="true" t="shared" si="2" ref="G26:O26">SUM(G27:G31)</f>
        <v>0</v>
      </c>
      <c r="H26" s="12">
        <f t="shared" si="2"/>
        <v>300000</v>
      </c>
      <c r="I26" s="12">
        <f t="shared" si="2"/>
        <v>0</v>
      </c>
      <c r="J26" s="12">
        <f t="shared" si="2"/>
        <v>0</v>
      </c>
      <c r="K26" s="12">
        <f t="shared" si="2"/>
        <v>0</v>
      </c>
      <c r="L26" s="12">
        <f t="shared" si="2"/>
        <v>0</v>
      </c>
      <c r="M26" s="12">
        <f t="shared" si="2"/>
        <v>0</v>
      </c>
      <c r="N26" s="12">
        <f t="shared" si="2"/>
        <v>0</v>
      </c>
      <c r="O26" s="12">
        <f t="shared" si="2"/>
        <v>0</v>
      </c>
      <c r="P26" s="33" t="s">
        <v>18</v>
      </c>
      <c r="Q26" s="34"/>
    </row>
    <row r="27" spans="1:17" s="13" customFormat="1" ht="24.75" customHeight="1">
      <c r="A27" s="49"/>
      <c r="B27" s="27"/>
      <c r="C27" s="51"/>
      <c r="D27" s="4"/>
      <c r="E27" s="6" t="s">
        <v>16</v>
      </c>
      <c r="F27" s="10">
        <f>H27+L27+N27</f>
        <v>0</v>
      </c>
      <c r="G27" s="10"/>
      <c r="H27" s="10"/>
      <c r="I27" s="10"/>
      <c r="J27" s="10"/>
      <c r="K27" s="10"/>
      <c r="L27" s="10"/>
      <c r="M27" s="10"/>
      <c r="N27" s="10"/>
      <c r="O27" s="10"/>
      <c r="P27" s="35"/>
      <c r="Q27" s="36"/>
    </row>
    <row r="28" spans="1:17" s="13" customFormat="1" ht="24.75" customHeight="1">
      <c r="A28" s="49"/>
      <c r="B28" s="27"/>
      <c r="C28" s="51"/>
      <c r="D28" s="4" t="s">
        <v>17</v>
      </c>
      <c r="E28" s="6" t="s">
        <v>13</v>
      </c>
      <c r="F28" s="10">
        <f>H28+L28+N28</f>
        <v>20000</v>
      </c>
      <c r="G28" s="10"/>
      <c r="H28" s="10">
        <v>20000</v>
      </c>
      <c r="I28" s="10"/>
      <c r="J28" s="10"/>
      <c r="K28" s="10"/>
      <c r="L28" s="10"/>
      <c r="M28" s="10"/>
      <c r="N28" s="10"/>
      <c r="O28" s="10"/>
      <c r="P28" s="35"/>
      <c r="Q28" s="36"/>
    </row>
    <row r="29" spans="1:17" s="13" customFormat="1" ht="24.75" customHeight="1">
      <c r="A29" s="49"/>
      <c r="B29" s="27"/>
      <c r="C29" s="51"/>
      <c r="D29" s="4" t="s">
        <v>32</v>
      </c>
      <c r="E29" s="6" t="s">
        <v>14</v>
      </c>
      <c r="F29" s="10">
        <f>H29+L29+N29</f>
        <v>80000</v>
      </c>
      <c r="G29" s="10"/>
      <c r="H29" s="10">
        <v>80000</v>
      </c>
      <c r="I29" s="10"/>
      <c r="J29" s="10"/>
      <c r="K29" s="10"/>
      <c r="L29" s="10"/>
      <c r="M29" s="10"/>
      <c r="N29" s="10"/>
      <c r="O29" s="10"/>
      <c r="P29" s="35"/>
      <c r="Q29" s="36"/>
    </row>
    <row r="30" spans="1:17" s="13" customFormat="1" ht="24.75" customHeight="1">
      <c r="A30" s="49"/>
      <c r="B30" s="27"/>
      <c r="C30" s="51"/>
      <c r="D30" s="4" t="s">
        <v>32</v>
      </c>
      <c r="E30" s="6" t="s">
        <v>19</v>
      </c>
      <c r="F30" s="10">
        <f>H30+L30+N30</f>
        <v>200000</v>
      </c>
      <c r="G30" s="10"/>
      <c r="H30" s="10">
        <v>200000</v>
      </c>
      <c r="I30" s="10"/>
      <c r="J30" s="10"/>
      <c r="K30" s="10"/>
      <c r="L30" s="10"/>
      <c r="M30" s="10"/>
      <c r="N30" s="10"/>
      <c r="O30" s="10"/>
      <c r="P30" s="35"/>
      <c r="Q30" s="36"/>
    </row>
    <row r="31" spans="1:17" s="13" customFormat="1" ht="24.75" customHeight="1">
      <c r="A31" s="50"/>
      <c r="B31" s="28"/>
      <c r="C31" s="51"/>
      <c r="D31" s="4"/>
      <c r="E31" s="6" t="s">
        <v>20</v>
      </c>
      <c r="F31" s="10">
        <f>H31+L31+N31</f>
        <v>0</v>
      </c>
      <c r="G31" s="10"/>
      <c r="H31" s="10"/>
      <c r="I31" s="10"/>
      <c r="J31" s="10"/>
      <c r="K31" s="10"/>
      <c r="L31" s="10"/>
      <c r="M31" s="10"/>
      <c r="N31" s="10"/>
      <c r="O31" s="10"/>
      <c r="P31" s="37"/>
      <c r="Q31" s="38"/>
    </row>
    <row r="32" spans="1:17" s="13" customFormat="1" ht="76.5" customHeight="1">
      <c r="A32" s="48" t="s">
        <v>28</v>
      </c>
      <c r="B32" s="26" t="s">
        <v>31</v>
      </c>
      <c r="C32" s="51"/>
      <c r="D32" s="4"/>
      <c r="E32" s="11" t="s">
        <v>11</v>
      </c>
      <c r="F32" s="12">
        <f>SUM(F33:F37)</f>
        <v>928272.4</v>
      </c>
      <c r="G32" s="12">
        <f aca="true" t="shared" si="3" ref="G32:O32">SUM(G33:G37)</f>
        <v>0</v>
      </c>
      <c r="H32" s="12">
        <f t="shared" si="3"/>
        <v>928272.4</v>
      </c>
      <c r="I32" s="12">
        <f t="shared" si="3"/>
        <v>0</v>
      </c>
      <c r="J32" s="12">
        <f t="shared" si="3"/>
        <v>0</v>
      </c>
      <c r="K32" s="12">
        <f t="shared" si="3"/>
        <v>0</v>
      </c>
      <c r="L32" s="12">
        <f t="shared" si="3"/>
        <v>0</v>
      </c>
      <c r="M32" s="12">
        <f t="shared" si="3"/>
        <v>0</v>
      </c>
      <c r="N32" s="12">
        <f t="shared" si="3"/>
        <v>0</v>
      </c>
      <c r="O32" s="12">
        <f t="shared" si="3"/>
        <v>0</v>
      </c>
      <c r="P32" s="33" t="s">
        <v>18</v>
      </c>
      <c r="Q32" s="34"/>
    </row>
    <row r="33" spans="1:17" s="13" customFormat="1" ht="79.5" customHeight="1">
      <c r="A33" s="49"/>
      <c r="B33" s="27"/>
      <c r="C33" s="51"/>
      <c r="D33" s="4" t="s">
        <v>32</v>
      </c>
      <c r="E33" s="6" t="s">
        <v>16</v>
      </c>
      <c r="F33" s="10">
        <v>83272.4</v>
      </c>
      <c r="G33" s="10"/>
      <c r="H33" s="10">
        <v>83272.4</v>
      </c>
      <c r="I33" s="10"/>
      <c r="J33" s="10"/>
      <c r="K33" s="10"/>
      <c r="L33" s="10"/>
      <c r="M33" s="10"/>
      <c r="N33" s="10"/>
      <c r="O33" s="10"/>
      <c r="P33" s="35"/>
      <c r="Q33" s="36"/>
    </row>
    <row r="34" spans="1:17" s="13" customFormat="1" ht="69" customHeight="1">
      <c r="A34" s="49"/>
      <c r="B34" s="27"/>
      <c r="C34" s="51"/>
      <c r="D34" s="4" t="s">
        <v>32</v>
      </c>
      <c r="E34" s="6" t="s">
        <v>13</v>
      </c>
      <c r="F34" s="10">
        <v>165000</v>
      </c>
      <c r="G34" s="10"/>
      <c r="H34" s="10">
        <v>165000</v>
      </c>
      <c r="I34" s="10"/>
      <c r="J34" s="10"/>
      <c r="K34" s="10"/>
      <c r="L34" s="10"/>
      <c r="M34" s="10"/>
      <c r="N34" s="10"/>
      <c r="O34" s="10"/>
      <c r="P34" s="35"/>
      <c r="Q34" s="36"/>
    </row>
    <row r="35" spans="1:17" s="13" customFormat="1" ht="72" customHeight="1">
      <c r="A35" s="49"/>
      <c r="B35" s="27"/>
      <c r="C35" s="51"/>
      <c r="D35" s="4" t="s">
        <v>32</v>
      </c>
      <c r="E35" s="6" t="s">
        <v>14</v>
      </c>
      <c r="F35" s="10">
        <f>H35+L35+N35</f>
        <v>340000</v>
      </c>
      <c r="G35" s="10"/>
      <c r="H35" s="10">
        <v>340000</v>
      </c>
      <c r="I35" s="10"/>
      <c r="J35" s="10"/>
      <c r="K35" s="10"/>
      <c r="L35" s="10"/>
      <c r="M35" s="10"/>
      <c r="N35" s="10"/>
      <c r="O35" s="10"/>
      <c r="P35" s="35"/>
      <c r="Q35" s="36"/>
    </row>
    <row r="36" spans="1:17" s="13" customFormat="1" ht="77.25" customHeight="1">
      <c r="A36" s="49"/>
      <c r="B36" s="27"/>
      <c r="C36" s="51"/>
      <c r="D36" s="4" t="s">
        <v>32</v>
      </c>
      <c r="E36" s="6" t="s">
        <v>19</v>
      </c>
      <c r="F36" s="10">
        <f>H36+L36+N36</f>
        <v>340000</v>
      </c>
      <c r="G36" s="10"/>
      <c r="H36" s="10">
        <v>340000</v>
      </c>
      <c r="I36" s="10"/>
      <c r="J36" s="10"/>
      <c r="K36" s="10"/>
      <c r="L36" s="10"/>
      <c r="M36" s="10"/>
      <c r="N36" s="10"/>
      <c r="O36" s="10"/>
      <c r="P36" s="35"/>
      <c r="Q36" s="36"/>
    </row>
    <row r="37" spans="1:17" s="13" customFormat="1" ht="108" customHeight="1">
      <c r="A37" s="50"/>
      <c r="B37" s="28"/>
      <c r="C37" s="51"/>
      <c r="D37" s="4"/>
      <c r="E37" s="6" t="s">
        <v>20</v>
      </c>
      <c r="F37" s="10">
        <f>H37+L37+N37</f>
        <v>0</v>
      </c>
      <c r="G37" s="10"/>
      <c r="H37" s="10"/>
      <c r="I37" s="10"/>
      <c r="J37" s="10"/>
      <c r="K37" s="10"/>
      <c r="L37" s="10"/>
      <c r="M37" s="10"/>
      <c r="N37" s="10"/>
      <c r="O37" s="10"/>
      <c r="P37" s="37"/>
      <c r="Q37" s="38"/>
    </row>
    <row r="38" spans="1:17" s="13" customFormat="1" ht="24.75" customHeight="1">
      <c r="A38" s="48" t="s">
        <v>30</v>
      </c>
      <c r="B38" s="26" t="s">
        <v>34</v>
      </c>
      <c r="C38" s="51">
        <v>1</v>
      </c>
      <c r="D38" s="4"/>
      <c r="E38" s="11" t="s">
        <v>11</v>
      </c>
      <c r="F38" s="12">
        <f>SUM(F39:F43)</f>
        <v>115123.70000000001</v>
      </c>
      <c r="G38" s="12">
        <f aca="true" t="shared" si="4" ref="G38:O38">SUM(G39:G43)</f>
        <v>0</v>
      </c>
      <c r="H38" s="12">
        <f t="shared" si="4"/>
        <v>115123.70000000001</v>
      </c>
      <c r="I38" s="12">
        <f t="shared" si="4"/>
        <v>0</v>
      </c>
      <c r="J38" s="12">
        <f t="shared" si="4"/>
        <v>0</v>
      </c>
      <c r="K38" s="12">
        <f t="shared" si="4"/>
        <v>0</v>
      </c>
      <c r="L38" s="12">
        <f t="shared" si="4"/>
        <v>0</v>
      </c>
      <c r="M38" s="12">
        <f t="shared" si="4"/>
        <v>0</v>
      </c>
      <c r="N38" s="12">
        <f t="shared" si="4"/>
        <v>0</v>
      </c>
      <c r="O38" s="12">
        <f t="shared" si="4"/>
        <v>0</v>
      </c>
      <c r="P38" s="33" t="s">
        <v>18</v>
      </c>
      <c r="Q38" s="34"/>
    </row>
    <row r="39" spans="1:17" s="13" customFormat="1" ht="37.5" customHeight="1">
      <c r="A39" s="49"/>
      <c r="B39" s="27"/>
      <c r="C39" s="51"/>
      <c r="D39" s="4" t="s">
        <v>32</v>
      </c>
      <c r="E39" s="6" t="s">
        <v>16</v>
      </c>
      <c r="F39" s="10">
        <f>H39+L39+N39</f>
        <v>44523.54</v>
      </c>
      <c r="G39" s="10"/>
      <c r="H39" s="10">
        <v>44523.54</v>
      </c>
      <c r="I39" s="10"/>
      <c r="J39" s="10"/>
      <c r="K39" s="10"/>
      <c r="L39" s="10"/>
      <c r="M39" s="10"/>
      <c r="N39" s="10"/>
      <c r="O39" s="10"/>
      <c r="P39" s="35"/>
      <c r="Q39" s="36"/>
    </row>
    <row r="40" spans="1:17" s="13" customFormat="1" ht="24.75" customHeight="1">
      <c r="A40" s="49"/>
      <c r="B40" s="27"/>
      <c r="C40" s="51"/>
      <c r="D40" s="4" t="s">
        <v>32</v>
      </c>
      <c r="E40" s="6" t="s">
        <v>13</v>
      </c>
      <c r="F40" s="10">
        <f>H40+L40+N40</f>
        <v>70600.16</v>
      </c>
      <c r="G40" s="10"/>
      <c r="H40" s="10">
        <v>70600.16</v>
      </c>
      <c r="I40" s="10"/>
      <c r="J40" s="10"/>
      <c r="K40" s="10"/>
      <c r="L40" s="10"/>
      <c r="M40" s="10"/>
      <c r="N40" s="10"/>
      <c r="O40" s="10"/>
      <c r="P40" s="35"/>
      <c r="Q40" s="36"/>
    </row>
    <row r="41" spans="1:17" s="13" customFormat="1" ht="24.75" customHeight="1">
      <c r="A41" s="49"/>
      <c r="B41" s="27"/>
      <c r="C41" s="51"/>
      <c r="D41" s="4"/>
      <c r="E41" s="6" t="s">
        <v>14</v>
      </c>
      <c r="F41" s="10">
        <f>H41+L41+N41</f>
        <v>0</v>
      </c>
      <c r="G41" s="10"/>
      <c r="H41" s="10"/>
      <c r="I41" s="10"/>
      <c r="J41" s="10"/>
      <c r="K41" s="10"/>
      <c r="L41" s="10"/>
      <c r="M41" s="10"/>
      <c r="N41" s="10"/>
      <c r="O41" s="10"/>
      <c r="P41" s="35"/>
      <c r="Q41" s="36"/>
    </row>
    <row r="42" spans="1:17" s="13" customFormat="1" ht="24.75" customHeight="1">
      <c r="A42" s="49"/>
      <c r="B42" s="27"/>
      <c r="C42" s="51"/>
      <c r="D42" s="4"/>
      <c r="E42" s="6" t="s">
        <v>19</v>
      </c>
      <c r="F42" s="10">
        <f>H42+L42+N42</f>
        <v>0</v>
      </c>
      <c r="G42" s="10"/>
      <c r="H42" s="10"/>
      <c r="I42" s="10"/>
      <c r="J42" s="10"/>
      <c r="K42" s="10"/>
      <c r="L42" s="10"/>
      <c r="M42" s="10"/>
      <c r="N42" s="10"/>
      <c r="O42" s="10"/>
      <c r="P42" s="35"/>
      <c r="Q42" s="36"/>
    </row>
    <row r="43" spans="1:17" s="13" customFormat="1" ht="24.75" customHeight="1">
      <c r="A43" s="50"/>
      <c r="B43" s="28"/>
      <c r="C43" s="51"/>
      <c r="D43" s="4"/>
      <c r="E43" s="6" t="s">
        <v>20</v>
      </c>
      <c r="F43" s="10">
        <f>H43+L43+N43</f>
        <v>0</v>
      </c>
      <c r="G43" s="10"/>
      <c r="H43" s="10"/>
      <c r="I43" s="10"/>
      <c r="J43" s="10"/>
      <c r="K43" s="10"/>
      <c r="L43" s="10"/>
      <c r="M43" s="10"/>
      <c r="N43" s="10"/>
      <c r="O43" s="10"/>
      <c r="P43" s="37"/>
      <c r="Q43" s="38"/>
    </row>
    <row r="44" spans="1:17" s="13" customFormat="1" ht="24.75" customHeight="1">
      <c r="A44" s="48" t="s">
        <v>33</v>
      </c>
      <c r="B44" s="26" t="s">
        <v>110</v>
      </c>
      <c r="C44" s="51">
        <v>1</v>
      </c>
      <c r="D44" s="4"/>
      <c r="E44" s="11" t="s">
        <v>11</v>
      </c>
      <c r="F44" s="12">
        <f>SUM(F45:F49)</f>
        <v>48821.7</v>
      </c>
      <c r="G44" s="12">
        <f aca="true" t="shared" si="5" ref="G44:O44">SUM(G45:G49)</f>
        <v>0</v>
      </c>
      <c r="H44" s="12">
        <f t="shared" si="5"/>
        <v>48821.7</v>
      </c>
      <c r="I44" s="12">
        <f t="shared" si="5"/>
        <v>0</v>
      </c>
      <c r="J44" s="12">
        <f t="shared" si="5"/>
        <v>0</v>
      </c>
      <c r="K44" s="12">
        <f t="shared" si="5"/>
        <v>0</v>
      </c>
      <c r="L44" s="12">
        <f t="shared" si="5"/>
        <v>0</v>
      </c>
      <c r="M44" s="12">
        <f t="shared" si="5"/>
        <v>0</v>
      </c>
      <c r="N44" s="12">
        <f t="shared" si="5"/>
        <v>0</v>
      </c>
      <c r="O44" s="12">
        <f t="shared" si="5"/>
        <v>0</v>
      </c>
      <c r="P44" s="33" t="s">
        <v>18</v>
      </c>
      <c r="Q44" s="34"/>
    </row>
    <row r="45" spans="1:17" s="13" customFormat="1" ht="39" customHeight="1">
      <c r="A45" s="49"/>
      <c r="B45" s="27"/>
      <c r="C45" s="51"/>
      <c r="D45" s="4" t="s">
        <v>32</v>
      </c>
      <c r="E45" s="6" t="s">
        <v>16</v>
      </c>
      <c r="F45" s="10">
        <f>H45+L45+N45</f>
        <v>24410.85</v>
      </c>
      <c r="G45" s="10"/>
      <c r="H45" s="10">
        <v>24410.85</v>
      </c>
      <c r="I45" s="10"/>
      <c r="J45" s="10"/>
      <c r="K45" s="10"/>
      <c r="L45" s="10"/>
      <c r="M45" s="10"/>
      <c r="N45" s="10"/>
      <c r="O45" s="10"/>
      <c r="P45" s="35"/>
      <c r="Q45" s="36"/>
    </row>
    <row r="46" spans="1:17" s="13" customFormat="1" ht="24.75" customHeight="1">
      <c r="A46" s="49"/>
      <c r="B46" s="27"/>
      <c r="C46" s="51"/>
      <c r="D46" s="4" t="s">
        <v>32</v>
      </c>
      <c r="E46" s="6" t="s">
        <v>13</v>
      </c>
      <c r="F46" s="10">
        <f>H46+L46+N46</f>
        <v>24410.85</v>
      </c>
      <c r="G46" s="10"/>
      <c r="H46" s="10">
        <v>24410.85</v>
      </c>
      <c r="I46" s="10"/>
      <c r="J46" s="10"/>
      <c r="K46" s="10"/>
      <c r="L46" s="10"/>
      <c r="M46" s="10"/>
      <c r="N46" s="10"/>
      <c r="O46" s="10"/>
      <c r="P46" s="35"/>
      <c r="Q46" s="36"/>
    </row>
    <row r="47" spans="1:17" s="13" customFormat="1" ht="24.75" customHeight="1">
      <c r="A47" s="49"/>
      <c r="B47" s="27"/>
      <c r="C47" s="51"/>
      <c r="D47" s="4"/>
      <c r="E47" s="6" t="s">
        <v>14</v>
      </c>
      <c r="F47" s="10">
        <f>H47+L47+N47</f>
        <v>0</v>
      </c>
      <c r="G47" s="10"/>
      <c r="H47" s="10"/>
      <c r="I47" s="10"/>
      <c r="J47" s="10"/>
      <c r="K47" s="10"/>
      <c r="L47" s="10"/>
      <c r="M47" s="10"/>
      <c r="N47" s="10"/>
      <c r="O47" s="10"/>
      <c r="P47" s="35"/>
      <c r="Q47" s="36"/>
    </row>
    <row r="48" spans="1:17" s="13" customFormat="1" ht="24.75" customHeight="1">
      <c r="A48" s="49"/>
      <c r="B48" s="27"/>
      <c r="C48" s="51"/>
      <c r="D48" s="4"/>
      <c r="E48" s="6" t="s">
        <v>19</v>
      </c>
      <c r="F48" s="10">
        <f>H48+L48+N48</f>
        <v>0</v>
      </c>
      <c r="G48" s="10"/>
      <c r="H48" s="10"/>
      <c r="I48" s="10"/>
      <c r="J48" s="10"/>
      <c r="K48" s="10"/>
      <c r="L48" s="10"/>
      <c r="M48" s="10"/>
      <c r="N48" s="10"/>
      <c r="O48" s="10"/>
      <c r="P48" s="35"/>
      <c r="Q48" s="36"/>
    </row>
    <row r="49" spans="1:17" s="13" customFormat="1" ht="24.75" customHeight="1">
      <c r="A49" s="50"/>
      <c r="B49" s="28"/>
      <c r="C49" s="51"/>
      <c r="D49" s="4"/>
      <c r="E49" s="6" t="s">
        <v>20</v>
      </c>
      <c r="F49" s="10">
        <f>H49+L49+N49</f>
        <v>0</v>
      </c>
      <c r="G49" s="10"/>
      <c r="H49" s="10"/>
      <c r="I49" s="10"/>
      <c r="J49" s="10"/>
      <c r="K49" s="10"/>
      <c r="L49" s="10"/>
      <c r="M49" s="10"/>
      <c r="N49" s="10"/>
      <c r="O49" s="10"/>
      <c r="P49" s="37"/>
      <c r="Q49" s="38"/>
    </row>
    <row r="50" spans="1:17" s="13" customFormat="1" ht="24.75" customHeight="1">
      <c r="A50" s="48" t="s">
        <v>35</v>
      </c>
      <c r="B50" s="26" t="s">
        <v>128</v>
      </c>
      <c r="C50" s="51"/>
      <c r="D50" s="4"/>
      <c r="E50" s="11" t="s">
        <v>11</v>
      </c>
      <c r="F50" s="12">
        <f>SUM(F51:F55)</f>
        <v>230000</v>
      </c>
      <c r="G50" s="12">
        <f aca="true" t="shared" si="6" ref="G50:O50">SUM(G51:G55)</f>
        <v>0</v>
      </c>
      <c r="H50" s="12">
        <f>SUM(H51:H55)</f>
        <v>230000</v>
      </c>
      <c r="I50" s="12">
        <f t="shared" si="6"/>
        <v>0</v>
      </c>
      <c r="J50" s="12">
        <f t="shared" si="6"/>
        <v>0</v>
      </c>
      <c r="K50" s="12">
        <f t="shared" si="6"/>
        <v>0</v>
      </c>
      <c r="L50" s="12">
        <v>0</v>
      </c>
      <c r="M50" s="12">
        <f t="shared" si="6"/>
        <v>0</v>
      </c>
      <c r="N50" s="12">
        <f t="shared" si="6"/>
        <v>0</v>
      </c>
      <c r="O50" s="12">
        <f t="shared" si="6"/>
        <v>0</v>
      </c>
      <c r="P50" s="33" t="s">
        <v>18</v>
      </c>
      <c r="Q50" s="34"/>
    </row>
    <row r="51" spans="1:17" s="13" customFormat="1" ht="24.75" customHeight="1">
      <c r="A51" s="49"/>
      <c r="B51" s="27"/>
      <c r="C51" s="51"/>
      <c r="D51" s="4"/>
      <c r="E51" s="6" t="s">
        <v>16</v>
      </c>
      <c r="F51" s="10">
        <f>H51+L51+N51</f>
        <v>88680.14</v>
      </c>
      <c r="G51" s="10"/>
      <c r="H51" s="10">
        <v>88680.14</v>
      </c>
      <c r="I51" s="10"/>
      <c r="J51" s="10"/>
      <c r="K51" s="10"/>
      <c r="L51" s="10"/>
      <c r="M51" s="10"/>
      <c r="N51" s="10"/>
      <c r="O51" s="10"/>
      <c r="P51" s="35"/>
      <c r="Q51" s="36"/>
    </row>
    <row r="52" spans="1:17" s="13" customFormat="1" ht="24.75" customHeight="1">
      <c r="A52" s="49"/>
      <c r="B52" s="27"/>
      <c r="C52" s="51"/>
      <c r="D52" s="4" t="s">
        <v>32</v>
      </c>
      <c r="E52" s="6" t="s">
        <v>13</v>
      </c>
      <c r="F52" s="10">
        <f>H52+L52+N52</f>
        <v>141319.86</v>
      </c>
      <c r="G52" s="10"/>
      <c r="H52" s="10">
        <v>141319.86</v>
      </c>
      <c r="I52" s="10"/>
      <c r="J52" s="10"/>
      <c r="K52" s="10"/>
      <c r="L52" s="10"/>
      <c r="M52" s="10"/>
      <c r="N52" s="10"/>
      <c r="O52" s="10"/>
      <c r="P52" s="35"/>
      <c r="Q52" s="36"/>
    </row>
    <row r="53" spans="1:17" s="13" customFormat="1" ht="24.75" customHeight="1">
      <c r="A53" s="49"/>
      <c r="B53" s="27"/>
      <c r="C53" s="51"/>
      <c r="D53" s="4"/>
      <c r="E53" s="6" t="s">
        <v>14</v>
      </c>
      <c r="F53" s="10">
        <f>H53+L53+N53</f>
        <v>0</v>
      </c>
      <c r="G53" s="10"/>
      <c r="H53" s="10"/>
      <c r="I53" s="10"/>
      <c r="J53" s="10"/>
      <c r="K53" s="10"/>
      <c r="L53" s="10"/>
      <c r="M53" s="10"/>
      <c r="N53" s="10"/>
      <c r="O53" s="10"/>
      <c r="P53" s="35"/>
      <c r="Q53" s="36"/>
    </row>
    <row r="54" spans="1:17" s="13" customFormat="1" ht="24.75" customHeight="1">
      <c r="A54" s="49"/>
      <c r="B54" s="27"/>
      <c r="C54" s="51"/>
      <c r="D54" s="4"/>
      <c r="E54" s="6" t="s">
        <v>19</v>
      </c>
      <c r="F54" s="10">
        <f>H54+L54+N54</f>
        <v>0</v>
      </c>
      <c r="G54" s="10"/>
      <c r="H54" s="10"/>
      <c r="I54" s="10"/>
      <c r="J54" s="10"/>
      <c r="K54" s="10"/>
      <c r="L54" s="10"/>
      <c r="M54" s="10"/>
      <c r="N54" s="10"/>
      <c r="O54" s="10"/>
      <c r="P54" s="35"/>
      <c r="Q54" s="36"/>
    </row>
    <row r="55" spans="1:17" s="13" customFormat="1" ht="24.75" customHeight="1">
      <c r="A55" s="50"/>
      <c r="B55" s="28"/>
      <c r="C55" s="51"/>
      <c r="D55" s="4"/>
      <c r="E55" s="6" t="s">
        <v>20</v>
      </c>
      <c r="F55" s="10">
        <f>H55+L55+N55</f>
        <v>0</v>
      </c>
      <c r="G55" s="10"/>
      <c r="H55" s="10"/>
      <c r="I55" s="10"/>
      <c r="J55" s="10"/>
      <c r="K55" s="10"/>
      <c r="L55" s="10"/>
      <c r="M55" s="10"/>
      <c r="N55" s="10"/>
      <c r="O55" s="10"/>
      <c r="P55" s="37"/>
      <c r="Q55" s="38"/>
    </row>
    <row r="56" spans="1:17" s="13" customFormat="1" ht="24.75" customHeight="1">
      <c r="A56" s="48" t="s">
        <v>36</v>
      </c>
      <c r="B56" s="26" t="s">
        <v>38</v>
      </c>
      <c r="C56" s="51" t="s">
        <v>40</v>
      </c>
      <c r="D56" s="4"/>
      <c r="E56" s="11" t="s">
        <v>11</v>
      </c>
      <c r="F56" s="12">
        <f>SUM(F57:F61)</f>
        <v>16680</v>
      </c>
      <c r="G56" s="12">
        <f aca="true" t="shared" si="7" ref="G56:O56">SUM(G57:G61)</f>
        <v>0</v>
      </c>
      <c r="H56" s="12">
        <f t="shared" si="7"/>
        <v>16680</v>
      </c>
      <c r="I56" s="12">
        <f t="shared" si="7"/>
        <v>0</v>
      </c>
      <c r="J56" s="12">
        <f t="shared" si="7"/>
        <v>0</v>
      </c>
      <c r="K56" s="12">
        <f t="shared" si="7"/>
        <v>0</v>
      </c>
      <c r="L56" s="12">
        <f t="shared" si="7"/>
        <v>0</v>
      </c>
      <c r="M56" s="12">
        <f t="shared" si="7"/>
        <v>0</v>
      </c>
      <c r="N56" s="12">
        <f t="shared" si="7"/>
        <v>0</v>
      </c>
      <c r="O56" s="12">
        <f t="shared" si="7"/>
        <v>0</v>
      </c>
      <c r="P56" s="33" t="s">
        <v>18</v>
      </c>
      <c r="Q56" s="34"/>
    </row>
    <row r="57" spans="1:17" s="13" customFormat="1" ht="24.75" customHeight="1">
      <c r="A57" s="49"/>
      <c r="B57" s="27"/>
      <c r="C57" s="51"/>
      <c r="D57" s="4" t="s">
        <v>32</v>
      </c>
      <c r="E57" s="6" t="s">
        <v>16</v>
      </c>
      <c r="F57" s="10">
        <f>H57+L57+N57</f>
        <v>16680</v>
      </c>
      <c r="G57" s="10"/>
      <c r="H57" s="10">
        <v>16680</v>
      </c>
      <c r="I57" s="10"/>
      <c r="J57" s="10"/>
      <c r="K57" s="10"/>
      <c r="L57" s="10"/>
      <c r="M57" s="10"/>
      <c r="N57" s="10"/>
      <c r="O57" s="10"/>
      <c r="P57" s="35"/>
      <c r="Q57" s="36"/>
    </row>
    <row r="58" spans="1:17" s="13" customFormat="1" ht="24.75" customHeight="1">
      <c r="A58" s="49"/>
      <c r="B58" s="27"/>
      <c r="C58" s="51"/>
      <c r="D58" s="4"/>
      <c r="E58" s="6" t="s">
        <v>13</v>
      </c>
      <c r="F58" s="10">
        <f>H58+L58+N58</f>
        <v>0</v>
      </c>
      <c r="G58" s="10"/>
      <c r="H58" s="10"/>
      <c r="I58" s="10"/>
      <c r="J58" s="10"/>
      <c r="K58" s="10"/>
      <c r="L58" s="10"/>
      <c r="M58" s="10"/>
      <c r="N58" s="10"/>
      <c r="O58" s="10"/>
      <c r="P58" s="35"/>
      <c r="Q58" s="36"/>
    </row>
    <row r="59" spans="1:17" s="13" customFormat="1" ht="24.75" customHeight="1">
      <c r="A59" s="49"/>
      <c r="B59" s="27"/>
      <c r="C59" s="51"/>
      <c r="D59" s="4"/>
      <c r="E59" s="6" t="s">
        <v>14</v>
      </c>
      <c r="F59" s="10">
        <f>H59+L59+N59</f>
        <v>0</v>
      </c>
      <c r="G59" s="10"/>
      <c r="H59" s="10"/>
      <c r="I59" s="10"/>
      <c r="J59" s="10"/>
      <c r="K59" s="10"/>
      <c r="L59" s="10"/>
      <c r="M59" s="10"/>
      <c r="N59" s="10"/>
      <c r="O59" s="10"/>
      <c r="P59" s="35"/>
      <c r="Q59" s="36"/>
    </row>
    <row r="60" spans="1:17" s="13" customFormat="1" ht="24.75" customHeight="1">
      <c r="A60" s="49"/>
      <c r="B60" s="27"/>
      <c r="C60" s="51"/>
      <c r="D60" s="4"/>
      <c r="E60" s="6" t="s">
        <v>19</v>
      </c>
      <c r="F60" s="10">
        <f>H60+L60+N60</f>
        <v>0</v>
      </c>
      <c r="G60" s="10"/>
      <c r="H60" s="10"/>
      <c r="I60" s="10"/>
      <c r="J60" s="10"/>
      <c r="K60" s="10"/>
      <c r="L60" s="10"/>
      <c r="M60" s="10"/>
      <c r="N60" s="10"/>
      <c r="O60" s="10"/>
      <c r="P60" s="35"/>
      <c r="Q60" s="36"/>
    </row>
    <row r="61" spans="1:17" s="13" customFormat="1" ht="24.75" customHeight="1">
      <c r="A61" s="50"/>
      <c r="B61" s="28"/>
      <c r="C61" s="51"/>
      <c r="D61" s="4"/>
      <c r="E61" s="6" t="s">
        <v>20</v>
      </c>
      <c r="F61" s="10">
        <f>H61+L61+N61</f>
        <v>0</v>
      </c>
      <c r="G61" s="10"/>
      <c r="H61" s="10"/>
      <c r="I61" s="10"/>
      <c r="J61" s="10"/>
      <c r="K61" s="10"/>
      <c r="L61" s="10"/>
      <c r="M61" s="10"/>
      <c r="N61" s="10"/>
      <c r="O61" s="10"/>
      <c r="P61" s="37"/>
      <c r="Q61" s="38"/>
    </row>
    <row r="62" spans="1:17" s="13" customFormat="1" ht="24.75" customHeight="1">
      <c r="A62" s="48" t="s">
        <v>37</v>
      </c>
      <c r="B62" s="26" t="s">
        <v>42</v>
      </c>
      <c r="C62" s="51" t="s">
        <v>43</v>
      </c>
      <c r="D62" s="4"/>
      <c r="E62" s="11" t="s">
        <v>11</v>
      </c>
      <c r="F62" s="12">
        <f>SUM(F63:F67)</f>
        <v>8053.8</v>
      </c>
      <c r="G62" s="12">
        <f aca="true" t="shared" si="8" ref="G62:O62">SUM(G63:G67)</f>
        <v>0</v>
      </c>
      <c r="H62" s="12">
        <f t="shared" si="8"/>
        <v>8053.8</v>
      </c>
      <c r="I62" s="12">
        <f t="shared" si="8"/>
        <v>0</v>
      </c>
      <c r="J62" s="12">
        <f t="shared" si="8"/>
        <v>0</v>
      </c>
      <c r="K62" s="12">
        <f t="shared" si="8"/>
        <v>0</v>
      </c>
      <c r="L62" s="12">
        <f t="shared" si="8"/>
        <v>0</v>
      </c>
      <c r="M62" s="12">
        <f t="shared" si="8"/>
        <v>0</v>
      </c>
      <c r="N62" s="12">
        <f t="shared" si="8"/>
        <v>0</v>
      </c>
      <c r="O62" s="12">
        <f t="shared" si="8"/>
        <v>0</v>
      </c>
      <c r="P62" s="33" t="s">
        <v>18</v>
      </c>
      <c r="Q62" s="34"/>
    </row>
    <row r="63" spans="1:17" s="13" customFormat="1" ht="24.75" customHeight="1">
      <c r="A63" s="49"/>
      <c r="B63" s="27"/>
      <c r="C63" s="51"/>
      <c r="D63" s="4" t="s">
        <v>32</v>
      </c>
      <c r="E63" s="6" t="s">
        <v>16</v>
      </c>
      <c r="F63" s="10">
        <f>H63+L63+N63</f>
        <v>8053.8</v>
      </c>
      <c r="G63" s="10"/>
      <c r="H63" s="10">
        <v>8053.8</v>
      </c>
      <c r="I63" s="10"/>
      <c r="J63" s="10"/>
      <c r="K63" s="10"/>
      <c r="L63" s="10"/>
      <c r="M63" s="10"/>
      <c r="N63" s="10"/>
      <c r="O63" s="10"/>
      <c r="P63" s="35"/>
      <c r="Q63" s="36"/>
    </row>
    <row r="64" spans="1:17" s="13" customFormat="1" ht="24.75" customHeight="1">
      <c r="A64" s="49"/>
      <c r="B64" s="27"/>
      <c r="C64" s="51"/>
      <c r="D64" s="4"/>
      <c r="E64" s="6" t="s">
        <v>13</v>
      </c>
      <c r="F64" s="10">
        <f>H64+L64+N64</f>
        <v>0</v>
      </c>
      <c r="G64" s="10"/>
      <c r="H64" s="10"/>
      <c r="I64" s="10"/>
      <c r="J64" s="10"/>
      <c r="K64" s="10"/>
      <c r="L64" s="10"/>
      <c r="M64" s="10"/>
      <c r="N64" s="10"/>
      <c r="O64" s="10"/>
      <c r="P64" s="35"/>
      <c r="Q64" s="36"/>
    </row>
    <row r="65" spans="1:17" s="13" customFormat="1" ht="24.75" customHeight="1">
      <c r="A65" s="49"/>
      <c r="B65" s="27"/>
      <c r="C65" s="51"/>
      <c r="D65" s="4"/>
      <c r="E65" s="6" t="s">
        <v>14</v>
      </c>
      <c r="F65" s="10">
        <f>H65+L65+N65</f>
        <v>0</v>
      </c>
      <c r="G65" s="10"/>
      <c r="H65" s="10"/>
      <c r="I65" s="10"/>
      <c r="J65" s="10"/>
      <c r="K65" s="10"/>
      <c r="L65" s="10"/>
      <c r="M65" s="10"/>
      <c r="N65" s="10"/>
      <c r="O65" s="10"/>
      <c r="P65" s="35"/>
      <c r="Q65" s="36"/>
    </row>
    <row r="66" spans="1:17" s="13" customFormat="1" ht="24.75" customHeight="1">
      <c r="A66" s="49"/>
      <c r="B66" s="27"/>
      <c r="C66" s="51"/>
      <c r="D66" s="4"/>
      <c r="E66" s="6" t="s">
        <v>19</v>
      </c>
      <c r="F66" s="10">
        <f>H66+L66+N66</f>
        <v>0</v>
      </c>
      <c r="G66" s="10"/>
      <c r="H66" s="10"/>
      <c r="I66" s="10"/>
      <c r="J66" s="10"/>
      <c r="K66" s="10"/>
      <c r="L66" s="10"/>
      <c r="M66" s="10"/>
      <c r="N66" s="10"/>
      <c r="O66" s="10"/>
      <c r="P66" s="35"/>
      <c r="Q66" s="36"/>
    </row>
    <row r="67" spans="1:17" s="13" customFormat="1" ht="24.75" customHeight="1">
      <c r="A67" s="50"/>
      <c r="B67" s="28"/>
      <c r="C67" s="51"/>
      <c r="D67" s="4"/>
      <c r="E67" s="6" t="s">
        <v>20</v>
      </c>
      <c r="F67" s="10">
        <f>H67+L67+N67</f>
        <v>0</v>
      </c>
      <c r="G67" s="10"/>
      <c r="H67" s="10"/>
      <c r="I67" s="10"/>
      <c r="J67" s="10"/>
      <c r="K67" s="10"/>
      <c r="L67" s="10"/>
      <c r="M67" s="10"/>
      <c r="N67" s="10"/>
      <c r="O67" s="10"/>
      <c r="P67" s="37"/>
      <c r="Q67" s="38"/>
    </row>
    <row r="68" spans="1:17" s="13" customFormat="1" ht="24.75" customHeight="1">
      <c r="A68" s="48" t="s">
        <v>39</v>
      </c>
      <c r="B68" s="26" t="s">
        <v>129</v>
      </c>
      <c r="C68" s="51" t="s">
        <v>45</v>
      </c>
      <c r="D68" s="4"/>
      <c r="E68" s="11" t="s">
        <v>11</v>
      </c>
      <c r="F68" s="12">
        <f>SUM(F69:F73)</f>
        <v>6000</v>
      </c>
      <c r="G68" s="12">
        <f aca="true" t="shared" si="9" ref="G68:O68">SUM(G69:G73)</f>
        <v>0</v>
      </c>
      <c r="H68" s="12">
        <f t="shared" si="9"/>
        <v>6000</v>
      </c>
      <c r="I68" s="12">
        <f t="shared" si="9"/>
        <v>0</v>
      </c>
      <c r="J68" s="12">
        <f t="shared" si="9"/>
        <v>0</v>
      </c>
      <c r="K68" s="12">
        <f t="shared" si="9"/>
        <v>0</v>
      </c>
      <c r="L68" s="12">
        <f t="shared" si="9"/>
        <v>0</v>
      </c>
      <c r="M68" s="12">
        <f t="shared" si="9"/>
        <v>0</v>
      </c>
      <c r="N68" s="12">
        <f t="shared" si="9"/>
        <v>0</v>
      </c>
      <c r="O68" s="12">
        <f t="shared" si="9"/>
        <v>0</v>
      </c>
      <c r="P68" s="33" t="s">
        <v>18</v>
      </c>
      <c r="Q68" s="34"/>
    </row>
    <row r="69" spans="1:17" s="13" customFormat="1" ht="24.75" customHeight="1">
      <c r="A69" s="49"/>
      <c r="B69" s="27"/>
      <c r="C69" s="51"/>
      <c r="D69" s="4" t="s">
        <v>27</v>
      </c>
      <c r="E69" s="6" t="s">
        <v>16</v>
      </c>
      <c r="F69" s="10">
        <f>H69+L69+N69</f>
        <v>6000</v>
      </c>
      <c r="G69" s="10"/>
      <c r="H69" s="10">
        <v>6000</v>
      </c>
      <c r="I69" s="10"/>
      <c r="J69" s="10"/>
      <c r="K69" s="10"/>
      <c r="L69" s="10"/>
      <c r="M69" s="10"/>
      <c r="N69" s="10"/>
      <c r="O69" s="10"/>
      <c r="P69" s="35"/>
      <c r="Q69" s="36"/>
    </row>
    <row r="70" spans="1:17" s="13" customFormat="1" ht="24.75" customHeight="1">
      <c r="A70" s="49"/>
      <c r="B70" s="27"/>
      <c r="C70" s="51"/>
      <c r="D70" s="4"/>
      <c r="E70" s="6" t="s">
        <v>13</v>
      </c>
      <c r="F70" s="10">
        <f>H70+L70+N70</f>
        <v>0</v>
      </c>
      <c r="G70" s="10"/>
      <c r="H70" s="10"/>
      <c r="I70" s="10"/>
      <c r="J70" s="10"/>
      <c r="K70" s="10"/>
      <c r="L70" s="10"/>
      <c r="M70" s="10"/>
      <c r="N70" s="10"/>
      <c r="O70" s="10"/>
      <c r="P70" s="35"/>
      <c r="Q70" s="36"/>
    </row>
    <row r="71" spans="1:17" s="13" customFormat="1" ht="24.75" customHeight="1">
      <c r="A71" s="49"/>
      <c r="B71" s="27"/>
      <c r="C71" s="51"/>
      <c r="D71" s="4"/>
      <c r="E71" s="6" t="s">
        <v>14</v>
      </c>
      <c r="F71" s="10">
        <f>H71+L71+N71</f>
        <v>0</v>
      </c>
      <c r="G71" s="10"/>
      <c r="H71" s="10"/>
      <c r="I71" s="10"/>
      <c r="J71" s="10"/>
      <c r="K71" s="10"/>
      <c r="L71" s="10"/>
      <c r="M71" s="10"/>
      <c r="N71" s="10"/>
      <c r="O71" s="10"/>
      <c r="P71" s="35"/>
      <c r="Q71" s="36"/>
    </row>
    <row r="72" spans="1:17" s="13" customFormat="1" ht="24.75" customHeight="1">
      <c r="A72" s="49"/>
      <c r="B72" s="27"/>
      <c r="C72" s="51"/>
      <c r="D72" s="4"/>
      <c r="E72" s="6" t="s">
        <v>19</v>
      </c>
      <c r="F72" s="10">
        <f>H72+L72+N72</f>
        <v>0</v>
      </c>
      <c r="G72" s="10"/>
      <c r="H72" s="10"/>
      <c r="I72" s="10"/>
      <c r="J72" s="10"/>
      <c r="K72" s="10"/>
      <c r="L72" s="10"/>
      <c r="M72" s="10"/>
      <c r="N72" s="10"/>
      <c r="O72" s="10"/>
      <c r="P72" s="35"/>
      <c r="Q72" s="36"/>
    </row>
    <row r="73" spans="1:17" s="13" customFormat="1" ht="24.75" customHeight="1">
      <c r="A73" s="50"/>
      <c r="B73" s="28"/>
      <c r="C73" s="51"/>
      <c r="D73" s="4"/>
      <c r="E73" s="6" t="s">
        <v>20</v>
      </c>
      <c r="F73" s="10">
        <f>H73+L73+N73</f>
        <v>0</v>
      </c>
      <c r="G73" s="10"/>
      <c r="H73" s="10"/>
      <c r="I73" s="10"/>
      <c r="J73" s="10"/>
      <c r="K73" s="10"/>
      <c r="L73" s="10"/>
      <c r="M73" s="10"/>
      <c r="N73" s="10"/>
      <c r="O73" s="10"/>
      <c r="P73" s="37"/>
      <c r="Q73" s="38"/>
    </row>
    <row r="74" spans="1:17" s="13" customFormat="1" ht="24.75" customHeight="1">
      <c r="A74" s="48" t="s">
        <v>41</v>
      </c>
      <c r="B74" s="26" t="s">
        <v>130</v>
      </c>
      <c r="C74" s="51" t="s">
        <v>47</v>
      </c>
      <c r="D74" s="4"/>
      <c r="E74" s="11" t="s">
        <v>11</v>
      </c>
      <c r="F74" s="12">
        <f>SUM(F75:F79)</f>
        <v>7150</v>
      </c>
      <c r="G74" s="12">
        <f aca="true" t="shared" si="10" ref="G74:O74">SUM(G75:G79)</f>
        <v>0</v>
      </c>
      <c r="H74" s="12">
        <f t="shared" si="10"/>
        <v>7150</v>
      </c>
      <c r="I74" s="12">
        <f t="shared" si="10"/>
        <v>0</v>
      </c>
      <c r="J74" s="12">
        <f t="shared" si="10"/>
        <v>0</v>
      </c>
      <c r="K74" s="12">
        <f t="shared" si="10"/>
        <v>0</v>
      </c>
      <c r="L74" s="12">
        <f t="shared" si="10"/>
        <v>0</v>
      </c>
      <c r="M74" s="12">
        <f t="shared" si="10"/>
        <v>0</v>
      </c>
      <c r="N74" s="12">
        <f t="shared" si="10"/>
        <v>0</v>
      </c>
      <c r="O74" s="12">
        <f t="shared" si="10"/>
        <v>0</v>
      </c>
      <c r="P74" s="33" t="s">
        <v>18</v>
      </c>
      <c r="Q74" s="34"/>
    </row>
    <row r="75" spans="1:17" s="13" customFormat="1" ht="24.75" customHeight="1">
      <c r="A75" s="49"/>
      <c r="B75" s="27"/>
      <c r="C75" s="51"/>
      <c r="D75" s="4" t="s">
        <v>27</v>
      </c>
      <c r="E75" s="6" t="s">
        <v>16</v>
      </c>
      <c r="F75" s="10">
        <f>H75+L75+N75</f>
        <v>7150</v>
      </c>
      <c r="G75" s="10"/>
      <c r="H75" s="10">
        <v>7150</v>
      </c>
      <c r="I75" s="10"/>
      <c r="J75" s="10"/>
      <c r="K75" s="10"/>
      <c r="L75" s="10"/>
      <c r="M75" s="10"/>
      <c r="N75" s="10"/>
      <c r="O75" s="10"/>
      <c r="P75" s="35"/>
      <c r="Q75" s="36"/>
    </row>
    <row r="76" spans="1:17" s="13" customFormat="1" ht="24.75" customHeight="1">
      <c r="A76" s="49"/>
      <c r="B76" s="27"/>
      <c r="C76" s="51"/>
      <c r="D76" s="4"/>
      <c r="E76" s="6" t="s">
        <v>13</v>
      </c>
      <c r="F76" s="10">
        <f>H76+L76+N76</f>
        <v>0</v>
      </c>
      <c r="G76" s="10"/>
      <c r="H76" s="10"/>
      <c r="I76" s="10"/>
      <c r="J76" s="10"/>
      <c r="K76" s="10"/>
      <c r="L76" s="10"/>
      <c r="M76" s="10"/>
      <c r="N76" s="10"/>
      <c r="O76" s="10"/>
      <c r="P76" s="35"/>
      <c r="Q76" s="36"/>
    </row>
    <row r="77" spans="1:17" s="13" customFormat="1" ht="24.75" customHeight="1">
      <c r="A77" s="49"/>
      <c r="B77" s="27"/>
      <c r="C77" s="51"/>
      <c r="D77" s="4"/>
      <c r="E77" s="6" t="s">
        <v>14</v>
      </c>
      <c r="F77" s="10">
        <f>H77+L77+N77</f>
        <v>0</v>
      </c>
      <c r="G77" s="10"/>
      <c r="H77" s="10"/>
      <c r="I77" s="10"/>
      <c r="J77" s="10"/>
      <c r="K77" s="10"/>
      <c r="L77" s="10"/>
      <c r="M77" s="10"/>
      <c r="N77" s="10"/>
      <c r="O77" s="10"/>
      <c r="P77" s="35"/>
      <c r="Q77" s="36"/>
    </row>
    <row r="78" spans="1:17" s="13" customFormat="1" ht="24.75" customHeight="1">
      <c r="A78" s="49"/>
      <c r="B78" s="27"/>
      <c r="C78" s="51"/>
      <c r="D78" s="4"/>
      <c r="E78" s="6" t="s">
        <v>19</v>
      </c>
      <c r="F78" s="10">
        <f>H78+L78+N78</f>
        <v>0</v>
      </c>
      <c r="G78" s="10"/>
      <c r="H78" s="10"/>
      <c r="I78" s="10"/>
      <c r="J78" s="10"/>
      <c r="K78" s="10"/>
      <c r="L78" s="10"/>
      <c r="M78" s="10"/>
      <c r="N78" s="10"/>
      <c r="O78" s="10"/>
      <c r="P78" s="35"/>
      <c r="Q78" s="36"/>
    </row>
    <row r="79" spans="1:17" s="13" customFormat="1" ht="24.75" customHeight="1">
      <c r="A79" s="50"/>
      <c r="B79" s="28"/>
      <c r="C79" s="51"/>
      <c r="D79" s="4"/>
      <c r="E79" s="6" t="s">
        <v>20</v>
      </c>
      <c r="F79" s="10">
        <f>H79+L79+N79</f>
        <v>0</v>
      </c>
      <c r="G79" s="10"/>
      <c r="H79" s="10"/>
      <c r="I79" s="10"/>
      <c r="J79" s="10"/>
      <c r="K79" s="10"/>
      <c r="L79" s="10"/>
      <c r="M79" s="10"/>
      <c r="N79" s="10"/>
      <c r="O79" s="10"/>
      <c r="P79" s="37"/>
      <c r="Q79" s="38"/>
    </row>
    <row r="80" spans="1:17" s="13" customFormat="1" ht="24.75" customHeight="1">
      <c r="A80" s="48" t="s">
        <v>44</v>
      </c>
      <c r="B80" s="26" t="s">
        <v>52</v>
      </c>
      <c r="C80" s="51" t="s">
        <v>53</v>
      </c>
      <c r="D80" s="4"/>
      <c r="E80" s="11" t="s">
        <v>11</v>
      </c>
      <c r="F80" s="12">
        <f>SUM(F81:F85)</f>
        <v>2800</v>
      </c>
      <c r="G80" s="12">
        <f aca="true" t="shared" si="11" ref="G80:O80">SUM(G81:G85)</f>
        <v>0</v>
      </c>
      <c r="H80" s="12">
        <f t="shared" si="11"/>
        <v>2800</v>
      </c>
      <c r="I80" s="12">
        <f t="shared" si="11"/>
        <v>0</v>
      </c>
      <c r="J80" s="12">
        <f t="shared" si="11"/>
        <v>0</v>
      </c>
      <c r="K80" s="12">
        <f t="shared" si="11"/>
        <v>0</v>
      </c>
      <c r="L80" s="12">
        <f t="shared" si="11"/>
        <v>0</v>
      </c>
      <c r="M80" s="12">
        <f t="shared" si="11"/>
        <v>0</v>
      </c>
      <c r="N80" s="12">
        <f t="shared" si="11"/>
        <v>0</v>
      </c>
      <c r="O80" s="12">
        <f t="shared" si="11"/>
        <v>0</v>
      </c>
      <c r="P80" s="33" t="s">
        <v>18</v>
      </c>
      <c r="Q80" s="34"/>
    </row>
    <row r="81" spans="1:17" s="13" customFormat="1" ht="24.75" customHeight="1">
      <c r="A81" s="49"/>
      <c r="B81" s="27"/>
      <c r="C81" s="51"/>
      <c r="D81" s="4" t="s">
        <v>17</v>
      </c>
      <c r="E81" s="6" t="s">
        <v>16</v>
      </c>
      <c r="F81" s="10">
        <f>H81+L81+N81</f>
        <v>300</v>
      </c>
      <c r="G81" s="10"/>
      <c r="H81" s="10">
        <v>300</v>
      </c>
      <c r="I81" s="10"/>
      <c r="J81" s="10"/>
      <c r="K81" s="10"/>
      <c r="L81" s="10"/>
      <c r="M81" s="10"/>
      <c r="N81" s="10"/>
      <c r="O81" s="10"/>
      <c r="P81" s="35"/>
      <c r="Q81" s="36"/>
    </row>
    <row r="82" spans="1:17" s="13" customFormat="1" ht="24.75" customHeight="1">
      <c r="A82" s="49"/>
      <c r="B82" s="27"/>
      <c r="C82" s="51"/>
      <c r="D82" s="4" t="s">
        <v>32</v>
      </c>
      <c r="E82" s="6" t="s">
        <v>13</v>
      </c>
      <c r="F82" s="10">
        <f>H82+L82+N82</f>
        <v>2500</v>
      </c>
      <c r="G82" s="10"/>
      <c r="H82" s="10">
        <v>2500</v>
      </c>
      <c r="I82" s="10"/>
      <c r="J82" s="10"/>
      <c r="K82" s="10"/>
      <c r="L82" s="10"/>
      <c r="M82" s="10"/>
      <c r="N82" s="10"/>
      <c r="O82" s="10"/>
      <c r="P82" s="35"/>
      <c r="Q82" s="36"/>
    </row>
    <row r="83" spans="1:17" s="13" customFormat="1" ht="24.75" customHeight="1">
      <c r="A83" s="49"/>
      <c r="B83" s="27"/>
      <c r="C83" s="51"/>
      <c r="D83" s="4"/>
      <c r="E83" s="6" t="s">
        <v>14</v>
      </c>
      <c r="F83" s="10">
        <f>H83+L83+N83</f>
        <v>0</v>
      </c>
      <c r="G83" s="10"/>
      <c r="H83" s="10"/>
      <c r="I83" s="10"/>
      <c r="J83" s="10"/>
      <c r="K83" s="10"/>
      <c r="L83" s="10"/>
      <c r="M83" s="10"/>
      <c r="N83" s="10"/>
      <c r="O83" s="10"/>
      <c r="P83" s="35"/>
      <c r="Q83" s="36"/>
    </row>
    <row r="84" spans="1:17" s="13" customFormat="1" ht="24.75" customHeight="1">
      <c r="A84" s="49"/>
      <c r="B84" s="27"/>
      <c r="C84" s="51"/>
      <c r="D84" s="4"/>
      <c r="E84" s="6" t="s">
        <v>19</v>
      </c>
      <c r="F84" s="10">
        <f>H84+L84+N84</f>
        <v>0</v>
      </c>
      <c r="G84" s="10"/>
      <c r="H84" s="10"/>
      <c r="I84" s="10"/>
      <c r="J84" s="10"/>
      <c r="K84" s="10"/>
      <c r="L84" s="10"/>
      <c r="M84" s="10"/>
      <c r="N84" s="10"/>
      <c r="O84" s="10"/>
      <c r="P84" s="35"/>
      <c r="Q84" s="36"/>
    </row>
    <row r="85" spans="1:17" s="13" customFormat="1" ht="24.75" customHeight="1">
      <c r="A85" s="50"/>
      <c r="B85" s="28"/>
      <c r="C85" s="51"/>
      <c r="D85" s="4"/>
      <c r="E85" s="6" t="s">
        <v>20</v>
      </c>
      <c r="F85" s="10">
        <f>H85+L85+N85</f>
        <v>0</v>
      </c>
      <c r="G85" s="10"/>
      <c r="H85" s="10"/>
      <c r="I85" s="10"/>
      <c r="J85" s="10"/>
      <c r="K85" s="10"/>
      <c r="L85" s="10"/>
      <c r="M85" s="10"/>
      <c r="N85" s="10"/>
      <c r="O85" s="10"/>
      <c r="P85" s="37"/>
      <c r="Q85" s="38"/>
    </row>
    <row r="86" spans="1:17" s="13" customFormat="1" ht="24.75" customHeight="1">
      <c r="A86" s="48" t="s">
        <v>46</v>
      </c>
      <c r="B86" s="26" t="s">
        <v>54</v>
      </c>
      <c r="C86" s="51" t="s">
        <v>49</v>
      </c>
      <c r="D86" s="4"/>
      <c r="E86" s="11" t="s">
        <v>11</v>
      </c>
      <c r="F86" s="12">
        <f>SUM(F87:F91)</f>
        <v>14000</v>
      </c>
      <c r="G86" s="12">
        <f aca="true" t="shared" si="12" ref="G86:O86">SUM(G87:G91)</f>
        <v>0</v>
      </c>
      <c r="H86" s="12">
        <f t="shared" si="12"/>
        <v>14000</v>
      </c>
      <c r="I86" s="12">
        <f t="shared" si="12"/>
        <v>0</v>
      </c>
      <c r="J86" s="12">
        <f t="shared" si="12"/>
        <v>0</v>
      </c>
      <c r="K86" s="12">
        <f t="shared" si="12"/>
        <v>0</v>
      </c>
      <c r="L86" s="12">
        <f t="shared" si="12"/>
        <v>0</v>
      </c>
      <c r="M86" s="12">
        <f t="shared" si="12"/>
        <v>0</v>
      </c>
      <c r="N86" s="12">
        <f t="shared" si="12"/>
        <v>0</v>
      </c>
      <c r="O86" s="12">
        <f t="shared" si="12"/>
        <v>0</v>
      </c>
      <c r="P86" s="33" t="s">
        <v>18</v>
      </c>
      <c r="Q86" s="34"/>
    </row>
    <row r="87" spans="1:17" s="13" customFormat="1" ht="24.75" customHeight="1">
      <c r="A87" s="49"/>
      <c r="B87" s="27"/>
      <c r="C87" s="51"/>
      <c r="D87" s="4" t="s">
        <v>27</v>
      </c>
      <c r="E87" s="6" t="s">
        <v>16</v>
      </c>
      <c r="F87" s="10">
        <f>H87+L87+N87</f>
        <v>14000</v>
      </c>
      <c r="G87" s="10"/>
      <c r="H87" s="10">
        <v>14000</v>
      </c>
      <c r="I87" s="10"/>
      <c r="J87" s="10"/>
      <c r="K87" s="10"/>
      <c r="L87" s="10"/>
      <c r="M87" s="10"/>
      <c r="N87" s="10"/>
      <c r="O87" s="10"/>
      <c r="P87" s="35"/>
      <c r="Q87" s="36"/>
    </row>
    <row r="88" spans="1:17" s="13" customFormat="1" ht="24.75" customHeight="1">
      <c r="A88" s="49"/>
      <c r="B88" s="27"/>
      <c r="C88" s="51"/>
      <c r="D88" s="4"/>
      <c r="E88" s="6" t="s">
        <v>13</v>
      </c>
      <c r="F88" s="10">
        <f>H88+L88+N88</f>
        <v>0</v>
      </c>
      <c r="G88" s="10"/>
      <c r="H88" s="10"/>
      <c r="I88" s="10"/>
      <c r="J88" s="10"/>
      <c r="K88" s="10"/>
      <c r="L88" s="10"/>
      <c r="M88" s="10"/>
      <c r="N88" s="10"/>
      <c r="O88" s="10"/>
      <c r="P88" s="35"/>
      <c r="Q88" s="36"/>
    </row>
    <row r="89" spans="1:17" s="13" customFormat="1" ht="24.75" customHeight="1">
      <c r="A89" s="49"/>
      <c r="B89" s="27"/>
      <c r="C89" s="51"/>
      <c r="D89" s="4"/>
      <c r="E89" s="6" t="s">
        <v>14</v>
      </c>
      <c r="F89" s="10">
        <f>H89+L89+N89</f>
        <v>0</v>
      </c>
      <c r="G89" s="10"/>
      <c r="H89" s="10"/>
      <c r="I89" s="10"/>
      <c r="J89" s="10"/>
      <c r="K89" s="10"/>
      <c r="L89" s="10"/>
      <c r="M89" s="10"/>
      <c r="N89" s="10"/>
      <c r="O89" s="10"/>
      <c r="P89" s="35"/>
      <c r="Q89" s="36"/>
    </row>
    <row r="90" spans="1:17" s="13" customFormat="1" ht="24.75" customHeight="1">
      <c r="A90" s="49"/>
      <c r="B90" s="27"/>
      <c r="C90" s="51"/>
      <c r="D90" s="4"/>
      <c r="E90" s="6" t="s">
        <v>19</v>
      </c>
      <c r="F90" s="10">
        <f>H90+L90+N90</f>
        <v>0</v>
      </c>
      <c r="G90" s="10"/>
      <c r="H90" s="10"/>
      <c r="I90" s="10"/>
      <c r="J90" s="10"/>
      <c r="K90" s="10"/>
      <c r="L90" s="10"/>
      <c r="M90" s="10"/>
      <c r="N90" s="10"/>
      <c r="O90" s="10"/>
      <c r="P90" s="35"/>
      <c r="Q90" s="36"/>
    </row>
    <row r="91" spans="1:17" s="13" customFormat="1" ht="24.75" customHeight="1">
      <c r="A91" s="50"/>
      <c r="B91" s="28"/>
      <c r="C91" s="51"/>
      <c r="D91" s="4"/>
      <c r="E91" s="6" t="s">
        <v>20</v>
      </c>
      <c r="F91" s="10">
        <f>H91+L91+N91</f>
        <v>0</v>
      </c>
      <c r="G91" s="10"/>
      <c r="H91" s="10"/>
      <c r="I91" s="10"/>
      <c r="J91" s="10"/>
      <c r="K91" s="10"/>
      <c r="L91" s="10"/>
      <c r="M91" s="10"/>
      <c r="N91" s="10"/>
      <c r="O91" s="10"/>
      <c r="P91" s="37"/>
      <c r="Q91" s="38"/>
    </row>
    <row r="92" spans="1:17" s="13" customFormat="1" ht="24.75" customHeight="1">
      <c r="A92" s="48" t="s">
        <v>48</v>
      </c>
      <c r="B92" s="26" t="s">
        <v>138</v>
      </c>
      <c r="C92" s="26"/>
      <c r="D92" s="4"/>
      <c r="E92" s="11" t="s">
        <v>11</v>
      </c>
      <c r="F92" s="12">
        <f>SUM(F93:F97)</f>
        <v>24686</v>
      </c>
      <c r="G92" s="12">
        <f aca="true" t="shared" si="13" ref="G92:O92">SUM(G93:G97)</f>
        <v>0</v>
      </c>
      <c r="H92" s="12">
        <f t="shared" si="13"/>
        <v>24686</v>
      </c>
      <c r="I92" s="12">
        <f t="shared" si="13"/>
        <v>0</v>
      </c>
      <c r="J92" s="12">
        <f t="shared" si="13"/>
        <v>0</v>
      </c>
      <c r="K92" s="12">
        <f t="shared" si="13"/>
        <v>0</v>
      </c>
      <c r="L92" s="12">
        <f t="shared" si="13"/>
        <v>0</v>
      </c>
      <c r="M92" s="12">
        <f t="shared" si="13"/>
        <v>0</v>
      </c>
      <c r="N92" s="12">
        <f t="shared" si="13"/>
        <v>0</v>
      </c>
      <c r="O92" s="12">
        <f t="shared" si="13"/>
        <v>0</v>
      </c>
      <c r="P92" s="33" t="s">
        <v>18</v>
      </c>
      <c r="Q92" s="34"/>
    </row>
    <row r="93" spans="1:17" s="13" customFormat="1" ht="24.75" customHeight="1">
      <c r="A93" s="49"/>
      <c r="B93" s="27"/>
      <c r="C93" s="27"/>
      <c r="D93" s="4" t="s">
        <v>32</v>
      </c>
      <c r="E93" s="6" t="s">
        <v>16</v>
      </c>
      <c r="F93" s="10">
        <f>H93+L93+N93</f>
        <v>24686</v>
      </c>
      <c r="G93" s="10"/>
      <c r="H93" s="10">
        <v>24686</v>
      </c>
      <c r="I93" s="10"/>
      <c r="J93" s="10"/>
      <c r="K93" s="10"/>
      <c r="L93" s="10"/>
      <c r="M93" s="10"/>
      <c r="N93" s="10"/>
      <c r="O93" s="10"/>
      <c r="P93" s="35"/>
      <c r="Q93" s="36"/>
    </row>
    <row r="94" spans="1:17" s="13" customFormat="1" ht="24.75" customHeight="1">
      <c r="A94" s="49"/>
      <c r="B94" s="27"/>
      <c r="C94" s="27"/>
      <c r="D94" s="4"/>
      <c r="E94" s="6" t="s">
        <v>13</v>
      </c>
      <c r="F94" s="10">
        <f>H94+L94+N94</f>
        <v>0</v>
      </c>
      <c r="G94" s="10"/>
      <c r="H94" s="10"/>
      <c r="I94" s="10"/>
      <c r="J94" s="10"/>
      <c r="K94" s="10"/>
      <c r="L94" s="10"/>
      <c r="M94" s="10"/>
      <c r="N94" s="10"/>
      <c r="O94" s="10"/>
      <c r="P94" s="35"/>
      <c r="Q94" s="36"/>
    </row>
    <row r="95" spans="1:17" s="13" customFormat="1" ht="24.75" customHeight="1">
      <c r="A95" s="49"/>
      <c r="B95" s="27"/>
      <c r="C95" s="27"/>
      <c r="D95" s="4"/>
      <c r="E95" s="6" t="s">
        <v>14</v>
      </c>
      <c r="F95" s="10">
        <f>H95+L95+N95</f>
        <v>0</v>
      </c>
      <c r="G95" s="10"/>
      <c r="H95" s="10"/>
      <c r="I95" s="10"/>
      <c r="J95" s="10"/>
      <c r="K95" s="10"/>
      <c r="L95" s="10"/>
      <c r="M95" s="10"/>
      <c r="N95" s="10"/>
      <c r="O95" s="10"/>
      <c r="P95" s="35"/>
      <c r="Q95" s="36"/>
    </row>
    <row r="96" spans="1:17" s="13" customFormat="1" ht="24.75" customHeight="1">
      <c r="A96" s="49"/>
      <c r="B96" s="27"/>
      <c r="C96" s="27"/>
      <c r="D96" s="4"/>
      <c r="E96" s="6" t="s">
        <v>19</v>
      </c>
      <c r="F96" s="10">
        <f>H96+L96+N96</f>
        <v>0</v>
      </c>
      <c r="G96" s="10"/>
      <c r="H96" s="10"/>
      <c r="I96" s="10"/>
      <c r="J96" s="10"/>
      <c r="K96" s="10"/>
      <c r="L96" s="10"/>
      <c r="M96" s="10"/>
      <c r="N96" s="10"/>
      <c r="O96" s="10"/>
      <c r="P96" s="35"/>
      <c r="Q96" s="36"/>
    </row>
    <row r="97" spans="1:17" s="13" customFormat="1" ht="24.75" customHeight="1">
      <c r="A97" s="50"/>
      <c r="B97" s="28"/>
      <c r="C97" s="28"/>
      <c r="D97" s="4"/>
      <c r="E97" s="6" t="s">
        <v>20</v>
      </c>
      <c r="F97" s="10">
        <f>H97+L97+N97</f>
        <v>0</v>
      </c>
      <c r="G97" s="10"/>
      <c r="H97" s="10"/>
      <c r="I97" s="10"/>
      <c r="J97" s="10"/>
      <c r="K97" s="10"/>
      <c r="L97" s="10"/>
      <c r="M97" s="10"/>
      <c r="N97" s="10"/>
      <c r="O97" s="10"/>
      <c r="P97" s="37"/>
      <c r="Q97" s="38"/>
    </row>
    <row r="98" spans="1:17" s="13" customFormat="1" ht="24.75" customHeight="1">
      <c r="A98" s="48" t="s">
        <v>50</v>
      </c>
      <c r="B98" s="26" t="s">
        <v>56</v>
      </c>
      <c r="C98" s="51"/>
      <c r="D98" s="4"/>
      <c r="E98" s="11" t="s">
        <v>11</v>
      </c>
      <c r="F98" s="12">
        <f>SUM(F99:F103)</f>
        <v>10000</v>
      </c>
      <c r="G98" s="12">
        <f aca="true" t="shared" si="14" ref="G98:O98">SUM(G99:G103)</f>
        <v>0</v>
      </c>
      <c r="H98" s="12">
        <f t="shared" si="14"/>
        <v>10000</v>
      </c>
      <c r="I98" s="12">
        <f t="shared" si="14"/>
        <v>0</v>
      </c>
      <c r="J98" s="12">
        <f t="shared" si="14"/>
        <v>0</v>
      </c>
      <c r="K98" s="12">
        <f t="shared" si="14"/>
        <v>0</v>
      </c>
      <c r="L98" s="12">
        <f t="shared" si="14"/>
        <v>0</v>
      </c>
      <c r="M98" s="12">
        <f t="shared" si="14"/>
        <v>0</v>
      </c>
      <c r="N98" s="12">
        <f t="shared" si="14"/>
        <v>0</v>
      </c>
      <c r="O98" s="12">
        <f t="shared" si="14"/>
        <v>0</v>
      </c>
      <c r="P98" s="33" t="s">
        <v>18</v>
      </c>
      <c r="Q98" s="34"/>
    </row>
    <row r="99" spans="1:17" s="13" customFormat="1" ht="24.75" customHeight="1">
      <c r="A99" s="49"/>
      <c r="B99" s="27"/>
      <c r="C99" s="51"/>
      <c r="D99" s="4" t="s">
        <v>17</v>
      </c>
      <c r="E99" s="6" t="s">
        <v>16</v>
      </c>
      <c r="F99" s="10">
        <f>H99+L99+N99</f>
        <v>10000</v>
      </c>
      <c r="G99" s="10"/>
      <c r="H99" s="10">
        <v>10000</v>
      </c>
      <c r="I99" s="10"/>
      <c r="J99" s="10"/>
      <c r="K99" s="10"/>
      <c r="L99" s="10"/>
      <c r="M99" s="10"/>
      <c r="N99" s="10"/>
      <c r="O99" s="10"/>
      <c r="P99" s="35"/>
      <c r="Q99" s="36"/>
    </row>
    <row r="100" spans="1:17" s="13" customFormat="1" ht="24.75" customHeight="1">
      <c r="A100" s="49"/>
      <c r="B100" s="27"/>
      <c r="C100" s="51"/>
      <c r="D100" s="4"/>
      <c r="E100" s="6" t="s">
        <v>13</v>
      </c>
      <c r="F100" s="10">
        <f>H100+L100+N100</f>
        <v>0</v>
      </c>
      <c r="G100" s="10"/>
      <c r="H100" s="10"/>
      <c r="I100" s="10"/>
      <c r="J100" s="10"/>
      <c r="K100" s="10"/>
      <c r="L100" s="10"/>
      <c r="M100" s="10"/>
      <c r="N100" s="10"/>
      <c r="O100" s="10"/>
      <c r="P100" s="35"/>
      <c r="Q100" s="36"/>
    </row>
    <row r="101" spans="1:17" s="13" customFormat="1" ht="24.75" customHeight="1">
      <c r="A101" s="49"/>
      <c r="B101" s="27"/>
      <c r="C101" s="51"/>
      <c r="D101" s="4"/>
      <c r="E101" s="6" t="s">
        <v>14</v>
      </c>
      <c r="F101" s="10">
        <f>H101+L101+N101</f>
        <v>0</v>
      </c>
      <c r="G101" s="10"/>
      <c r="H101" s="10"/>
      <c r="I101" s="10"/>
      <c r="J101" s="10"/>
      <c r="K101" s="10"/>
      <c r="L101" s="10"/>
      <c r="M101" s="10"/>
      <c r="N101" s="10"/>
      <c r="O101" s="10"/>
      <c r="P101" s="35"/>
      <c r="Q101" s="36"/>
    </row>
    <row r="102" spans="1:17" s="13" customFormat="1" ht="24.75" customHeight="1">
      <c r="A102" s="49"/>
      <c r="B102" s="27"/>
      <c r="C102" s="51"/>
      <c r="D102" s="4"/>
      <c r="E102" s="6" t="s">
        <v>19</v>
      </c>
      <c r="F102" s="10">
        <f>H102+L102+N102</f>
        <v>0</v>
      </c>
      <c r="G102" s="10"/>
      <c r="H102" s="10"/>
      <c r="I102" s="10"/>
      <c r="J102" s="10"/>
      <c r="K102" s="10"/>
      <c r="L102" s="10"/>
      <c r="M102" s="10"/>
      <c r="N102" s="10"/>
      <c r="O102" s="10"/>
      <c r="P102" s="35"/>
      <c r="Q102" s="36"/>
    </row>
    <row r="103" spans="1:17" s="13" customFormat="1" ht="24.75" customHeight="1">
      <c r="A103" s="50"/>
      <c r="B103" s="28"/>
      <c r="C103" s="51"/>
      <c r="D103" s="4"/>
      <c r="E103" s="6" t="s">
        <v>20</v>
      </c>
      <c r="F103" s="10">
        <f>H103+L103+N103</f>
        <v>0</v>
      </c>
      <c r="G103" s="10"/>
      <c r="H103" s="10"/>
      <c r="I103" s="10"/>
      <c r="J103" s="10"/>
      <c r="K103" s="10"/>
      <c r="L103" s="10"/>
      <c r="M103" s="10"/>
      <c r="N103" s="10"/>
      <c r="O103" s="10"/>
      <c r="P103" s="37"/>
      <c r="Q103" s="38"/>
    </row>
    <row r="104" spans="1:17" s="13" customFormat="1" ht="24.75" customHeight="1">
      <c r="A104" s="48" t="s">
        <v>51</v>
      </c>
      <c r="B104" s="56" t="s">
        <v>58</v>
      </c>
      <c r="C104" s="56"/>
      <c r="D104" s="14"/>
      <c r="E104" s="15" t="s">
        <v>11</v>
      </c>
      <c r="F104" s="16">
        <f>SUM(F105:F109)</f>
        <v>68333.1</v>
      </c>
      <c r="G104" s="16">
        <f aca="true" t="shared" si="15" ref="G104:O104">SUM(G105:G109)</f>
        <v>0</v>
      </c>
      <c r="H104" s="16">
        <f t="shared" si="15"/>
        <v>68333.1</v>
      </c>
      <c r="I104" s="16">
        <f t="shared" si="15"/>
        <v>0</v>
      </c>
      <c r="J104" s="16">
        <f t="shared" si="15"/>
        <v>0</v>
      </c>
      <c r="K104" s="16">
        <f t="shared" si="15"/>
        <v>0</v>
      </c>
      <c r="L104" s="16">
        <f t="shared" si="15"/>
        <v>0</v>
      </c>
      <c r="M104" s="16">
        <f t="shared" si="15"/>
        <v>0</v>
      </c>
      <c r="N104" s="16">
        <f t="shared" si="15"/>
        <v>0</v>
      </c>
      <c r="O104" s="16">
        <f t="shared" si="15"/>
        <v>0</v>
      </c>
      <c r="P104" s="33" t="s">
        <v>18</v>
      </c>
      <c r="Q104" s="34"/>
    </row>
    <row r="105" spans="1:17" s="13" customFormat="1" ht="24.75" customHeight="1">
      <c r="A105" s="49"/>
      <c r="B105" s="56"/>
      <c r="C105" s="56"/>
      <c r="D105" s="14"/>
      <c r="E105" s="15" t="s">
        <v>16</v>
      </c>
      <c r="F105" s="16">
        <f aca="true" t="shared" si="16" ref="F105:G109">F111+F117+F123+F129+F135+F141+F147</f>
        <v>68333.1</v>
      </c>
      <c r="G105" s="16">
        <f t="shared" si="16"/>
        <v>0</v>
      </c>
      <c r="H105" s="16">
        <f aca="true" t="shared" si="17" ref="H105:O105">H111+H117+H123+H129+H135+H141+H147</f>
        <v>68333.1</v>
      </c>
      <c r="I105" s="16">
        <f t="shared" si="17"/>
        <v>0</v>
      </c>
      <c r="J105" s="16">
        <f t="shared" si="17"/>
        <v>0</v>
      </c>
      <c r="K105" s="16">
        <f t="shared" si="17"/>
        <v>0</v>
      </c>
      <c r="L105" s="16">
        <f t="shared" si="17"/>
        <v>0</v>
      </c>
      <c r="M105" s="16">
        <f t="shared" si="17"/>
        <v>0</v>
      </c>
      <c r="N105" s="16">
        <f t="shared" si="17"/>
        <v>0</v>
      </c>
      <c r="O105" s="16">
        <f t="shared" si="17"/>
        <v>0</v>
      </c>
      <c r="P105" s="35"/>
      <c r="Q105" s="36"/>
    </row>
    <row r="106" spans="1:17" s="13" customFormat="1" ht="24.75" customHeight="1">
      <c r="A106" s="49"/>
      <c r="B106" s="56"/>
      <c r="C106" s="56"/>
      <c r="D106" s="14"/>
      <c r="E106" s="15" t="s">
        <v>13</v>
      </c>
      <c r="F106" s="16">
        <f t="shared" si="16"/>
        <v>0</v>
      </c>
      <c r="G106" s="16">
        <f t="shared" si="16"/>
        <v>0</v>
      </c>
      <c r="H106" s="16">
        <f aca="true" t="shared" si="18" ref="H106:O109">H112+H118+H124+H130+H136+H142+H148</f>
        <v>0</v>
      </c>
      <c r="I106" s="16">
        <f t="shared" si="18"/>
        <v>0</v>
      </c>
      <c r="J106" s="16">
        <f t="shared" si="18"/>
        <v>0</v>
      </c>
      <c r="K106" s="16">
        <f t="shared" si="18"/>
        <v>0</v>
      </c>
      <c r="L106" s="16">
        <f t="shared" si="18"/>
        <v>0</v>
      </c>
      <c r="M106" s="16">
        <f t="shared" si="18"/>
        <v>0</v>
      </c>
      <c r="N106" s="16">
        <f t="shared" si="18"/>
        <v>0</v>
      </c>
      <c r="O106" s="16">
        <f t="shared" si="18"/>
        <v>0</v>
      </c>
      <c r="P106" s="35"/>
      <c r="Q106" s="36"/>
    </row>
    <row r="107" spans="1:17" s="13" customFormat="1" ht="24.75" customHeight="1">
      <c r="A107" s="49"/>
      <c r="B107" s="56"/>
      <c r="C107" s="56"/>
      <c r="D107" s="14"/>
      <c r="E107" s="15" t="s">
        <v>14</v>
      </c>
      <c r="F107" s="16">
        <f t="shared" si="16"/>
        <v>0</v>
      </c>
      <c r="G107" s="16">
        <f t="shared" si="16"/>
        <v>0</v>
      </c>
      <c r="H107" s="16">
        <f t="shared" si="18"/>
        <v>0</v>
      </c>
      <c r="I107" s="16">
        <f t="shared" si="18"/>
        <v>0</v>
      </c>
      <c r="J107" s="16">
        <f t="shared" si="18"/>
        <v>0</v>
      </c>
      <c r="K107" s="16">
        <f t="shared" si="18"/>
        <v>0</v>
      </c>
      <c r="L107" s="16">
        <f t="shared" si="18"/>
        <v>0</v>
      </c>
      <c r="M107" s="16">
        <f t="shared" si="18"/>
        <v>0</v>
      </c>
      <c r="N107" s="16">
        <f t="shared" si="18"/>
        <v>0</v>
      </c>
      <c r="O107" s="16">
        <f t="shared" si="18"/>
        <v>0</v>
      </c>
      <c r="P107" s="35"/>
      <c r="Q107" s="36"/>
    </row>
    <row r="108" spans="1:17" s="13" customFormat="1" ht="24.75" customHeight="1">
      <c r="A108" s="49"/>
      <c r="B108" s="56"/>
      <c r="C108" s="56"/>
      <c r="D108" s="14"/>
      <c r="E108" s="15" t="s">
        <v>19</v>
      </c>
      <c r="F108" s="16">
        <f t="shared" si="16"/>
        <v>0</v>
      </c>
      <c r="G108" s="16">
        <f t="shared" si="16"/>
        <v>0</v>
      </c>
      <c r="H108" s="16">
        <f t="shared" si="18"/>
        <v>0</v>
      </c>
      <c r="I108" s="16">
        <f t="shared" si="18"/>
        <v>0</v>
      </c>
      <c r="J108" s="16">
        <f t="shared" si="18"/>
        <v>0</v>
      </c>
      <c r="K108" s="16">
        <f t="shared" si="18"/>
        <v>0</v>
      </c>
      <c r="L108" s="16">
        <f t="shared" si="18"/>
        <v>0</v>
      </c>
      <c r="M108" s="16">
        <f t="shared" si="18"/>
        <v>0</v>
      </c>
      <c r="N108" s="16">
        <f t="shared" si="18"/>
        <v>0</v>
      </c>
      <c r="O108" s="16">
        <f t="shared" si="18"/>
        <v>0</v>
      </c>
      <c r="P108" s="35"/>
      <c r="Q108" s="36"/>
    </row>
    <row r="109" spans="1:17" s="13" customFormat="1" ht="24.75" customHeight="1">
      <c r="A109" s="50"/>
      <c r="B109" s="56"/>
      <c r="C109" s="56"/>
      <c r="D109" s="14"/>
      <c r="E109" s="15" t="s">
        <v>20</v>
      </c>
      <c r="F109" s="16">
        <f t="shared" si="16"/>
        <v>0</v>
      </c>
      <c r="G109" s="16">
        <f t="shared" si="16"/>
        <v>0</v>
      </c>
      <c r="H109" s="16">
        <f t="shared" si="18"/>
        <v>0</v>
      </c>
      <c r="I109" s="16">
        <f t="shared" si="18"/>
        <v>0</v>
      </c>
      <c r="J109" s="16">
        <f t="shared" si="18"/>
        <v>0</v>
      </c>
      <c r="K109" s="16">
        <f t="shared" si="18"/>
        <v>0</v>
      </c>
      <c r="L109" s="16">
        <f t="shared" si="18"/>
        <v>0</v>
      </c>
      <c r="M109" s="16">
        <f t="shared" si="18"/>
        <v>0</v>
      </c>
      <c r="N109" s="16">
        <f t="shared" si="18"/>
        <v>0</v>
      </c>
      <c r="O109" s="16">
        <f t="shared" si="18"/>
        <v>0</v>
      </c>
      <c r="P109" s="37"/>
      <c r="Q109" s="38"/>
    </row>
    <row r="110" spans="1:17" s="13" customFormat="1" ht="24.75" customHeight="1">
      <c r="A110" s="48" t="s">
        <v>139</v>
      </c>
      <c r="B110" s="51" t="s">
        <v>59</v>
      </c>
      <c r="C110" s="51"/>
      <c r="D110" s="4"/>
      <c r="E110" s="11" t="s">
        <v>11</v>
      </c>
      <c r="F110" s="12">
        <f>SUM(F111:F115)</f>
        <v>575.2</v>
      </c>
      <c r="G110" s="12">
        <f aca="true" t="shared" si="19" ref="G110:O110">SUM(G111:G115)</f>
        <v>0</v>
      </c>
      <c r="H110" s="12">
        <f t="shared" si="19"/>
        <v>575.2</v>
      </c>
      <c r="I110" s="12">
        <f t="shared" si="19"/>
        <v>0</v>
      </c>
      <c r="J110" s="12">
        <f t="shared" si="19"/>
        <v>0</v>
      </c>
      <c r="K110" s="12">
        <f t="shared" si="19"/>
        <v>0</v>
      </c>
      <c r="L110" s="12">
        <f t="shared" si="19"/>
        <v>0</v>
      </c>
      <c r="M110" s="12">
        <f t="shared" si="19"/>
        <v>0</v>
      </c>
      <c r="N110" s="12">
        <f t="shared" si="19"/>
        <v>0</v>
      </c>
      <c r="O110" s="12">
        <f t="shared" si="19"/>
        <v>0</v>
      </c>
      <c r="P110" s="33" t="s">
        <v>18</v>
      </c>
      <c r="Q110" s="34"/>
    </row>
    <row r="111" spans="1:17" s="13" customFormat="1" ht="84.75" customHeight="1">
      <c r="A111" s="49"/>
      <c r="B111" s="51"/>
      <c r="C111" s="51"/>
      <c r="D111" s="4" t="s">
        <v>60</v>
      </c>
      <c r="E111" s="6" t="s">
        <v>16</v>
      </c>
      <c r="F111" s="10">
        <f>H111+L111+N111</f>
        <v>575.2</v>
      </c>
      <c r="G111" s="10"/>
      <c r="H111" s="10">
        <v>575.2</v>
      </c>
      <c r="I111" s="10"/>
      <c r="J111" s="10"/>
      <c r="K111" s="10"/>
      <c r="L111" s="10"/>
      <c r="M111" s="10"/>
      <c r="N111" s="10"/>
      <c r="O111" s="10"/>
      <c r="P111" s="35"/>
      <c r="Q111" s="36"/>
    </row>
    <row r="112" spans="1:17" s="13" customFormat="1" ht="24.75" customHeight="1">
      <c r="A112" s="49"/>
      <c r="B112" s="51"/>
      <c r="C112" s="51"/>
      <c r="D112" s="4"/>
      <c r="E112" s="6" t="s">
        <v>13</v>
      </c>
      <c r="F112" s="10">
        <f>H112+L112+N112</f>
        <v>0</v>
      </c>
      <c r="G112" s="10"/>
      <c r="H112" s="10"/>
      <c r="I112" s="10"/>
      <c r="J112" s="10"/>
      <c r="K112" s="10"/>
      <c r="L112" s="10"/>
      <c r="M112" s="10"/>
      <c r="N112" s="10"/>
      <c r="O112" s="10"/>
      <c r="P112" s="35"/>
      <c r="Q112" s="36"/>
    </row>
    <row r="113" spans="1:17" s="13" customFormat="1" ht="24.75" customHeight="1">
      <c r="A113" s="49"/>
      <c r="B113" s="51"/>
      <c r="C113" s="51"/>
      <c r="D113" s="4"/>
      <c r="E113" s="6" t="s">
        <v>14</v>
      </c>
      <c r="F113" s="10">
        <v>0</v>
      </c>
      <c r="G113" s="10"/>
      <c r="H113" s="10"/>
      <c r="I113" s="10"/>
      <c r="J113" s="10"/>
      <c r="K113" s="10"/>
      <c r="L113" s="10"/>
      <c r="M113" s="10"/>
      <c r="N113" s="10"/>
      <c r="O113" s="10"/>
      <c r="P113" s="35"/>
      <c r="Q113" s="36"/>
    </row>
    <row r="114" spans="1:17" s="13" customFormat="1" ht="24.75" customHeight="1">
      <c r="A114" s="49"/>
      <c r="B114" s="51"/>
      <c r="C114" s="51"/>
      <c r="D114" s="4"/>
      <c r="E114" s="6" t="s">
        <v>19</v>
      </c>
      <c r="F114" s="10">
        <f>H114+L114+N114</f>
        <v>0</v>
      </c>
      <c r="G114" s="10"/>
      <c r="H114" s="10"/>
      <c r="I114" s="10"/>
      <c r="J114" s="10"/>
      <c r="K114" s="10"/>
      <c r="L114" s="10"/>
      <c r="M114" s="10"/>
      <c r="N114" s="10"/>
      <c r="O114" s="10"/>
      <c r="P114" s="35"/>
      <c r="Q114" s="36"/>
    </row>
    <row r="115" spans="1:17" s="13" customFormat="1" ht="24.75" customHeight="1">
      <c r="A115" s="50"/>
      <c r="B115" s="51"/>
      <c r="C115" s="51"/>
      <c r="D115" s="4"/>
      <c r="E115" s="6" t="s">
        <v>20</v>
      </c>
      <c r="F115" s="10">
        <f>H115+L115+N115</f>
        <v>0</v>
      </c>
      <c r="G115" s="10"/>
      <c r="H115" s="10"/>
      <c r="I115" s="10"/>
      <c r="J115" s="10"/>
      <c r="K115" s="10"/>
      <c r="L115" s="10"/>
      <c r="M115" s="10"/>
      <c r="N115" s="10"/>
      <c r="O115" s="10"/>
      <c r="P115" s="37"/>
      <c r="Q115" s="38"/>
    </row>
    <row r="116" spans="1:17" s="13" customFormat="1" ht="24.75" customHeight="1">
      <c r="A116" s="48" t="s">
        <v>140</v>
      </c>
      <c r="B116" s="51" t="s">
        <v>61</v>
      </c>
      <c r="C116" s="51"/>
      <c r="D116" s="4"/>
      <c r="E116" s="11" t="s">
        <v>11</v>
      </c>
      <c r="F116" s="12">
        <f>SUM(F117:F121)</f>
        <v>845.1</v>
      </c>
      <c r="G116" s="12">
        <f aca="true" t="shared" si="20" ref="G116:O116">SUM(G117:G121)</f>
        <v>0</v>
      </c>
      <c r="H116" s="12">
        <f t="shared" si="20"/>
        <v>845.1</v>
      </c>
      <c r="I116" s="12">
        <f t="shared" si="20"/>
        <v>0</v>
      </c>
      <c r="J116" s="12">
        <f t="shared" si="20"/>
        <v>0</v>
      </c>
      <c r="K116" s="12">
        <f t="shared" si="20"/>
        <v>0</v>
      </c>
      <c r="L116" s="12">
        <f t="shared" si="20"/>
        <v>0</v>
      </c>
      <c r="M116" s="12">
        <f t="shared" si="20"/>
        <v>0</v>
      </c>
      <c r="N116" s="12">
        <f t="shared" si="20"/>
        <v>0</v>
      </c>
      <c r="O116" s="12">
        <f t="shared" si="20"/>
        <v>0</v>
      </c>
      <c r="P116" s="33" t="s">
        <v>18</v>
      </c>
      <c r="Q116" s="34"/>
    </row>
    <row r="117" spans="1:17" s="13" customFormat="1" ht="82.5" customHeight="1">
      <c r="A117" s="49"/>
      <c r="B117" s="51"/>
      <c r="C117" s="51"/>
      <c r="D117" s="4" t="s">
        <v>60</v>
      </c>
      <c r="E117" s="6" t="s">
        <v>16</v>
      </c>
      <c r="F117" s="10">
        <f>H117+L117+N117</f>
        <v>845.1</v>
      </c>
      <c r="G117" s="10"/>
      <c r="H117" s="10">
        <v>845.1</v>
      </c>
      <c r="I117" s="10"/>
      <c r="J117" s="10"/>
      <c r="K117" s="10"/>
      <c r="L117" s="10"/>
      <c r="M117" s="10"/>
      <c r="N117" s="10"/>
      <c r="O117" s="10"/>
      <c r="P117" s="35"/>
      <c r="Q117" s="36"/>
    </row>
    <row r="118" spans="1:17" s="13" customFormat="1" ht="24.75" customHeight="1">
      <c r="A118" s="49"/>
      <c r="B118" s="51"/>
      <c r="C118" s="51"/>
      <c r="D118" s="4"/>
      <c r="E118" s="6" t="s">
        <v>13</v>
      </c>
      <c r="F118" s="10">
        <v>0</v>
      </c>
      <c r="G118" s="10"/>
      <c r="H118" s="10"/>
      <c r="I118" s="10"/>
      <c r="J118" s="10"/>
      <c r="K118" s="10"/>
      <c r="L118" s="10"/>
      <c r="M118" s="10"/>
      <c r="N118" s="10"/>
      <c r="O118" s="10"/>
      <c r="P118" s="35"/>
      <c r="Q118" s="36"/>
    </row>
    <row r="119" spans="1:17" s="13" customFormat="1" ht="24.75" customHeight="1">
      <c r="A119" s="49"/>
      <c r="B119" s="51"/>
      <c r="C119" s="51"/>
      <c r="D119" s="4"/>
      <c r="E119" s="6" t="s">
        <v>14</v>
      </c>
      <c r="F119" s="10">
        <v>0</v>
      </c>
      <c r="G119" s="10"/>
      <c r="H119" s="10"/>
      <c r="I119" s="10"/>
      <c r="J119" s="10"/>
      <c r="K119" s="10"/>
      <c r="L119" s="10"/>
      <c r="M119" s="10"/>
      <c r="N119" s="10"/>
      <c r="O119" s="10"/>
      <c r="P119" s="35"/>
      <c r="Q119" s="36"/>
    </row>
    <row r="120" spans="1:17" s="13" customFormat="1" ht="24.75" customHeight="1">
      <c r="A120" s="49"/>
      <c r="B120" s="51"/>
      <c r="C120" s="51"/>
      <c r="D120" s="4"/>
      <c r="E120" s="6" t="s">
        <v>19</v>
      </c>
      <c r="F120" s="10">
        <v>0</v>
      </c>
      <c r="G120" s="10"/>
      <c r="H120" s="10"/>
      <c r="I120" s="10"/>
      <c r="J120" s="10"/>
      <c r="K120" s="10"/>
      <c r="L120" s="10"/>
      <c r="M120" s="10"/>
      <c r="N120" s="10"/>
      <c r="O120" s="10"/>
      <c r="P120" s="35"/>
      <c r="Q120" s="36"/>
    </row>
    <row r="121" spans="1:17" s="13" customFormat="1" ht="24.75" customHeight="1">
      <c r="A121" s="50"/>
      <c r="B121" s="51"/>
      <c r="C121" s="51"/>
      <c r="D121" s="4"/>
      <c r="E121" s="6" t="s">
        <v>20</v>
      </c>
      <c r="F121" s="10">
        <v>0</v>
      </c>
      <c r="G121" s="10"/>
      <c r="H121" s="10"/>
      <c r="I121" s="10"/>
      <c r="J121" s="10"/>
      <c r="K121" s="10"/>
      <c r="L121" s="10"/>
      <c r="M121" s="10"/>
      <c r="N121" s="10"/>
      <c r="O121" s="10"/>
      <c r="P121" s="37"/>
      <c r="Q121" s="38"/>
    </row>
    <row r="122" spans="1:17" s="13" customFormat="1" ht="24.75" customHeight="1">
      <c r="A122" s="48" t="s">
        <v>141</v>
      </c>
      <c r="B122" s="51" t="s">
        <v>62</v>
      </c>
      <c r="C122" s="51"/>
      <c r="D122" s="4"/>
      <c r="E122" s="11" t="s">
        <v>11</v>
      </c>
      <c r="F122" s="12">
        <f>SUM(F123:F127)</f>
        <v>410.4</v>
      </c>
      <c r="G122" s="12">
        <f aca="true" t="shared" si="21" ref="G122:O122">SUM(G123:G127)</f>
        <v>0</v>
      </c>
      <c r="H122" s="12">
        <f t="shared" si="21"/>
        <v>410.4</v>
      </c>
      <c r="I122" s="12">
        <f t="shared" si="21"/>
        <v>0</v>
      </c>
      <c r="J122" s="12">
        <f t="shared" si="21"/>
        <v>0</v>
      </c>
      <c r="K122" s="12">
        <f t="shared" si="21"/>
        <v>0</v>
      </c>
      <c r="L122" s="12">
        <f t="shared" si="21"/>
        <v>0</v>
      </c>
      <c r="M122" s="12">
        <f t="shared" si="21"/>
        <v>0</v>
      </c>
      <c r="N122" s="12">
        <f t="shared" si="21"/>
        <v>0</v>
      </c>
      <c r="O122" s="12">
        <f t="shared" si="21"/>
        <v>0</v>
      </c>
      <c r="P122" s="33" t="s">
        <v>18</v>
      </c>
      <c r="Q122" s="34"/>
    </row>
    <row r="123" spans="1:17" s="13" customFormat="1" ht="81" customHeight="1">
      <c r="A123" s="49"/>
      <c r="B123" s="51"/>
      <c r="C123" s="51"/>
      <c r="D123" s="4" t="s">
        <v>60</v>
      </c>
      <c r="E123" s="6" t="s">
        <v>16</v>
      </c>
      <c r="F123" s="10">
        <f>H123+L123+N123</f>
        <v>410.4</v>
      </c>
      <c r="G123" s="10"/>
      <c r="H123" s="10">
        <v>410.4</v>
      </c>
      <c r="I123" s="10"/>
      <c r="J123" s="10"/>
      <c r="K123" s="10"/>
      <c r="L123" s="10"/>
      <c r="M123" s="10"/>
      <c r="N123" s="10"/>
      <c r="O123" s="10"/>
      <c r="P123" s="35"/>
      <c r="Q123" s="36"/>
    </row>
    <row r="124" spans="1:17" s="13" customFormat="1" ht="24.75" customHeight="1">
      <c r="A124" s="49"/>
      <c r="B124" s="51"/>
      <c r="C124" s="51"/>
      <c r="D124" s="4"/>
      <c r="E124" s="6" t="s">
        <v>13</v>
      </c>
      <c r="F124" s="10">
        <v>0</v>
      </c>
      <c r="G124" s="10"/>
      <c r="H124" s="10"/>
      <c r="I124" s="10"/>
      <c r="J124" s="10"/>
      <c r="K124" s="10"/>
      <c r="L124" s="10"/>
      <c r="M124" s="10"/>
      <c r="N124" s="10"/>
      <c r="O124" s="10"/>
      <c r="P124" s="35"/>
      <c r="Q124" s="36"/>
    </row>
    <row r="125" spans="1:17" s="13" customFormat="1" ht="24.75" customHeight="1">
      <c r="A125" s="49"/>
      <c r="B125" s="51"/>
      <c r="C125" s="51"/>
      <c r="D125" s="4"/>
      <c r="E125" s="6" t="s">
        <v>14</v>
      </c>
      <c r="F125" s="10">
        <v>0</v>
      </c>
      <c r="G125" s="10"/>
      <c r="H125" s="10"/>
      <c r="I125" s="10"/>
      <c r="J125" s="10"/>
      <c r="K125" s="10"/>
      <c r="L125" s="10"/>
      <c r="M125" s="10"/>
      <c r="N125" s="10"/>
      <c r="O125" s="10"/>
      <c r="P125" s="35"/>
      <c r="Q125" s="36"/>
    </row>
    <row r="126" spans="1:17" s="13" customFormat="1" ht="24.75" customHeight="1">
      <c r="A126" s="49"/>
      <c r="B126" s="51"/>
      <c r="C126" s="51"/>
      <c r="D126" s="4"/>
      <c r="E126" s="6" t="s">
        <v>19</v>
      </c>
      <c r="F126" s="10">
        <v>0</v>
      </c>
      <c r="G126" s="10"/>
      <c r="H126" s="10"/>
      <c r="I126" s="10"/>
      <c r="J126" s="10"/>
      <c r="K126" s="10"/>
      <c r="L126" s="10"/>
      <c r="M126" s="10"/>
      <c r="N126" s="10"/>
      <c r="O126" s="10"/>
      <c r="P126" s="35"/>
      <c r="Q126" s="36"/>
    </row>
    <row r="127" spans="1:17" s="13" customFormat="1" ht="24.75" customHeight="1">
      <c r="A127" s="50"/>
      <c r="B127" s="51"/>
      <c r="C127" s="51"/>
      <c r="D127" s="4"/>
      <c r="E127" s="6" t="s">
        <v>20</v>
      </c>
      <c r="F127" s="10">
        <v>0</v>
      </c>
      <c r="G127" s="10"/>
      <c r="H127" s="10"/>
      <c r="I127" s="10"/>
      <c r="J127" s="10"/>
      <c r="K127" s="10"/>
      <c r="L127" s="10"/>
      <c r="M127" s="10"/>
      <c r="N127" s="10"/>
      <c r="O127" s="10"/>
      <c r="P127" s="37"/>
      <c r="Q127" s="38"/>
    </row>
    <row r="128" spans="1:17" s="13" customFormat="1" ht="24.75" customHeight="1">
      <c r="A128" s="48" t="s">
        <v>142</v>
      </c>
      <c r="B128" s="51" t="s">
        <v>63</v>
      </c>
      <c r="C128" s="51"/>
      <c r="D128" s="4"/>
      <c r="E128" s="11" t="s">
        <v>11</v>
      </c>
      <c r="F128" s="12">
        <f>SUM(F129:F133)</f>
        <v>14060.9</v>
      </c>
      <c r="G128" s="12">
        <f aca="true" t="shared" si="22" ref="G128:O128">SUM(G129:G133)</f>
        <v>0</v>
      </c>
      <c r="H128" s="12">
        <f>SUM(H129:H133)</f>
        <v>14060.9</v>
      </c>
      <c r="I128" s="12">
        <f t="shared" si="22"/>
        <v>0</v>
      </c>
      <c r="J128" s="12">
        <f t="shared" si="22"/>
        <v>0</v>
      </c>
      <c r="K128" s="12">
        <f t="shared" si="22"/>
        <v>0</v>
      </c>
      <c r="L128" s="12">
        <f t="shared" si="22"/>
        <v>0</v>
      </c>
      <c r="M128" s="12">
        <f t="shared" si="22"/>
        <v>0</v>
      </c>
      <c r="N128" s="12">
        <f t="shared" si="22"/>
        <v>0</v>
      </c>
      <c r="O128" s="12">
        <f t="shared" si="22"/>
        <v>0</v>
      </c>
      <c r="P128" s="33" t="s">
        <v>18</v>
      </c>
      <c r="Q128" s="34"/>
    </row>
    <row r="129" spans="1:17" s="13" customFormat="1" ht="81.75" customHeight="1">
      <c r="A129" s="49"/>
      <c r="B129" s="51"/>
      <c r="C129" s="51"/>
      <c r="D129" s="4" t="s">
        <v>60</v>
      </c>
      <c r="E129" s="6" t="s">
        <v>16</v>
      </c>
      <c r="F129" s="10">
        <f>H129+L129+N129</f>
        <v>14060.9</v>
      </c>
      <c r="G129" s="10"/>
      <c r="H129" s="10">
        <v>14060.9</v>
      </c>
      <c r="I129" s="10"/>
      <c r="J129" s="10"/>
      <c r="K129" s="10"/>
      <c r="L129" s="10"/>
      <c r="M129" s="10"/>
      <c r="N129" s="10"/>
      <c r="O129" s="10"/>
      <c r="P129" s="35"/>
      <c r="Q129" s="36"/>
    </row>
    <row r="130" spans="1:17" s="13" customFormat="1" ht="24.75" customHeight="1">
      <c r="A130" s="49"/>
      <c r="B130" s="51"/>
      <c r="C130" s="51"/>
      <c r="D130" s="4"/>
      <c r="E130" s="6" t="s">
        <v>13</v>
      </c>
      <c r="F130" s="10">
        <f>H130+L130+N130</f>
        <v>0</v>
      </c>
      <c r="G130" s="10"/>
      <c r="H130" s="10"/>
      <c r="I130" s="10"/>
      <c r="J130" s="10"/>
      <c r="K130" s="10"/>
      <c r="L130" s="10"/>
      <c r="M130" s="10"/>
      <c r="N130" s="10"/>
      <c r="O130" s="10"/>
      <c r="P130" s="35"/>
      <c r="Q130" s="36"/>
    </row>
    <row r="131" spans="1:17" s="13" customFormat="1" ht="24.75" customHeight="1">
      <c r="A131" s="49"/>
      <c r="B131" s="51"/>
      <c r="C131" s="51"/>
      <c r="D131" s="4"/>
      <c r="E131" s="6" t="s">
        <v>14</v>
      </c>
      <c r="F131" s="10">
        <f>H131+L131+N131</f>
        <v>0</v>
      </c>
      <c r="G131" s="10"/>
      <c r="H131" s="10"/>
      <c r="I131" s="10"/>
      <c r="J131" s="10"/>
      <c r="K131" s="10"/>
      <c r="L131" s="10"/>
      <c r="M131" s="10"/>
      <c r="N131" s="10"/>
      <c r="O131" s="10"/>
      <c r="P131" s="35"/>
      <c r="Q131" s="36"/>
    </row>
    <row r="132" spans="1:17" s="13" customFormat="1" ht="24.75" customHeight="1">
      <c r="A132" s="49"/>
      <c r="B132" s="51"/>
      <c r="C132" s="51"/>
      <c r="D132" s="4"/>
      <c r="E132" s="6" t="s">
        <v>19</v>
      </c>
      <c r="F132" s="10">
        <f>H132+L132+N132</f>
        <v>0</v>
      </c>
      <c r="G132" s="10"/>
      <c r="H132" s="10"/>
      <c r="I132" s="10"/>
      <c r="J132" s="10"/>
      <c r="K132" s="10"/>
      <c r="L132" s="10"/>
      <c r="M132" s="10"/>
      <c r="N132" s="10"/>
      <c r="O132" s="10"/>
      <c r="P132" s="35"/>
      <c r="Q132" s="36"/>
    </row>
    <row r="133" spans="1:17" s="13" customFormat="1" ht="24.75" customHeight="1">
      <c r="A133" s="50"/>
      <c r="B133" s="51"/>
      <c r="C133" s="51"/>
      <c r="D133" s="4"/>
      <c r="E133" s="6" t="s">
        <v>20</v>
      </c>
      <c r="F133" s="10">
        <f>H133+L133+N133</f>
        <v>0</v>
      </c>
      <c r="G133" s="10"/>
      <c r="H133" s="10"/>
      <c r="I133" s="10"/>
      <c r="J133" s="10"/>
      <c r="K133" s="10"/>
      <c r="L133" s="10"/>
      <c r="M133" s="10"/>
      <c r="N133" s="10"/>
      <c r="O133" s="10"/>
      <c r="P133" s="37"/>
      <c r="Q133" s="38"/>
    </row>
    <row r="134" spans="1:17" s="13" customFormat="1" ht="24.75" customHeight="1">
      <c r="A134" s="48" t="s">
        <v>143</v>
      </c>
      <c r="B134" s="51" t="s">
        <v>64</v>
      </c>
      <c r="C134" s="51"/>
      <c r="D134" s="4"/>
      <c r="E134" s="11" t="s">
        <v>11</v>
      </c>
      <c r="F134" s="12">
        <f>SUM(F135:F139)</f>
        <v>21602.6</v>
      </c>
      <c r="G134" s="12">
        <f aca="true" t="shared" si="23" ref="G134:O134">SUM(G135:G139)</f>
        <v>0</v>
      </c>
      <c r="H134" s="12">
        <f t="shared" si="23"/>
        <v>21602.6</v>
      </c>
      <c r="I134" s="12">
        <f t="shared" si="23"/>
        <v>0</v>
      </c>
      <c r="J134" s="12">
        <f t="shared" si="23"/>
        <v>0</v>
      </c>
      <c r="K134" s="12">
        <f t="shared" si="23"/>
        <v>0</v>
      </c>
      <c r="L134" s="12">
        <f t="shared" si="23"/>
        <v>0</v>
      </c>
      <c r="M134" s="12">
        <f t="shared" si="23"/>
        <v>0</v>
      </c>
      <c r="N134" s="12">
        <f t="shared" si="23"/>
        <v>0</v>
      </c>
      <c r="O134" s="12">
        <f t="shared" si="23"/>
        <v>0</v>
      </c>
      <c r="P134" s="33" t="s">
        <v>18</v>
      </c>
      <c r="Q134" s="34"/>
    </row>
    <row r="135" spans="1:17" s="13" customFormat="1" ht="24.75" customHeight="1">
      <c r="A135" s="49"/>
      <c r="B135" s="51"/>
      <c r="C135" s="51"/>
      <c r="D135" s="4" t="s">
        <v>32</v>
      </c>
      <c r="E135" s="6" t="s">
        <v>16</v>
      </c>
      <c r="F135" s="10">
        <f>H135+L135+N135</f>
        <v>21602.6</v>
      </c>
      <c r="G135" s="10"/>
      <c r="H135" s="10">
        <v>21602.6</v>
      </c>
      <c r="I135" s="10"/>
      <c r="J135" s="10"/>
      <c r="K135" s="10"/>
      <c r="L135" s="10"/>
      <c r="M135" s="10"/>
      <c r="N135" s="10"/>
      <c r="O135" s="10"/>
      <c r="P135" s="35"/>
      <c r="Q135" s="36"/>
    </row>
    <row r="136" spans="1:17" s="13" customFormat="1" ht="24.75" customHeight="1">
      <c r="A136" s="49"/>
      <c r="B136" s="51"/>
      <c r="C136" s="51"/>
      <c r="D136" s="4"/>
      <c r="E136" s="6" t="s">
        <v>13</v>
      </c>
      <c r="F136" s="10">
        <f>H136+L136+N136</f>
        <v>0</v>
      </c>
      <c r="G136" s="10"/>
      <c r="H136" s="10"/>
      <c r="I136" s="10"/>
      <c r="J136" s="10"/>
      <c r="K136" s="10"/>
      <c r="L136" s="10"/>
      <c r="M136" s="10"/>
      <c r="N136" s="10"/>
      <c r="O136" s="10"/>
      <c r="P136" s="35"/>
      <c r="Q136" s="36"/>
    </row>
    <row r="137" spans="1:17" s="13" customFormat="1" ht="24.75" customHeight="1">
      <c r="A137" s="49"/>
      <c r="B137" s="51"/>
      <c r="C137" s="51"/>
      <c r="D137" s="4"/>
      <c r="E137" s="6" t="s">
        <v>14</v>
      </c>
      <c r="F137" s="10">
        <f>H137+L137+N137</f>
        <v>0</v>
      </c>
      <c r="G137" s="10"/>
      <c r="H137" s="10"/>
      <c r="I137" s="10"/>
      <c r="J137" s="10"/>
      <c r="K137" s="10"/>
      <c r="L137" s="10"/>
      <c r="M137" s="10"/>
      <c r="N137" s="10"/>
      <c r="O137" s="10"/>
      <c r="P137" s="35"/>
      <c r="Q137" s="36"/>
    </row>
    <row r="138" spans="1:17" s="13" customFormat="1" ht="24.75" customHeight="1">
      <c r="A138" s="49"/>
      <c r="B138" s="51"/>
      <c r="C138" s="51"/>
      <c r="D138" s="4"/>
      <c r="E138" s="6" t="s">
        <v>19</v>
      </c>
      <c r="F138" s="10">
        <f>H138+L138+N138</f>
        <v>0</v>
      </c>
      <c r="G138" s="10"/>
      <c r="H138" s="10"/>
      <c r="I138" s="10"/>
      <c r="J138" s="10"/>
      <c r="K138" s="10"/>
      <c r="L138" s="10"/>
      <c r="M138" s="10"/>
      <c r="N138" s="10"/>
      <c r="O138" s="10"/>
      <c r="P138" s="35"/>
      <c r="Q138" s="36"/>
    </row>
    <row r="139" spans="1:17" s="13" customFormat="1" ht="24.75" customHeight="1">
      <c r="A139" s="50"/>
      <c r="B139" s="51"/>
      <c r="C139" s="51"/>
      <c r="D139" s="4"/>
      <c r="E139" s="6" t="s">
        <v>20</v>
      </c>
      <c r="F139" s="10">
        <f>H139+L139+N139</f>
        <v>0</v>
      </c>
      <c r="G139" s="10"/>
      <c r="H139" s="10"/>
      <c r="I139" s="10"/>
      <c r="J139" s="10"/>
      <c r="K139" s="10"/>
      <c r="L139" s="10"/>
      <c r="M139" s="10"/>
      <c r="N139" s="10"/>
      <c r="O139" s="10"/>
      <c r="P139" s="37"/>
      <c r="Q139" s="38"/>
    </row>
    <row r="140" spans="1:17" s="13" customFormat="1" ht="24.75" customHeight="1">
      <c r="A140" s="48" t="s">
        <v>144</v>
      </c>
      <c r="B140" s="51" t="s">
        <v>65</v>
      </c>
      <c r="C140" s="51"/>
      <c r="D140" s="4"/>
      <c r="E140" s="11" t="s">
        <v>11</v>
      </c>
      <c r="F140" s="12">
        <f>SUM(F141:F145)</f>
        <v>19666.9</v>
      </c>
      <c r="G140" s="12">
        <f aca="true" t="shared" si="24" ref="G140:O140">SUM(G141:G145)</f>
        <v>0</v>
      </c>
      <c r="H140" s="12">
        <f t="shared" si="24"/>
        <v>19666.9</v>
      </c>
      <c r="I140" s="12">
        <f t="shared" si="24"/>
        <v>0</v>
      </c>
      <c r="J140" s="12">
        <f t="shared" si="24"/>
        <v>0</v>
      </c>
      <c r="K140" s="12">
        <f t="shared" si="24"/>
        <v>0</v>
      </c>
      <c r="L140" s="12">
        <f t="shared" si="24"/>
        <v>0</v>
      </c>
      <c r="M140" s="12">
        <f t="shared" si="24"/>
        <v>0</v>
      </c>
      <c r="N140" s="12">
        <f t="shared" si="24"/>
        <v>0</v>
      </c>
      <c r="O140" s="12">
        <f t="shared" si="24"/>
        <v>0</v>
      </c>
      <c r="P140" s="33" t="s">
        <v>18</v>
      </c>
      <c r="Q140" s="34"/>
    </row>
    <row r="141" spans="1:17" s="13" customFormat="1" ht="24.75" customHeight="1">
      <c r="A141" s="49"/>
      <c r="B141" s="51"/>
      <c r="C141" s="51"/>
      <c r="D141" s="4" t="s">
        <v>27</v>
      </c>
      <c r="E141" s="6" t="s">
        <v>16</v>
      </c>
      <c r="F141" s="10">
        <f>H141+L141+N141</f>
        <v>19666.9</v>
      </c>
      <c r="G141" s="10"/>
      <c r="H141" s="10">
        <v>19666.9</v>
      </c>
      <c r="I141" s="10"/>
      <c r="J141" s="10"/>
      <c r="K141" s="10"/>
      <c r="L141" s="10"/>
      <c r="M141" s="10"/>
      <c r="N141" s="10"/>
      <c r="O141" s="10"/>
      <c r="P141" s="35"/>
      <c r="Q141" s="36"/>
    </row>
    <row r="142" spans="1:17" s="13" customFormat="1" ht="24.75" customHeight="1">
      <c r="A142" s="49"/>
      <c r="B142" s="51"/>
      <c r="C142" s="51"/>
      <c r="D142" s="4"/>
      <c r="E142" s="6" t="s">
        <v>13</v>
      </c>
      <c r="F142" s="10">
        <f>H142+L142+N142</f>
        <v>0</v>
      </c>
      <c r="G142" s="10"/>
      <c r="H142" s="10"/>
      <c r="I142" s="10"/>
      <c r="J142" s="10"/>
      <c r="K142" s="10"/>
      <c r="L142" s="10"/>
      <c r="M142" s="10"/>
      <c r="N142" s="10"/>
      <c r="O142" s="10"/>
      <c r="P142" s="35"/>
      <c r="Q142" s="36"/>
    </row>
    <row r="143" spans="1:17" s="13" customFormat="1" ht="24.75" customHeight="1">
      <c r="A143" s="49"/>
      <c r="B143" s="51"/>
      <c r="C143" s="51"/>
      <c r="D143" s="4"/>
      <c r="E143" s="6" t="s">
        <v>14</v>
      </c>
      <c r="F143" s="10">
        <f>H143+L143+N143</f>
        <v>0</v>
      </c>
      <c r="G143" s="10"/>
      <c r="H143" s="10"/>
      <c r="I143" s="10"/>
      <c r="J143" s="10"/>
      <c r="K143" s="10"/>
      <c r="L143" s="10"/>
      <c r="M143" s="10"/>
      <c r="N143" s="10"/>
      <c r="O143" s="10"/>
      <c r="P143" s="35"/>
      <c r="Q143" s="36"/>
    </row>
    <row r="144" spans="1:17" s="13" customFormat="1" ht="24.75" customHeight="1">
      <c r="A144" s="49"/>
      <c r="B144" s="51"/>
      <c r="C144" s="51"/>
      <c r="D144" s="4"/>
      <c r="E144" s="6" t="s">
        <v>19</v>
      </c>
      <c r="F144" s="10">
        <f>H144+L144+N144</f>
        <v>0</v>
      </c>
      <c r="G144" s="10"/>
      <c r="H144" s="10"/>
      <c r="I144" s="10"/>
      <c r="J144" s="10"/>
      <c r="K144" s="10"/>
      <c r="L144" s="10"/>
      <c r="M144" s="10"/>
      <c r="N144" s="10"/>
      <c r="O144" s="10"/>
      <c r="P144" s="35"/>
      <c r="Q144" s="36"/>
    </row>
    <row r="145" spans="1:17" s="13" customFormat="1" ht="24.75" customHeight="1">
      <c r="A145" s="50"/>
      <c r="B145" s="51"/>
      <c r="C145" s="51"/>
      <c r="D145" s="4"/>
      <c r="E145" s="6" t="s">
        <v>20</v>
      </c>
      <c r="F145" s="10">
        <f>H145+L145+N145</f>
        <v>0</v>
      </c>
      <c r="G145" s="10"/>
      <c r="H145" s="10"/>
      <c r="I145" s="10"/>
      <c r="J145" s="10"/>
      <c r="K145" s="10"/>
      <c r="L145" s="10"/>
      <c r="M145" s="10"/>
      <c r="N145" s="10"/>
      <c r="O145" s="10"/>
      <c r="P145" s="37"/>
      <c r="Q145" s="38"/>
    </row>
    <row r="146" spans="1:17" s="13" customFormat="1" ht="24.75" customHeight="1">
      <c r="A146" s="48" t="s">
        <v>145</v>
      </c>
      <c r="B146" s="51" t="s">
        <v>66</v>
      </c>
      <c r="C146" s="51"/>
      <c r="D146" s="4"/>
      <c r="E146" s="11" t="s">
        <v>11</v>
      </c>
      <c r="F146" s="12">
        <f>SUM(F147:F151)</f>
        <v>11172</v>
      </c>
      <c r="G146" s="12">
        <f aca="true" t="shared" si="25" ref="G146:O146">SUM(G147:G151)</f>
        <v>0</v>
      </c>
      <c r="H146" s="12">
        <f t="shared" si="25"/>
        <v>11172</v>
      </c>
      <c r="I146" s="12">
        <f t="shared" si="25"/>
        <v>0</v>
      </c>
      <c r="J146" s="12">
        <f t="shared" si="25"/>
        <v>0</v>
      </c>
      <c r="K146" s="12">
        <f t="shared" si="25"/>
        <v>0</v>
      </c>
      <c r="L146" s="12">
        <f t="shared" si="25"/>
        <v>0</v>
      </c>
      <c r="M146" s="12">
        <f t="shared" si="25"/>
        <v>0</v>
      </c>
      <c r="N146" s="12">
        <f t="shared" si="25"/>
        <v>0</v>
      </c>
      <c r="O146" s="12">
        <f t="shared" si="25"/>
        <v>0</v>
      </c>
      <c r="P146" s="33" t="s">
        <v>18</v>
      </c>
      <c r="Q146" s="34"/>
    </row>
    <row r="147" spans="1:17" s="13" customFormat="1" ht="24.75" customHeight="1">
      <c r="A147" s="49"/>
      <c r="B147" s="51"/>
      <c r="C147" s="51"/>
      <c r="D147" s="4" t="s">
        <v>32</v>
      </c>
      <c r="E147" s="6" t="s">
        <v>16</v>
      </c>
      <c r="F147" s="10">
        <f>H147+L147+N147</f>
        <v>11172</v>
      </c>
      <c r="G147" s="10"/>
      <c r="H147" s="10">
        <v>11172</v>
      </c>
      <c r="I147" s="10"/>
      <c r="J147" s="10"/>
      <c r="K147" s="10"/>
      <c r="L147" s="10"/>
      <c r="M147" s="10"/>
      <c r="N147" s="10"/>
      <c r="O147" s="10"/>
      <c r="P147" s="35"/>
      <c r="Q147" s="36"/>
    </row>
    <row r="148" spans="1:17" s="13" customFormat="1" ht="24.75" customHeight="1">
      <c r="A148" s="49"/>
      <c r="B148" s="51"/>
      <c r="C148" s="51"/>
      <c r="D148" s="4"/>
      <c r="E148" s="6" t="s">
        <v>13</v>
      </c>
      <c r="F148" s="10">
        <f>H148+L148+N148</f>
        <v>0</v>
      </c>
      <c r="G148" s="10"/>
      <c r="H148" s="10"/>
      <c r="I148" s="10"/>
      <c r="J148" s="10"/>
      <c r="K148" s="10"/>
      <c r="L148" s="10"/>
      <c r="M148" s="10"/>
      <c r="N148" s="10"/>
      <c r="O148" s="10"/>
      <c r="P148" s="35"/>
      <c r="Q148" s="36"/>
    </row>
    <row r="149" spans="1:17" s="13" customFormat="1" ht="24.75" customHeight="1">
      <c r="A149" s="49"/>
      <c r="B149" s="51"/>
      <c r="C149" s="51"/>
      <c r="D149" s="4"/>
      <c r="E149" s="6" t="s">
        <v>14</v>
      </c>
      <c r="F149" s="10">
        <f>H149+L149+N149</f>
        <v>0</v>
      </c>
      <c r="G149" s="10"/>
      <c r="H149" s="10"/>
      <c r="I149" s="10"/>
      <c r="J149" s="10"/>
      <c r="K149" s="10"/>
      <c r="L149" s="10"/>
      <c r="M149" s="10"/>
      <c r="N149" s="10"/>
      <c r="O149" s="10"/>
      <c r="P149" s="35"/>
      <c r="Q149" s="36"/>
    </row>
    <row r="150" spans="1:17" s="13" customFormat="1" ht="24.75" customHeight="1">
      <c r="A150" s="49"/>
      <c r="B150" s="51"/>
      <c r="C150" s="51"/>
      <c r="D150" s="4"/>
      <c r="E150" s="6" t="s">
        <v>19</v>
      </c>
      <c r="F150" s="10">
        <f>H150+L150+N150</f>
        <v>0</v>
      </c>
      <c r="G150" s="10"/>
      <c r="H150" s="10"/>
      <c r="I150" s="10"/>
      <c r="J150" s="10"/>
      <c r="K150" s="10"/>
      <c r="L150" s="10"/>
      <c r="M150" s="10"/>
      <c r="N150" s="10"/>
      <c r="O150" s="10"/>
      <c r="P150" s="35"/>
      <c r="Q150" s="36"/>
    </row>
    <row r="151" spans="1:17" s="13" customFormat="1" ht="24.75" customHeight="1">
      <c r="A151" s="50"/>
      <c r="B151" s="51"/>
      <c r="C151" s="51"/>
      <c r="D151" s="4"/>
      <c r="E151" s="6" t="s">
        <v>20</v>
      </c>
      <c r="F151" s="10">
        <f>H151+L151+N151</f>
        <v>0</v>
      </c>
      <c r="G151" s="10"/>
      <c r="H151" s="10"/>
      <c r="I151" s="10"/>
      <c r="J151" s="10"/>
      <c r="K151" s="10"/>
      <c r="L151" s="10"/>
      <c r="M151" s="10"/>
      <c r="N151" s="10"/>
      <c r="O151" s="10"/>
      <c r="P151" s="37"/>
      <c r="Q151" s="38"/>
    </row>
    <row r="152" spans="1:17" s="13" customFormat="1" ht="24.75" customHeight="1">
      <c r="A152" s="48" t="s">
        <v>55</v>
      </c>
      <c r="B152" s="51" t="s">
        <v>67</v>
      </c>
      <c r="C152" s="51" t="s">
        <v>68</v>
      </c>
      <c r="D152" s="4"/>
      <c r="E152" s="11" t="s">
        <v>11</v>
      </c>
      <c r="F152" s="12">
        <f>SUM(F153:F157)</f>
        <v>4000</v>
      </c>
      <c r="G152" s="12">
        <f aca="true" t="shared" si="26" ref="G152:O152">SUM(G153:G157)</f>
        <v>0</v>
      </c>
      <c r="H152" s="12">
        <f t="shared" si="26"/>
        <v>4000</v>
      </c>
      <c r="I152" s="12">
        <f t="shared" si="26"/>
        <v>0</v>
      </c>
      <c r="J152" s="12">
        <f t="shared" si="26"/>
        <v>0</v>
      </c>
      <c r="K152" s="12">
        <f t="shared" si="26"/>
        <v>0</v>
      </c>
      <c r="L152" s="12">
        <f t="shared" si="26"/>
        <v>0</v>
      </c>
      <c r="M152" s="12">
        <f t="shared" si="26"/>
        <v>0</v>
      </c>
      <c r="N152" s="12">
        <f t="shared" si="26"/>
        <v>0</v>
      </c>
      <c r="O152" s="12">
        <f t="shared" si="26"/>
        <v>0</v>
      </c>
      <c r="P152" s="33" t="s">
        <v>18</v>
      </c>
      <c r="Q152" s="34"/>
    </row>
    <row r="153" spans="1:17" s="13" customFormat="1" ht="24.75" customHeight="1">
      <c r="A153" s="49"/>
      <c r="B153" s="51"/>
      <c r="C153" s="51"/>
      <c r="D153" s="4"/>
      <c r="E153" s="6" t="s">
        <v>16</v>
      </c>
      <c r="F153" s="10">
        <f>H153+L153+N153</f>
        <v>0</v>
      </c>
      <c r="G153" s="10"/>
      <c r="H153" s="10"/>
      <c r="I153" s="10"/>
      <c r="J153" s="10"/>
      <c r="K153" s="10"/>
      <c r="L153" s="10"/>
      <c r="M153" s="10"/>
      <c r="N153" s="10"/>
      <c r="O153" s="10"/>
      <c r="P153" s="35"/>
      <c r="Q153" s="36"/>
    </row>
    <row r="154" spans="1:17" s="13" customFormat="1" ht="24.75" customHeight="1">
      <c r="A154" s="49"/>
      <c r="B154" s="51"/>
      <c r="C154" s="51"/>
      <c r="D154" s="4"/>
      <c r="E154" s="6" t="s">
        <v>13</v>
      </c>
      <c r="F154" s="10">
        <f>H154+L154+N154</f>
        <v>0</v>
      </c>
      <c r="G154" s="10"/>
      <c r="H154" s="10"/>
      <c r="I154" s="10"/>
      <c r="J154" s="10"/>
      <c r="K154" s="10"/>
      <c r="L154" s="10"/>
      <c r="M154" s="10"/>
      <c r="N154" s="10"/>
      <c r="O154" s="10"/>
      <c r="P154" s="35"/>
      <c r="Q154" s="36"/>
    </row>
    <row r="155" spans="1:17" s="13" customFormat="1" ht="24.75" customHeight="1">
      <c r="A155" s="49"/>
      <c r="B155" s="51"/>
      <c r="C155" s="51"/>
      <c r="D155" s="4" t="s">
        <v>27</v>
      </c>
      <c r="E155" s="6" t="s">
        <v>14</v>
      </c>
      <c r="F155" s="10">
        <f>H155+L155+N155</f>
        <v>4000</v>
      </c>
      <c r="G155" s="10"/>
      <c r="H155" s="10">
        <v>4000</v>
      </c>
      <c r="I155" s="10"/>
      <c r="J155" s="10"/>
      <c r="K155" s="10"/>
      <c r="L155" s="10"/>
      <c r="M155" s="10"/>
      <c r="N155" s="10"/>
      <c r="O155" s="10"/>
      <c r="P155" s="35"/>
      <c r="Q155" s="36"/>
    </row>
    <row r="156" spans="1:17" s="13" customFormat="1" ht="24.75" customHeight="1">
      <c r="A156" s="49"/>
      <c r="B156" s="51"/>
      <c r="C156" s="51"/>
      <c r="D156" s="4"/>
      <c r="E156" s="6" t="s">
        <v>19</v>
      </c>
      <c r="F156" s="10">
        <f>H156+L156+N156</f>
        <v>0</v>
      </c>
      <c r="G156" s="10"/>
      <c r="H156" s="10"/>
      <c r="I156" s="10"/>
      <c r="J156" s="10"/>
      <c r="K156" s="10"/>
      <c r="L156" s="10"/>
      <c r="M156" s="10"/>
      <c r="N156" s="10"/>
      <c r="O156" s="10"/>
      <c r="P156" s="35"/>
      <c r="Q156" s="36"/>
    </row>
    <row r="157" spans="1:17" s="13" customFormat="1" ht="24.75" customHeight="1">
      <c r="A157" s="50"/>
      <c r="B157" s="51"/>
      <c r="C157" s="51"/>
      <c r="D157" s="4"/>
      <c r="E157" s="6" t="s">
        <v>20</v>
      </c>
      <c r="F157" s="10">
        <f>H157+L157+N157</f>
        <v>0</v>
      </c>
      <c r="G157" s="10"/>
      <c r="H157" s="10"/>
      <c r="I157" s="10"/>
      <c r="J157" s="10"/>
      <c r="K157" s="10"/>
      <c r="L157" s="10"/>
      <c r="M157" s="10"/>
      <c r="N157" s="10"/>
      <c r="O157" s="10"/>
      <c r="P157" s="37"/>
      <c r="Q157" s="38"/>
    </row>
    <row r="158" spans="1:17" s="13" customFormat="1" ht="24.75" customHeight="1">
      <c r="A158" s="48" t="s">
        <v>57</v>
      </c>
      <c r="B158" s="51" t="s">
        <v>131</v>
      </c>
      <c r="C158" s="51" t="s">
        <v>73</v>
      </c>
      <c r="D158" s="4"/>
      <c r="E158" s="11" t="s">
        <v>11</v>
      </c>
      <c r="F158" s="12">
        <f>SUM(F159:F163)</f>
        <v>60000</v>
      </c>
      <c r="G158" s="12">
        <f aca="true" t="shared" si="27" ref="G158:O158">SUM(G159:G163)</f>
        <v>0</v>
      </c>
      <c r="H158" s="12">
        <f t="shared" si="27"/>
        <v>60000</v>
      </c>
      <c r="I158" s="12">
        <f t="shared" si="27"/>
        <v>0</v>
      </c>
      <c r="J158" s="12">
        <f t="shared" si="27"/>
        <v>0</v>
      </c>
      <c r="K158" s="12">
        <f t="shared" si="27"/>
        <v>0</v>
      </c>
      <c r="L158" s="12">
        <f t="shared" si="27"/>
        <v>0</v>
      </c>
      <c r="M158" s="12">
        <f t="shared" si="27"/>
        <v>0</v>
      </c>
      <c r="N158" s="12">
        <f t="shared" si="27"/>
        <v>0</v>
      </c>
      <c r="O158" s="12">
        <f t="shared" si="27"/>
        <v>0</v>
      </c>
      <c r="P158" s="33" t="s">
        <v>18</v>
      </c>
      <c r="Q158" s="34"/>
    </row>
    <row r="159" spans="1:17" s="13" customFormat="1" ht="24.75" customHeight="1">
      <c r="A159" s="49"/>
      <c r="B159" s="51"/>
      <c r="C159" s="51"/>
      <c r="D159" s="4"/>
      <c r="E159" s="6" t="s">
        <v>16</v>
      </c>
      <c r="F159" s="10">
        <f>H159+L159+N159</f>
        <v>0</v>
      </c>
      <c r="G159" s="10"/>
      <c r="H159" s="10"/>
      <c r="I159" s="10"/>
      <c r="J159" s="10"/>
      <c r="K159" s="10"/>
      <c r="L159" s="10"/>
      <c r="M159" s="10"/>
      <c r="N159" s="10"/>
      <c r="O159" s="10"/>
      <c r="P159" s="35"/>
      <c r="Q159" s="36"/>
    </row>
    <row r="160" spans="1:17" s="13" customFormat="1" ht="24.75" customHeight="1">
      <c r="A160" s="49"/>
      <c r="B160" s="51"/>
      <c r="C160" s="51"/>
      <c r="D160" s="4"/>
      <c r="E160" s="6" t="s">
        <v>13</v>
      </c>
      <c r="F160" s="10">
        <f>H160+L160+N160</f>
        <v>0</v>
      </c>
      <c r="G160" s="10"/>
      <c r="H160" s="10"/>
      <c r="I160" s="10"/>
      <c r="J160" s="10"/>
      <c r="K160" s="10"/>
      <c r="L160" s="10"/>
      <c r="M160" s="10"/>
      <c r="N160" s="10"/>
      <c r="O160" s="10"/>
      <c r="P160" s="35"/>
      <c r="Q160" s="36"/>
    </row>
    <row r="161" spans="1:17" s="13" customFormat="1" ht="24.75" customHeight="1">
      <c r="A161" s="49"/>
      <c r="B161" s="51"/>
      <c r="C161" s="51"/>
      <c r="D161" s="4"/>
      <c r="E161" s="6" t="s">
        <v>14</v>
      </c>
      <c r="F161" s="10">
        <f>H161+L161+N161</f>
        <v>0</v>
      </c>
      <c r="G161" s="10"/>
      <c r="H161" s="10"/>
      <c r="I161" s="10"/>
      <c r="J161" s="10"/>
      <c r="K161" s="10"/>
      <c r="L161" s="10"/>
      <c r="M161" s="10"/>
      <c r="N161" s="10"/>
      <c r="O161" s="10"/>
      <c r="P161" s="35"/>
      <c r="Q161" s="36"/>
    </row>
    <row r="162" spans="1:17" s="13" customFormat="1" ht="24.75" customHeight="1">
      <c r="A162" s="49"/>
      <c r="B162" s="51"/>
      <c r="C162" s="51"/>
      <c r="D162" s="4" t="s">
        <v>17</v>
      </c>
      <c r="E162" s="6" t="s">
        <v>19</v>
      </c>
      <c r="F162" s="10">
        <f>H162+L162+N162</f>
        <v>6000</v>
      </c>
      <c r="G162" s="10"/>
      <c r="H162" s="10">
        <v>6000</v>
      </c>
      <c r="I162" s="10"/>
      <c r="J162" s="10"/>
      <c r="K162" s="10"/>
      <c r="L162" s="10"/>
      <c r="M162" s="10"/>
      <c r="N162" s="10"/>
      <c r="O162" s="10"/>
      <c r="P162" s="35"/>
      <c r="Q162" s="36"/>
    </row>
    <row r="163" spans="1:17" s="13" customFormat="1" ht="24.75" customHeight="1">
      <c r="A163" s="50"/>
      <c r="B163" s="51"/>
      <c r="C163" s="51"/>
      <c r="D163" s="4" t="s">
        <v>32</v>
      </c>
      <c r="E163" s="6" t="s">
        <v>20</v>
      </c>
      <c r="F163" s="10">
        <f>H163+L163+N163</f>
        <v>54000</v>
      </c>
      <c r="G163" s="10"/>
      <c r="H163" s="10">
        <v>54000</v>
      </c>
      <c r="I163" s="10"/>
      <c r="J163" s="10"/>
      <c r="K163" s="10"/>
      <c r="L163" s="10"/>
      <c r="M163" s="10"/>
      <c r="N163" s="10"/>
      <c r="O163" s="10"/>
      <c r="P163" s="37"/>
      <c r="Q163" s="38"/>
    </row>
    <row r="164" spans="1:17" s="13" customFormat="1" ht="24.75" customHeight="1">
      <c r="A164" s="48" t="s">
        <v>69</v>
      </c>
      <c r="B164" s="51" t="s">
        <v>76</v>
      </c>
      <c r="C164" s="51" t="s">
        <v>77</v>
      </c>
      <c r="D164" s="4"/>
      <c r="E164" s="11" t="s">
        <v>11</v>
      </c>
      <c r="F164" s="12">
        <f>SUM(F165:F169)</f>
        <v>60000</v>
      </c>
      <c r="G164" s="12">
        <f aca="true" t="shared" si="28" ref="G164:O164">SUM(G165:G169)</f>
        <v>0</v>
      </c>
      <c r="H164" s="12">
        <f t="shared" si="28"/>
        <v>60000</v>
      </c>
      <c r="I164" s="12">
        <f t="shared" si="28"/>
        <v>0</v>
      </c>
      <c r="J164" s="12">
        <f t="shared" si="28"/>
        <v>0</v>
      </c>
      <c r="K164" s="12">
        <f t="shared" si="28"/>
        <v>0</v>
      </c>
      <c r="L164" s="12">
        <f t="shared" si="28"/>
        <v>0</v>
      </c>
      <c r="M164" s="12">
        <f t="shared" si="28"/>
        <v>0</v>
      </c>
      <c r="N164" s="12">
        <f t="shared" si="28"/>
        <v>0</v>
      </c>
      <c r="O164" s="12">
        <f t="shared" si="28"/>
        <v>0</v>
      </c>
      <c r="P164" s="33" t="s">
        <v>18</v>
      </c>
      <c r="Q164" s="34"/>
    </row>
    <row r="165" spans="1:17" s="13" customFormat="1" ht="24.75" customHeight="1">
      <c r="A165" s="49"/>
      <c r="B165" s="51"/>
      <c r="C165" s="51"/>
      <c r="D165" s="4"/>
      <c r="E165" s="6" t="s">
        <v>16</v>
      </c>
      <c r="F165" s="10">
        <f>H165+L165+N165</f>
        <v>0</v>
      </c>
      <c r="G165" s="10"/>
      <c r="H165" s="10"/>
      <c r="I165" s="10"/>
      <c r="J165" s="10"/>
      <c r="K165" s="10"/>
      <c r="L165" s="10"/>
      <c r="M165" s="10"/>
      <c r="N165" s="10"/>
      <c r="O165" s="10"/>
      <c r="P165" s="35"/>
      <c r="Q165" s="36"/>
    </row>
    <row r="166" spans="1:17" s="13" customFormat="1" ht="24.75" customHeight="1">
      <c r="A166" s="49"/>
      <c r="B166" s="51"/>
      <c r="C166" s="51"/>
      <c r="D166" s="4" t="s">
        <v>17</v>
      </c>
      <c r="E166" s="6" t="s">
        <v>13</v>
      </c>
      <c r="F166" s="10">
        <f>H166+L166+N166</f>
        <v>6000</v>
      </c>
      <c r="G166" s="10"/>
      <c r="H166" s="10">
        <v>6000</v>
      </c>
      <c r="I166" s="10"/>
      <c r="J166" s="10"/>
      <c r="K166" s="10"/>
      <c r="L166" s="10"/>
      <c r="M166" s="10"/>
      <c r="N166" s="10"/>
      <c r="O166" s="10"/>
      <c r="P166" s="35"/>
      <c r="Q166" s="36"/>
    </row>
    <row r="167" spans="1:17" s="13" customFormat="1" ht="24.75" customHeight="1">
      <c r="A167" s="49"/>
      <c r="B167" s="51"/>
      <c r="C167" s="51"/>
      <c r="D167" s="4" t="s">
        <v>32</v>
      </c>
      <c r="E167" s="6" t="s">
        <v>14</v>
      </c>
      <c r="F167" s="10">
        <f>H167+L167+N167</f>
        <v>54000</v>
      </c>
      <c r="G167" s="10"/>
      <c r="H167" s="10">
        <v>54000</v>
      </c>
      <c r="I167" s="10"/>
      <c r="J167" s="10"/>
      <c r="K167" s="10"/>
      <c r="L167" s="10"/>
      <c r="M167" s="10"/>
      <c r="N167" s="10"/>
      <c r="O167" s="10"/>
      <c r="P167" s="35"/>
      <c r="Q167" s="36"/>
    </row>
    <row r="168" spans="1:17" s="13" customFormat="1" ht="24.75" customHeight="1">
      <c r="A168" s="49"/>
      <c r="B168" s="51"/>
      <c r="C168" s="51"/>
      <c r="D168" s="4"/>
      <c r="E168" s="6" t="s">
        <v>19</v>
      </c>
      <c r="F168" s="10">
        <f>H168+L168+N168</f>
        <v>0</v>
      </c>
      <c r="G168" s="10"/>
      <c r="H168" s="10"/>
      <c r="I168" s="10"/>
      <c r="J168" s="10"/>
      <c r="K168" s="10"/>
      <c r="L168" s="10"/>
      <c r="M168" s="10"/>
      <c r="N168" s="10"/>
      <c r="O168" s="10"/>
      <c r="P168" s="35"/>
      <c r="Q168" s="36"/>
    </row>
    <row r="169" spans="1:17" s="13" customFormat="1" ht="24.75" customHeight="1">
      <c r="A169" s="50"/>
      <c r="B169" s="51"/>
      <c r="C169" s="51"/>
      <c r="D169" s="4"/>
      <c r="E169" s="6" t="s">
        <v>20</v>
      </c>
      <c r="F169" s="10">
        <f>H169+L169+N169</f>
        <v>0</v>
      </c>
      <c r="G169" s="10"/>
      <c r="H169" s="10"/>
      <c r="I169" s="10"/>
      <c r="J169" s="10"/>
      <c r="K169" s="10"/>
      <c r="L169" s="10"/>
      <c r="M169" s="10"/>
      <c r="N169" s="10"/>
      <c r="O169" s="10"/>
      <c r="P169" s="37"/>
      <c r="Q169" s="38"/>
    </row>
    <row r="170" spans="1:17" s="13" customFormat="1" ht="24.75" customHeight="1">
      <c r="A170" s="48" t="s">
        <v>70</v>
      </c>
      <c r="B170" s="51" t="s">
        <v>79</v>
      </c>
      <c r="C170" s="51" t="s">
        <v>80</v>
      </c>
      <c r="D170" s="4"/>
      <c r="E170" s="11" t="s">
        <v>11</v>
      </c>
      <c r="F170" s="12">
        <f>SUM(F171:F175)</f>
        <v>87819.3</v>
      </c>
      <c r="G170" s="12">
        <f aca="true" t="shared" si="29" ref="G170:O170">SUM(G171:G175)</f>
        <v>0</v>
      </c>
      <c r="H170" s="12">
        <f>SUM(H171:H175)</f>
        <v>87819.3</v>
      </c>
      <c r="I170" s="12">
        <f t="shared" si="29"/>
        <v>0</v>
      </c>
      <c r="J170" s="12">
        <f t="shared" si="29"/>
        <v>0</v>
      </c>
      <c r="K170" s="12">
        <f t="shared" si="29"/>
        <v>0</v>
      </c>
      <c r="L170" s="12">
        <f t="shared" si="29"/>
        <v>0</v>
      </c>
      <c r="M170" s="12">
        <f t="shared" si="29"/>
        <v>0</v>
      </c>
      <c r="N170" s="12">
        <f t="shared" si="29"/>
        <v>0</v>
      </c>
      <c r="O170" s="12">
        <f t="shared" si="29"/>
        <v>0</v>
      </c>
      <c r="P170" s="33" t="s">
        <v>18</v>
      </c>
      <c r="Q170" s="34"/>
    </row>
    <row r="171" spans="1:17" s="13" customFormat="1" ht="24.75" customHeight="1">
      <c r="A171" s="49"/>
      <c r="B171" s="51"/>
      <c r="C171" s="51"/>
      <c r="E171" s="6" t="s">
        <v>16</v>
      </c>
      <c r="F171" s="10">
        <f>H171+L171+N171</f>
        <v>0</v>
      </c>
      <c r="G171" s="10"/>
      <c r="H171" s="10"/>
      <c r="I171" s="10"/>
      <c r="J171" s="10"/>
      <c r="K171" s="10"/>
      <c r="L171" s="10"/>
      <c r="M171" s="10"/>
      <c r="N171" s="10"/>
      <c r="O171" s="10"/>
      <c r="P171" s="35"/>
      <c r="Q171" s="36"/>
    </row>
    <row r="172" spans="1:17" s="13" customFormat="1" ht="24.75" customHeight="1">
      <c r="A172" s="49"/>
      <c r="B172" s="51"/>
      <c r="C172" s="51"/>
      <c r="D172" s="4" t="s">
        <v>17</v>
      </c>
      <c r="E172" s="6" t="s">
        <v>13</v>
      </c>
      <c r="F172" s="10">
        <f>H172+L172+N172</f>
        <v>7819.3</v>
      </c>
      <c r="G172" s="10"/>
      <c r="H172" s="10">
        <v>7819.3</v>
      </c>
      <c r="I172" s="10"/>
      <c r="J172" s="10"/>
      <c r="K172" s="10"/>
      <c r="L172" s="10"/>
      <c r="M172" s="10"/>
      <c r="N172" s="10"/>
      <c r="O172" s="10"/>
      <c r="P172" s="35"/>
      <c r="Q172" s="36"/>
    </row>
    <row r="173" spans="1:17" s="13" customFormat="1" ht="24.75" customHeight="1">
      <c r="A173" s="49"/>
      <c r="B173" s="51"/>
      <c r="C173" s="51"/>
      <c r="D173" s="4" t="s">
        <v>32</v>
      </c>
      <c r="E173" s="6" t="s">
        <v>14</v>
      </c>
      <c r="F173" s="10">
        <f>H173+L173+N173</f>
        <v>40000</v>
      </c>
      <c r="G173" s="10"/>
      <c r="H173" s="10">
        <v>40000</v>
      </c>
      <c r="I173" s="10"/>
      <c r="J173" s="10"/>
      <c r="K173" s="10"/>
      <c r="L173" s="10"/>
      <c r="M173" s="10"/>
      <c r="N173" s="10"/>
      <c r="O173" s="10"/>
      <c r="P173" s="35"/>
      <c r="Q173" s="36"/>
    </row>
    <row r="174" spans="1:17" s="13" customFormat="1" ht="24.75" customHeight="1">
      <c r="A174" s="49"/>
      <c r="B174" s="51"/>
      <c r="C174" s="51"/>
      <c r="D174" s="4" t="s">
        <v>32</v>
      </c>
      <c r="E174" s="6" t="s">
        <v>19</v>
      </c>
      <c r="F174" s="10">
        <f>H174+L174+N174</f>
        <v>40000</v>
      </c>
      <c r="G174" s="10"/>
      <c r="H174" s="10">
        <v>40000</v>
      </c>
      <c r="I174" s="10"/>
      <c r="J174" s="10"/>
      <c r="K174" s="10"/>
      <c r="L174" s="10"/>
      <c r="M174" s="10"/>
      <c r="N174" s="10"/>
      <c r="O174" s="10"/>
      <c r="P174" s="35"/>
      <c r="Q174" s="36"/>
    </row>
    <row r="175" spans="1:17" s="13" customFormat="1" ht="24.75" customHeight="1">
      <c r="A175" s="50"/>
      <c r="B175" s="51"/>
      <c r="C175" s="51"/>
      <c r="D175" s="4"/>
      <c r="E175" s="6" t="s">
        <v>20</v>
      </c>
      <c r="F175" s="10">
        <f>H175+L175+N175</f>
        <v>0</v>
      </c>
      <c r="G175" s="10"/>
      <c r="H175" s="10"/>
      <c r="I175" s="10"/>
      <c r="J175" s="10"/>
      <c r="K175" s="10"/>
      <c r="L175" s="10"/>
      <c r="M175" s="10"/>
      <c r="N175" s="10"/>
      <c r="O175" s="10"/>
      <c r="P175" s="37"/>
      <c r="Q175" s="38"/>
    </row>
    <row r="176" spans="1:17" s="13" customFormat="1" ht="24.75" customHeight="1">
      <c r="A176" s="48" t="s">
        <v>71</v>
      </c>
      <c r="B176" s="51" t="s">
        <v>82</v>
      </c>
      <c r="C176" s="51" t="s">
        <v>83</v>
      </c>
      <c r="D176" s="4"/>
      <c r="E176" s="11" t="s">
        <v>11</v>
      </c>
      <c r="F176" s="12">
        <f>SUM(F177:F181)</f>
        <v>50000</v>
      </c>
      <c r="G176" s="12">
        <f aca="true" t="shared" si="30" ref="G176:O176">SUM(G177:G181)</f>
        <v>0</v>
      </c>
      <c r="H176" s="12">
        <f>SUM(H177:H181)</f>
        <v>50000</v>
      </c>
      <c r="I176" s="12">
        <f t="shared" si="30"/>
        <v>0</v>
      </c>
      <c r="J176" s="12">
        <f t="shared" si="30"/>
        <v>0</v>
      </c>
      <c r="K176" s="12">
        <f t="shared" si="30"/>
        <v>0</v>
      </c>
      <c r="L176" s="12">
        <f t="shared" si="30"/>
        <v>0</v>
      </c>
      <c r="M176" s="12">
        <f t="shared" si="30"/>
        <v>0</v>
      </c>
      <c r="N176" s="12">
        <f t="shared" si="30"/>
        <v>0</v>
      </c>
      <c r="O176" s="12">
        <f t="shared" si="30"/>
        <v>0</v>
      </c>
      <c r="P176" s="33" t="s">
        <v>18</v>
      </c>
      <c r="Q176" s="34"/>
    </row>
    <row r="177" spans="1:17" s="13" customFormat="1" ht="24.75" customHeight="1">
      <c r="A177" s="49"/>
      <c r="B177" s="51"/>
      <c r="C177" s="51"/>
      <c r="D177" s="20"/>
      <c r="E177" s="6" t="s">
        <v>16</v>
      </c>
      <c r="F177" s="10">
        <f>H177+L177+N177</f>
        <v>0</v>
      </c>
      <c r="G177" s="10"/>
      <c r="H177" s="10"/>
      <c r="I177" s="10"/>
      <c r="J177" s="10"/>
      <c r="K177" s="10"/>
      <c r="L177" s="10"/>
      <c r="M177" s="10"/>
      <c r="N177" s="10"/>
      <c r="O177" s="10"/>
      <c r="P177" s="35"/>
      <c r="Q177" s="36"/>
    </row>
    <row r="178" spans="1:17" s="13" customFormat="1" ht="24.75" customHeight="1">
      <c r="A178" s="49"/>
      <c r="B178" s="51"/>
      <c r="C178" s="51"/>
      <c r="D178" s="4" t="s">
        <v>17</v>
      </c>
      <c r="E178" s="6" t="s">
        <v>13</v>
      </c>
      <c r="F178" s="10">
        <f>H178+L178+N178</f>
        <v>5000</v>
      </c>
      <c r="G178" s="10"/>
      <c r="H178" s="10">
        <v>5000</v>
      </c>
      <c r="I178" s="10"/>
      <c r="J178" s="10"/>
      <c r="K178" s="10"/>
      <c r="L178" s="10"/>
      <c r="M178" s="10"/>
      <c r="N178" s="10"/>
      <c r="O178" s="10"/>
      <c r="P178" s="35"/>
      <c r="Q178" s="36"/>
    </row>
    <row r="179" spans="1:17" s="13" customFormat="1" ht="24.75" customHeight="1">
      <c r="A179" s="49"/>
      <c r="B179" s="51"/>
      <c r="C179" s="51"/>
      <c r="D179" s="4" t="s">
        <v>32</v>
      </c>
      <c r="E179" s="6" t="s">
        <v>14</v>
      </c>
      <c r="F179" s="10">
        <f>H179+L179+N179</f>
        <v>45000</v>
      </c>
      <c r="G179" s="10"/>
      <c r="H179" s="10">
        <v>45000</v>
      </c>
      <c r="I179" s="10"/>
      <c r="J179" s="10"/>
      <c r="K179" s="10"/>
      <c r="L179" s="10"/>
      <c r="M179" s="10"/>
      <c r="N179" s="10"/>
      <c r="O179" s="10"/>
      <c r="P179" s="35"/>
      <c r="Q179" s="36"/>
    </row>
    <row r="180" spans="1:17" s="13" customFormat="1" ht="24.75" customHeight="1">
      <c r="A180" s="49"/>
      <c r="B180" s="51"/>
      <c r="C180" s="51"/>
      <c r="D180" s="4"/>
      <c r="E180" s="6" t="s">
        <v>19</v>
      </c>
      <c r="F180" s="10">
        <f>H180+L180+N180</f>
        <v>0</v>
      </c>
      <c r="G180" s="10"/>
      <c r="H180" s="10"/>
      <c r="I180" s="10"/>
      <c r="J180" s="10"/>
      <c r="K180" s="10"/>
      <c r="L180" s="10"/>
      <c r="M180" s="10"/>
      <c r="N180" s="10"/>
      <c r="O180" s="10"/>
      <c r="P180" s="35"/>
      <c r="Q180" s="36"/>
    </row>
    <row r="181" spans="1:17" s="13" customFormat="1" ht="24.75" customHeight="1">
      <c r="A181" s="50"/>
      <c r="B181" s="51"/>
      <c r="C181" s="51"/>
      <c r="D181" s="4"/>
      <c r="E181" s="6" t="s">
        <v>20</v>
      </c>
      <c r="F181" s="10">
        <f>H181+L181+N181</f>
        <v>0</v>
      </c>
      <c r="G181" s="10"/>
      <c r="H181" s="10"/>
      <c r="I181" s="10"/>
      <c r="J181" s="10"/>
      <c r="K181" s="10"/>
      <c r="L181" s="10"/>
      <c r="M181" s="10"/>
      <c r="N181" s="10"/>
      <c r="O181" s="10"/>
      <c r="P181" s="37"/>
      <c r="Q181" s="38"/>
    </row>
    <row r="182" spans="1:17" s="13" customFormat="1" ht="24.75" customHeight="1">
      <c r="A182" s="48" t="s">
        <v>72</v>
      </c>
      <c r="B182" s="51" t="s">
        <v>85</v>
      </c>
      <c r="C182" s="51" t="s">
        <v>86</v>
      </c>
      <c r="D182" s="4"/>
      <c r="E182" s="11" t="s">
        <v>11</v>
      </c>
      <c r="F182" s="12">
        <f>SUM(F183:F187)</f>
        <v>8500</v>
      </c>
      <c r="G182" s="12">
        <f aca="true" t="shared" si="31" ref="G182:O182">SUM(G183:G187)</f>
        <v>0</v>
      </c>
      <c r="H182" s="12">
        <f t="shared" si="31"/>
        <v>8500</v>
      </c>
      <c r="I182" s="12">
        <f t="shared" si="31"/>
        <v>0</v>
      </c>
      <c r="J182" s="12">
        <f t="shared" si="31"/>
        <v>0</v>
      </c>
      <c r="K182" s="12">
        <f t="shared" si="31"/>
        <v>0</v>
      </c>
      <c r="L182" s="12">
        <f t="shared" si="31"/>
        <v>0</v>
      </c>
      <c r="M182" s="12">
        <f t="shared" si="31"/>
        <v>0</v>
      </c>
      <c r="N182" s="12">
        <f t="shared" si="31"/>
        <v>0</v>
      </c>
      <c r="O182" s="12">
        <f t="shared" si="31"/>
        <v>0</v>
      </c>
      <c r="P182" s="33" t="s">
        <v>18</v>
      </c>
      <c r="Q182" s="34"/>
    </row>
    <row r="183" spans="1:17" s="13" customFormat="1" ht="24.75" customHeight="1">
      <c r="A183" s="49"/>
      <c r="B183" s="51"/>
      <c r="C183" s="51"/>
      <c r="D183" s="4"/>
      <c r="E183" s="6" t="s">
        <v>16</v>
      </c>
      <c r="F183" s="10">
        <f>H183+L183+N183</f>
        <v>0</v>
      </c>
      <c r="G183" s="10"/>
      <c r="H183" s="10"/>
      <c r="I183" s="10"/>
      <c r="J183" s="10"/>
      <c r="K183" s="10"/>
      <c r="L183" s="10"/>
      <c r="M183" s="10"/>
      <c r="N183" s="10"/>
      <c r="O183" s="10"/>
      <c r="P183" s="35"/>
      <c r="Q183" s="36"/>
    </row>
    <row r="184" spans="1:17" s="13" customFormat="1" ht="24.75" customHeight="1">
      <c r="A184" s="49"/>
      <c r="B184" s="51"/>
      <c r="C184" s="51"/>
      <c r="D184" s="4" t="s">
        <v>27</v>
      </c>
      <c r="E184" s="6" t="s">
        <v>13</v>
      </c>
      <c r="F184" s="10">
        <f>H184+L184+N184</f>
        <v>8500</v>
      </c>
      <c r="G184" s="10"/>
      <c r="H184" s="10">
        <v>8500</v>
      </c>
      <c r="I184" s="10"/>
      <c r="J184" s="10"/>
      <c r="K184" s="10"/>
      <c r="L184" s="10"/>
      <c r="M184" s="10"/>
      <c r="N184" s="10"/>
      <c r="O184" s="10"/>
      <c r="P184" s="35"/>
      <c r="Q184" s="36"/>
    </row>
    <row r="185" spans="1:17" s="13" customFormat="1" ht="24.75" customHeight="1">
      <c r="A185" s="49"/>
      <c r="B185" s="51"/>
      <c r="C185" s="51"/>
      <c r="D185" s="4"/>
      <c r="E185" s="6" t="s">
        <v>14</v>
      </c>
      <c r="F185" s="10">
        <f>H185+L185+N185</f>
        <v>0</v>
      </c>
      <c r="G185" s="10"/>
      <c r="H185" s="10"/>
      <c r="I185" s="10"/>
      <c r="J185" s="10"/>
      <c r="K185" s="10"/>
      <c r="L185" s="10"/>
      <c r="M185" s="10"/>
      <c r="N185" s="10"/>
      <c r="O185" s="10"/>
      <c r="P185" s="35"/>
      <c r="Q185" s="36"/>
    </row>
    <row r="186" spans="1:17" s="13" customFormat="1" ht="24.75" customHeight="1">
      <c r="A186" s="49"/>
      <c r="B186" s="51"/>
      <c r="C186" s="51"/>
      <c r="D186" s="4"/>
      <c r="E186" s="6" t="s">
        <v>19</v>
      </c>
      <c r="F186" s="10">
        <f>H186+L186+N186</f>
        <v>0</v>
      </c>
      <c r="G186" s="10"/>
      <c r="H186" s="10"/>
      <c r="I186" s="10"/>
      <c r="J186" s="10"/>
      <c r="K186" s="10"/>
      <c r="L186" s="10"/>
      <c r="M186" s="10"/>
      <c r="N186" s="10"/>
      <c r="O186" s="10"/>
      <c r="P186" s="35"/>
      <c r="Q186" s="36"/>
    </row>
    <row r="187" spans="1:17" s="13" customFormat="1" ht="24.75" customHeight="1">
      <c r="A187" s="50"/>
      <c r="B187" s="51"/>
      <c r="C187" s="51"/>
      <c r="D187" s="4"/>
      <c r="E187" s="6" t="s">
        <v>20</v>
      </c>
      <c r="F187" s="10">
        <f>H187+L187+N187</f>
        <v>0</v>
      </c>
      <c r="G187" s="10"/>
      <c r="H187" s="10"/>
      <c r="I187" s="10"/>
      <c r="J187" s="10"/>
      <c r="K187" s="10"/>
      <c r="L187" s="10"/>
      <c r="M187" s="10"/>
      <c r="N187" s="10"/>
      <c r="O187" s="10"/>
      <c r="P187" s="37"/>
      <c r="Q187" s="38"/>
    </row>
    <row r="188" spans="1:17" s="13" customFormat="1" ht="24.75" customHeight="1">
      <c r="A188" s="48" t="s">
        <v>74</v>
      </c>
      <c r="B188" s="51" t="s">
        <v>89</v>
      </c>
      <c r="C188" s="51" t="s">
        <v>73</v>
      </c>
      <c r="D188" s="4"/>
      <c r="E188" s="11" t="s">
        <v>11</v>
      </c>
      <c r="F188" s="12">
        <f>SUM(F189:F193)</f>
        <v>60000</v>
      </c>
      <c r="G188" s="12">
        <f aca="true" t="shared" si="32" ref="G188:O188">SUM(G189:G193)</f>
        <v>0</v>
      </c>
      <c r="H188" s="12">
        <f t="shared" si="32"/>
        <v>60000</v>
      </c>
      <c r="I188" s="12">
        <f t="shared" si="32"/>
        <v>0</v>
      </c>
      <c r="J188" s="12">
        <f t="shared" si="32"/>
        <v>0</v>
      </c>
      <c r="K188" s="12">
        <f t="shared" si="32"/>
        <v>0</v>
      </c>
      <c r="L188" s="12">
        <f t="shared" si="32"/>
        <v>0</v>
      </c>
      <c r="M188" s="12">
        <f t="shared" si="32"/>
        <v>0</v>
      </c>
      <c r="N188" s="12">
        <f t="shared" si="32"/>
        <v>0</v>
      </c>
      <c r="O188" s="12">
        <f t="shared" si="32"/>
        <v>0</v>
      </c>
      <c r="P188" s="33" t="s">
        <v>18</v>
      </c>
      <c r="Q188" s="34"/>
    </row>
    <row r="189" spans="1:17" s="13" customFormat="1" ht="24.75" customHeight="1">
      <c r="A189" s="49"/>
      <c r="B189" s="51"/>
      <c r="C189" s="51"/>
      <c r="D189" s="4"/>
      <c r="E189" s="6" t="s">
        <v>16</v>
      </c>
      <c r="F189" s="10">
        <f>H189+L189+N189</f>
        <v>0</v>
      </c>
      <c r="G189" s="10"/>
      <c r="H189" s="10"/>
      <c r="I189" s="10"/>
      <c r="J189" s="10"/>
      <c r="K189" s="10"/>
      <c r="L189" s="10"/>
      <c r="M189" s="10"/>
      <c r="N189" s="10"/>
      <c r="O189" s="10"/>
      <c r="P189" s="35"/>
      <c r="Q189" s="36"/>
    </row>
    <row r="190" spans="1:17" s="13" customFormat="1" ht="24.75" customHeight="1">
      <c r="A190" s="49"/>
      <c r="B190" s="51"/>
      <c r="C190" s="51"/>
      <c r="D190" s="4" t="s">
        <v>17</v>
      </c>
      <c r="E190" s="6" t="s">
        <v>13</v>
      </c>
      <c r="F190" s="10">
        <f>H190+L190+N190</f>
        <v>6000</v>
      </c>
      <c r="G190" s="10"/>
      <c r="H190" s="10">
        <v>6000</v>
      </c>
      <c r="I190" s="10"/>
      <c r="J190" s="10"/>
      <c r="K190" s="10"/>
      <c r="L190" s="10"/>
      <c r="M190" s="10"/>
      <c r="N190" s="10"/>
      <c r="O190" s="10"/>
      <c r="P190" s="35"/>
      <c r="Q190" s="36"/>
    </row>
    <row r="191" spans="1:17" s="13" customFormat="1" ht="24.75" customHeight="1">
      <c r="A191" s="49"/>
      <c r="B191" s="51"/>
      <c r="C191" s="51"/>
      <c r="D191" s="4" t="s">
        <v>32</v>
      </c>
      <c r="E191" s="6" t="s">
        <v>14</v>
      </c>
      <c r="F191" s="10">
        <f>H191+L191+N191</f>
        <v>54000</v>
      </c>
      <c r="G191" s="10"/>
      <c r="H191" s="10">
        <v>54000</v>
      </c>
      <c r="I191" s="10"/>
      <c r="J191" s="10"/>
      <c r="K191" s="10"/>
      <c r="L191" s="10"/>
      <c r="M191" s="10"/>
      <c r="N191" s="10"/>
      <c r="O191" s="10"/>
      <c r="P191" s="35"/>
      <c r="Q191" s="36"/>
    </row>
    <row r="192" spans="1:17" s="13" customFormat="1" ht="24.75" customHeight="1">
      <c r="A192" s="49"/>
      <c r="B192" s="51"/>
      <c r="C192" s="51"/>
      <c r="D192" s="4"/>
      <c r="E192" s="6" t="s">
        <v>19</v>
      </c>
      <c r="F192" s="10">
        <f>H192+L192+N192</f>
        <v>0</v>
      </c>
      <c r="G192" s="10"/>
      <c r="H192" s="10"/>
      <c r="I192" s="10"/>
      <c r="J192" s="10"/>
      <c r="K192" s="10"/>
      <c r="L192" s="10"/>
      <c r="M192" s="10"/>
      <c r="N192" s="10"/>
      <c r="O192" s="10"/>
      <c r="P192" s="35"/>
      <c r="Q192" s="36"/>
    </row>
    <row r="193" spans="1:17" s="13" customFormat="1" ht="24.75" customHeight="1">
      <c r="A193" s="50"/>
      <c r="B193" s="51"/>
      <c r="C193" s="51"/>
      <c r="D193" s="4"/>
      <c r="E193" s="6" t="s">
        <v>20</v>
      </c>
      <c r="F193" s="10">
        <f>H193+L193+N193</f>
        <v>0</v>
      </c>
      <c r="G193" s="10"/>
      <c r="H193" s="10"/>
      <c r="I193" s="10"/>
      <c r="J193" s="10"/>
      <c r="K193" s="10"/>
      <c r="L193" s="10"/>
      <c r="M193" s="10"/>
      <c r="N193" s="10"/>
      <c r="O193" s="10"/>
      <c r="P193" s="37"/>
      <c r="Q193" s="38"/>
    </row>
    <row r="194" spans="1:17" s="13" customFormat="1" ht="24.75" customHeight="1">
      <c r="A194" s="48" t="s">
        <v>75</v>
      </c>
      <c r="B194" s="51" t="s">
        <v>91</v>
      </c>
      <c r="C194" s="51" t="s">
        <v>92</v>
      </c>
      <c r="D194" s="4"/>
      <c r="E194" s="11" t="s">
        <v>11</v>
      </c>
      <c r="F194" s="12">
        <f>SUM(F195:F199)</f>
        <v>52000</v>
      </c>
      <c r="G194" s="12">
        <f aca="true" t="shared" si="33" ref="G194:O194">SUM(G195:G199)</f>
        <v>0</v>
      </c>
      <c r="H194" s="12">
        <f t="shared" si="33"/>
        <v>52000</v>
      </c>
      <c r="I194" s="12">
        <f t="shared" si="33"/>
        <v>0</v>
      </c>
      <c r="J194" s="12">
        <f t="shared" si="33"/>
        <v>0</v>
      </c>
      <c r="K194" s="12">
        <f t="shared" si="33"/>
        <v>0</v>
      </c>
      <c r="L194" s="12">
        <f t="shared" si="33"/>
        <v>0</v>
      </c>
      <c r="M194" s="12">
        <f t="shared" si="33"/>
        <v>0</v>
      </c>
      <c r="N194" s="12">
        <f t="shared" si="33"/>
        <v>0</v>
      </c>
      <c r="O194" s="12">
        <f t="shared" si="33"/>
        <v>0</v>
      </c>
      <c r="P194" s="33" t="s">
        <v>18</v>
      </c>
      <c r="Q194" s="34"/>
    </row>
    <row r="195" spans="1:17" s="13" customFormat="1" ht="24.75" customHeight="1">
      <c r="A195" s="49"/>
      <c r="B195" s="51"/>
      <c r="C195" s="51"/>
      <c r="D195" s="4"/>
      <c r="E195" s="6" t="s">
        <v>16</v>
      </c>
      <c r="F195" s="10">
        <f>H195+L195+N195</f>
        <v>0</v>
      </c>
      <c r="G195" s="10"/>
      <c r="H195" s="10"/>
      <c r="I195" s="10"/>
      <c r="J195" s="10"/>
      <c r="K195" s="10"/>
      <c r="L195" s="10"/>
      <c r="M195" s="10"/>
      <c r="N195" s="10"/>
      <c r="O195" s="10"/>
      <c r="P195" s="35"/>
      <c r="Q195" s="36"/>
    </row>
    <row r="196" spans="1:17" s="13" customFormat="1" ht="24.75" customHeight="1">
      <c r="A196" s="49"/>
      <c r="B196" s="51"/>
      <c r="C196" s="51"/>
      <c r="D196" s="4"/>
      <c r="E196" s="6" t="s">
        <v>13</v>
      </c>
      <c r="F196" s="10">
        <f>H196+L196+N196</f>
        <v>0</v>
      </c>
      <c r="G196" s="10"/>
      <c r="H196" s="10"/>
      <c r="I196" s="10"/>
      <c r="J196" s="10"/>
      <c r="K196" s="10"/>
      <c r="L196" s="10"/>
      <c r="M196" s="10"/>
      <c r="N196" s="10"/>
      <c r="O196" s="10"/>
      <c r="P196" s="35"/>
      <c r="Q196" s="36"/>
    </row>
    <row r="197" spans="1:17" s="13" customFormat="1" ht="24.75" customHeight="1">
      <c r="A197" s="49"/>
      <c r="B197" s="51"/>
      <c r="C197" s="51"/>
      <c r="D197" s="4" t="s">
        <v>17</v>
      </c>
      <c r="E197" s="6" t="s">
        <v>14</v>
      </c>
      <c r="F197" s="10">
        <f>H197+L197+N197</f>
        <v>5200</v>
      </c>
      <c r="G197" s="10"/>
      <c r="H197" s="10">
        <v>5200</v>
      </c>
      <c r="I197" s="10"/>
      <c r="J197" s="10"/>
      <c r="K197" s="10"/>
      <c r="L197" s="10"/>
      <c r="M197" s="10"/>
      <c r="N197" s="10"/>
      <c r="O197" s="10"/>
      <c r="P197" s="35"/>
      <c r="Q197" s="36"/>
    </row>
    <row r="198" spans="1:17" s="13" customFormat="1" ht="24.75" customHeight="1">
      <c r="A198" s="49"/>
      <c r="B198" s="51"/>
      <c r="C198" s="51"/>
      <c r="D198" s="4" t="s">
        <v>32</v>
      </c>
      <c r="E198" s="6" t="s">
        <v>19</v>
      </c>
      <c r="F198" s="10">
        <f>H198+L198+N198</f>
        <v>46800</v>
      </c>
      <c r="G198" s="10"/>
      <c r="H198" s="10">
        <v>46800</v>
      </c>
      <c r="I198" s="10"/>
      <c r="J198" s="10"/>
      <c r="K198" s="10"/>
      <c r="L198" s="10"/>
      <c r="M198" s="10"/>
      <c r="N198" s="10"/>
      <c r="O198" s="10"/>
      <c r="P198" s="35"/>
      <c r="Q198" s="36"/>
    </row>
    <row r="199" spans="1:17" s="13" customFormat="1" ht="24.75" customHeight="1">
      <c r="A199" s="50"/>
      <c r="B199" s="51"/>
      <c r="C199" s="51"/>
      <c r="D199" s="4"/>
      <c r="E199" s="6" t="s">
        <v>20</v>
      </c>
      <c r="F199" s="10">
        <f>H199+L199+N199</f>
        <v>0</v>
      </c>
      <c r="G199" s="10"/>
      <c r="H199" s="10"/>
      <c r="I199" s="10"/>
      <c r="J199" s="10"/>
      <c r="K199" s="10"/>
      <c r="L199" s="10"/>
      <c r="M199" s="10"/>
      <c r="N199" s="10"/>
      <c r="O199" s="10"/>
      <c r="P199" s="37"/>
      <c r="Q199" s="38"/>
    </row>
    <row r="200" spans="1:17" s="13" customFormat="1" ht="24.75" customHeight="1">
      <c r="A200" s="48" t="s">
        <v>78</v>
      </c>
      <c r="B200" s="51" t="s">
        <v>95</v>
      </c>
      <c r="C200" s="51"/>
      <c r="D200" s="4"/>
      <c r="E200" s="11" t="s">
        <v>11</v>
      </c>
      <c r="F200" s="12">
        <f>SUM(F201:F205)</f>
        <v>209000</v>
      </c>
      <c r="G200" s="12">
        <f aca="true" t="shared" si="34" ref="G200:O200">SUM(G201:G205)</f>
        <v>0</v>
      </c>
      <c r="H200" s="12">
        <f t="shared" si="34"/>
        <v>209000</v>
      </c>
      <c r="I200" s="12">
        <f t="shared" si="34"/>
        <v>0</v>
      </c>
      <c r="J200" s="12">
        <f t="shared" si="34"/>
        <v>0</v>
      </c>
      <c r="K200" s="12">
        <f t="shared" si="34"/>
        <v>0</v>
      </c>
      <c r="L200" s="12">
        <f t="shared" si="34"/>
        <v>0</v>
      </c>
      <c r="M200" s="12">
        <f t="shared" si="34"/>
        <v>0</v>
      </c>
      <c r="N200" s="12">
        <f t="shared" si="34"/>
        <v>0</v>
      </c>
      <c r="O200" s="12">
        <f t="shared" si="34"/>
        <v>0</v>
      </c>
      <c r="P200" s="33" t="s">
        <v>18</v>
      </c>
      <c r="Q200" s="34"/>
    </row>
    <row r="201" spans="1:17" s="13" customFormat="1" ht="24.75" customHeight="1">
      <c r="A201" s="49"/>
      <c r="B201" s="51"/>
      <c r="C201" s="51"/>
      <c r="D201" s="4"/>
      <c r="E201" s="6" t="s">
        <v>16</v>
      </c>
      <c r="F201" s="10">
        <f>H201+L201+N201</f>
        <v>0</v>
      </c>
      <c r="G201" s="10"/>
      <c r="H201" s="10"/>
      <c r="I201" s="10"/>
      <c r="J201" s="10"/>
      <c r="K201" s="10"/>
      <c r="L201" s="10"/>
      <c r="M201" s="10"/>
      <c r="N201" s="10"/>
      <c r="O201" s="10"/>
      <c r="P201" s="35"/>
      <c r="Q201" s="36"/>
    </row>
    <row r="202" spans="1:17" s="13" customFormat="1" ht="24.75" customHeight="1">
      <c r="A202" s="49"/>
      <c r="B202" s="51"/>
      <c r="C202" s="51"/>
      <c r="D202" s="4" t="s">
        <v>17</v>
      </c>
      <c r="E202" s="6" t="s">
        <v>13</v>
      </c>
      <c r="F202" s="10">
        <f>H202+L202+N202</f>
        <v>19000</v>
      </c>
      <c r="G202" s="10"/>
      <c r="H202" s="10">
        <v>19000</v>
      </c>
      <c r="I202" s="10"/>
      <c r="J202" s="10"/>
      <c r="K202" s="10"/>
      <c r="L202" s="10"/>
      <c r="M202" s="10"/>
      <c r="N202" s="10"/>
      <c r="O202" s="10"/>
      <c r="P202" s="35"/>
      <c r="Q202" s="36"/>
    </row>
    <row r="203" spans="1:17" s="13" customFormat="1" ht="24.75" customHeight="1">
      <c r="A203" s="49"/>
      <c r="B203" s="51"/>
      <c r="C203" s="51"/>
      <c r="D203" s="4" t="s">
        <v>32</v>
      </c>
      <c r="E203" s="6" t="s">
        <v>14</v>
      </c>
      <c r="F203" s="10">
        <f>H203+L203+N203</f>
        <v>63000</v>
      </c>
      <c r="G203" s="10"/>
      <c r="H203" s="10">
        <v>63000</v>
      </c>
      <c r="I203" s="10"/>
      <c r="J203" s="10"/>
      <c r="K203" s="10"/>
      <c r="L203" s="10"/>
      <c r="M203" s="10"/>
      <c r="N203" s="10"/>
      <c r="O203" s="10"/>
      <c r="P203" s="35"/>
      <c r="Q203" s="36"/>
    </row>
    <row r="204" spans="1:17" s="13" customFormat="1" ht="24.75" customHeight="1">
      <c r="A204" s="49"/>
      <c r="B204" s="51"/>
      <c r="C204" s="51"/>
      <c r="D204" s="4" t="s">
        <v>32</v>
      </c>
      <c r="E204" s="6" t="s">
        <v>19</v>
      </c>
      <c r="F204" s="10">
        <f>H204+L204+N204</f>
        <v>63000</v>
      </c>
      <c r="G204" s="10"/>
      <c r="H204" s="10">
        <v>63000</v>
      </c>
      <c r="I204" s="10"/>
      <c r="J204" s="10"/>
      <c r="K204" s="10"/>
      <c r="L204" s="10"/>
      <c r="M204" s="10"/>
      <c r="N204" s="10"/>
      <c r="O204" s="10"/>
      <c r="P204" s="35"/>
      <c r="Q204" s="36"/>
    </row>
    <row r="205" spans="1:17" s="13" customFormat="1" ht="24.75" customHeight="1">
      <c r="A205" s="50"/>
      <c r="B205" s="51"/>
      <c r="C205" s="51"/>
      <c r="D205" s="4" t="s">
        <v>32</v>
      </c>
      <c r="E205" s="6" t="s">
        <v>20</v>
      </c>
      <c r="F205" s="10">
        <f>H205+L205+N205</f>
        <v>64000</v>
      </c>
      <c r="G205" s="10"/>
      <c r="H205" s="10">
        <v>64000</v>
      </c>
      <c r="I205" s="10"/>
      <c r="J205" s="10"/>
      <c r="K205" s="10"/>
      <c r="L205" s="10"/>
      <c r="M205" s="10"/>
      <c r="N205" s="10"/>
      <c r="O205" s="10"/>
      <c r="P205" s="37"/>
      <c r="Q205" s="38"/>
    </row>
    <row r="206" spans="1:17" s="13" customFormat="1" ht="24.75" customHeight="1">
      <c r="A206" s="48" t="s">
        <v>81</v>
      </c>
      <c r="B206" s="26" t="s">
        <v>96</v>
      </c>
      <c r="C206" s="26" t="s">
        <v>47</v>
      </c>
      <c r="D206" s="4"/>
      <c r="E206" s="11" t="s">
        <v>11</v>
      </c>
      <c r="F206" s="12">
        <f>SUM(F207:F211)</f>
        <v>4950</v>
      </c>
      <c r="G206" s="12">
        <f aca="true" t="shared" si="35" ref="G206:O206">SUM(G207:G211)</f>
        <v>0</v>
      </c>
      <c r="H206" s="12">
        <f t="shared" si="35"/>
        <v>4950</v>
      </c>
      <c r="I206" s="12">
        <f t="shared" si="35"/>
        <v>0</v>
      </c>
      <c r="J206" s="12">
        <f t="shared" si="35"/>
        <v>0</v>
      </c>
      <c r="K206" s="12">
        <f t="shared" si="35"/>
        <v>0</v>
      </c>
      <c r="L206" s="12">
        <f t="shared" si="35"/>
        <v>0</v>
      </c>
      <c r="M206" s="12">
        <f t="shared" si="35"/>
        <v>0</v>
      </c>
      <c r="N206" s="12">
        <f t="shared" si="35"/>
        <v>0</v>
      </c>
      <c r="O206" s="12">
        <f t="shared" si="35"/>
        <v>0</v>
      </c>
      <c r="P206" s="33" t="s">
        <v>18</v>
      </c>
      <c r="Q206" s="34"/>
    </row>
    <row r="207" spans="1:17" s="13" customFormat="1" ht="24.75" customHeight="1">
      <c r="A207" s="49"/>
      <c r="B207" s="27"/>
      <c r="C207" s="27"/>
      <c r="D207" s="4" t="s">
        <v>17</v>
      </c>
      <c r="E207" s="6" t="s">
        <v>16</v>
      </c>
      <c r="F207" s="10">
        <f>H207+L207+N207</f>
        <v>950</v>
      </c>
      <c r="G207" s="10"/>
      <c r="H207" s="10">
        <v>950</v>
      </c>
      <c r="I207" s="10"/>
      <c r="J207" s="10"/>
      <c r="K207" s="10"/>
      <c r="L207" s="10"/>
      <c r="M207" s="10"/>
      <c r="N207" s="10"/>
      <c r="O207" s="10"/>
      <c r="P207" s="35"/>
      <c r="Q207" s="36"/>
    </row>
    <row r="208" spans="1:17" s="13" customFormat="1" ht="24.75" customHeight="1">
      <c r="A208" s="49"/>
      <c r="B208" s="27"/>
      <c r="C208" s="27"/>
      <c r="D208" s="4" t="s">
        <v>32</v>
      </c>
      <c r="E208" s="6" t="s">
        <v>13</v>
      </c>
      <c r="F208" s="10">
        <f>H208+L208+N208</f>
        <v>4000</v>
      </c>
      <c r="G208" s="10"/>
      <c r="H208" s="10">
        <v>4000</v>
      </c>
      <c r="I208" s="10"/>
      <c r="J208" s="10"/>
      <c r="K208" s="10"/>
      <c r="L208" s="10"/>
      <c r="M208" s="10"/>
      <c r="N208" s="10"/>
      <c r="O208" s="10"/>
      <c r="P208" s="35"/>
      <c r="Q208" s="36"/>
    </row>
    <row r="209" spans="1:17" s="13" customFormat="1" ht="24.75" customHeight="1">
      <c r="A209" s="49"/>
      <c r="B209" s="27"/>
      <c r="C209" s="27"/>
      <c r="D209" s="4"/>
      <c r="E209" s="6" t="s">
        <v>14</v>
      </c>
      <c r="F209" s="10">
        <f>H209+L209+N209</f>
        <v>0</v>
      </c>
      <c r="G209" s="10"/>
      <c r="H209" s="10"/>
      <c r="I209" s="10"/>
      <c r="J209" s="10"/>
      <c r="K209" s="10"/>
      <c r="L209" s="10"/>
      <c r="M209" s="10"/>
      <c r="N209" s="10"/>
      <c r="O209" s="10"/>
      <c r="P209" s="35"/>
      <c r="Q209" s="36"/>
    </row>
    <row r="210" spans="1:17" s="13" customFormat="1" ht="24.75" customHeight="1">
      <c r="A210" s="49"/>
      <c r="B210" s="27"/>
      <c r="C210" s="27"/>
      <c r="D210" s="4"/>
      <c r="E210" s="6" t="s">
        <v>19</v>
      </c>
      <c r="F210" s="10">
        <f>H210+L210+N210</f>
        <v>0</v>
      </c>
      <c r="G210" s="10"/>
      <c r="H210" s="10"/>
      <c r="I210" s="10"/>
      <c r="J210" s="10"/>
      <c r="K210" s="10"/>
      <c r="L210" s="10"/>
      <c r="M210" s="10"/>
      <c r="N210" s="10"/>
      <c r="O210" s="10"/>
      <c r="P210" s="35"/>
      <c r="Q210" s="36"/>
    </row>
    <row r="211" spans="1:17" s="13" customFormat="1" ht="24.75" customHeight="1">
      <c r="A211" s="50"/>
      <c r="B211" s="28"/>
      <c r="C211" s="28"/>
      <c r="D211" s="4"/>
      <c r="E211" s="6" t="s">
        <v>20</v>
      </c>
      <c r="F211" s="10">
        <f>H211+L211+N211</f>
        <v>0</v>
      </c>
      <c r="G211" s="10"/>
      <c r="H211" s="10"/>
      <c r="I211" s="10"/>
      <c r="J211" s="10"/>
      <c r="K211" s="10"/>
      <c r="L211" s="10"/>
      <c r="M211" s="10"/>
      <c r="N211" s="10"/>
      <c r="O211" s="10"/>
      <c r="P211" s="37"/>
      <c r="Q211" s="38"/>
    </row>
    <row r="212" spans="1:17" s="13" customFormat="1" ht="24.75" customHeight="1">
      <c r="A212" s="48" t="s">
        <v>84</v>
      </c>
      <c r="B212" s="26" t="s">
        <v>136</v>
      </c>
      <c r="C212" s="2"/>
      <c r="D212" s="4"/>
      <c r="E212" s="11" t="s">
        <v>11</v>
      </c>
      <c r="F212" s="12">
        <f>SUM(F213:F217)</f>
        <v>76395.23</v>
      </c>
      <c r="G212" s="12">
        <f aca="true" t="shared" si="36" ref="G212:O212">SUM(G213:G217)</f>
        <v>0</v>
      </c>
      <c r="H212" s="12">
        <f t="shared" si="36"/>
        <v>76395.23</v>
      </c>
      <c r="I212" s="12">
        <f t="shared" si="36"/>
        <v>0</v>
      </c>
      <c r="J212" s="12">
        <f t="shared" si="36"/>
        <v>0</v>
      </c>
      <c r="K212" s="12">
        <f t="shared" si="36"/>
        <v>0</v>
      </c>
      <c r="L212" s="12">
        <f t="shared" si="36"/>
        <v>0</v>
      </c>
      <c r="M212" s="12">
        <f t="shared" si="36"/>
        <v>0</v>
      </c>
      <c r="N212" s="12">
        <f t="shared" si="36"/>
        <v>0</v>
      </c>
      <c r="O212" s="12">
        <f t="shared" si="36"/>
        <v>0</v>
      </c>
      <c r="P212" s="33" t="s">
        <v>18</v>
      </c>
      <c r="Q212" s="34"/>
    </row>
    <row r="213" spans="1:17" s="13" customFormat="1" ht="24.75" customHeight="1">
      <c r="A213" s="49"/>
      <c r="B213" s="27"/>
      <c r="C213" s="2"/>
      <c r="D213" s="4" t="s">
        <v>32</v>
      </c>
      <c r="E213" s="6" t="s">
        <v>16</v>
      </c>
      <c r="F213" s="10">
        <f>H213+L213+N213</f>
        <v>76395.23</v>
      </c>
      <c r="G213" s="10"/>
      <c r="H213" s="10">
        <v>76395.23</v>
      </c>
      <c r="I213" s="10"/>
      <c r="J213" s="10"/>
      <c r="K213" s="10"/>
      <c r="L213" s="10"/>
      <c r="M213" s="10"/>
      <c r="N213" s="10"/>
      <c r="O213" s="10"/>
      <c r="P213" s="35"/>
      <c r="Q213" s="36"/>
    </row>
    <row r="214" spans="1:17" s="13" customFormat="1" ht="24.75" customHeight="1">
      <c r="A214" s="49"/>
      <c r="B214" s="27"/>
      <c r="C214" s="2"/>
      <c r="D214" s="4"/>
      <c r="E214" s="6" t="s">
        <v>13</v>
      </c>
      <c r="F214" s="10">
        <f>H214+L214+N214</f>
        <v>0</v>
      </c>
      <c r="G214" s="10"/>
      <c r="H214" s="10"/>
      <c r="I214" s="10"/>
      <c r="J214" s="10"/>
      <c r="K214" s="10"/>
      <c r="L214" s="10"/>
      <c r="M214" s="10"/>
      <c r="N214" s="10"/>
      <c r="O214" s="10"/>
      <c r="P214" s="35"/>
      <c r="Q214" s="36"/>
    </row>
    <row r="215" spans="1:17" s="13" customFormat="1" ht="24.75" customHeight="1">
      <c r="A215" s="49"/>
      <c r="B215" s="27"/>
      <c r="C215" s="2"/>
      <c r="D215" s="4"/>
      <c r="E215" s="6" t="s">
        <v>14</v>
      </c>
      <c r="F215" s="10">
        <f>H215+L215+N215</f>
        <v>0</v>
      </c>
      <c r="G215" s="10"/>
      <c r="H215" s="10"/>
      <c r="I215" s="10"/>
      <c r="J215" s="10"/>
      <c r="K215" s="10"/>
      <c r="L215" s="10"/>
      <c r="M215" s="10"/>
      <c r="N215" s="10"/>
      <c r="O215" s="10"/>
      <c r="P215" s="35"/>
      <c r="Q215" s="36"/>
    </row>
    <row r="216" spans="1:17" s="13" customFormat="1" ht="24.75" customHeight="1">
      <c r="A216" s="49"/>
      <c r="B216" s="27"/>
      <c r="C216" s="2"/>
      <c r="D216" s="4"/>
      <c r="E216" s="6" t="s">
        <v>19</v>
      </c>
      <c r="F216" s="10">
        <f>H216+L216+N216</f>
        <v>0</v>
      </c>
      <c r="G216" s="10"/>
      <c r="H216" s="10"/>
      <c r="I216" s="10"/>
      <c r="J216" s="10"/>
      <c r="K216" s="10"/>
      <c r="L216" s="10"/>
      <c r="M216" s="10"/>
      <c r="N216" s="10"/>
      <c r="O216" s="10"/>
      <c r="P216" s="35"/>
      <c r="Q216" s="36"/>
    </row>
    <row r="217" spans="1:17" s="13" customFormat="1" ht="24.75" customHeight="1">
      <c r="A217" s="50"/>
      <c r="B217" s="28"/>
      <c r="C217" s="2"/>
      <c r="D217" s="4"/>
      <c r="E217" s="6" t="s">
        <v>20</v>
      </c>
      <c r="F217" s="10">
        <f>H217+L217+N217</f>
        <v>0</v>
      </c>
      <c r="G217" s="10"/>
      <c r="H217" s="10"/>
      <c r="I217" s="10"/>
      <c r="J217" s="10"/>
      <c r="K217" s="10"/>
      <c r="L217" s="10"/>
      <c r="M217" s="10"/>
      <c r="N217" s="10"/>
      <c r="O217" s="10"/>
      <c r="P217" s="37"/>
      <c r="Q217" s="38"/>
    </row>
    <row r="218" spans="1:17" s="13" customFormat="1" ht="24.75" customHeight="1">
      <c r="A218" s="48" t="s">
        <v>87</v>
      </c>
      <c r="B218" s="26" t="s">
        <v>127</v>
      </c>
      <c r="C218" s="26" t="s">
        <v>126</v>
      </c>
      <c r="D218" s="4"/>
      <c r="E218" s="11" t="s">
        <v>11</v>
      </c>
      <c r="F218" s="12">
        <f>SUM(F219:F223)</f>
        <v>69300</v>
      </c>
      <c r="G218" s="12">
        <f aca="true" t="shared" si="37" ref="G218:O218">SUM(G219:G223)</f>
        <v>0</v>
      </c>
      <c r="H218" s="12">
        <f t="shared" si="37"/>
        <v>69300</v>
      </c>
      <c r="I218" s="12">
        <f t="shared" si="37"/>
        <v>0</v>
      </c>
      <c r="J218" s="12">
        <f t="shared" si="37"/>
        <v>0</v>
      </c>
      <c r="K218" s="12">
        <f t="shared" si="37"/>
        <v>0</v>
      </c>
      <c r="L218" s="12">
        <f t="shared" si="37"/>
        <v>0</v>
      </c>
      <c r="M218" s="12">
        <f t="shared" si="37"/>
        <v>0</v>
      </c>
      <c r="N218" s="12">
        <f t="shared" si="37"/>
        <v>0</v>
      </c>
      <c r="O218" s="12">
        <f t="shared" si="37"/>
        <v>0</v>
      </c>
      <c r="P218" s="33" t="s">
        <v>18</v>
      </c>
      <c r="Q218" s="34"/>
    </row>
    <row r="219" spans="1:17" s="13" customFormat="1" ht="24.75" customHeight="1">
      <c r="A219" s="49"/>
      <c r="B219" s="27"/>
      <c r="C219" s="27"/>
      <c r="D219" s="4"/>
      <c r="E219" s="6" t="s">
        <v>16</v>
      </c>
      <c r="F219" s="10">
        <f>H219+L219+N219</f>
        <v>0</v>
      </c>
      <c r="G219" s="10"/>
      <c r="H219" s="10"/>
      <c r="I219" s="10"/>
      <c r="J219" s="10"/>
      <c r="K219" s="10"/>
      <c r="L219" s="10"/>
      <c r="M219" s="10"/>
      <c r="N219" s="10"/>
      <c r="O219" s="10"/>
      <c r="P219" s="35"/>
      <c r="Q219" s="36"/>
    </row>
    <row r="220" spans="1:17" s="13" customFormat="1" ht="24.75" customHeight="1">
      <c r="A220" s="49"/>
      <c r="B220" s="27"/>
      <c r="C220" s="27"/>
      <c r="D220" s="4" t="s">
        <v>17</v>
      </c>
      <c r="E220" s="6" t="s">
        <v>13</v>
      </c>
      <c r="F220" s="10">
        <f>H220+L220+N220</f>
        <v>6930</v>
      </c>
      <c r="G220" s="10"/>
      <c r="H220" s="10">
        <v>6930</v>
      </c>
      <c r="I220" s="10"/>
      <c r="J220" s="10"/>
      <c r="K220" s="10"/>
      <c r="L220" s="10"/>
      <c r="M220" s="10"/>
      <c r="N220" s="10"/>
      <c r="O220" s="10"/>
      <c r="P220" s="35"/>
      <c r="Q220" s="36"/>
    </row>
    <row r="221" spans="1:17" s="13" customFormat="1" ht="24.75" customHeight="1">
      <c r="A221" s="49"/>
      <c r="B221" s="27"/>
      <c r="C221" s="27"/>
      <c r="D221" s="4" t="s">
        <v>32</v>
      </c>
      <c r="E221" s="6" t="s">
        <v>14</v>
      </c>
      <c r="F221" s="10">
        <f>H221+L221+N221</f>
        <v>20790</v>
      </c>
      <c r="G221" s="10"/>
      <c r="H221" s="10">
        <v>20790</v>
      </c>
      <c r="I221" s="10"/>
      <c r="J221" s="10"/>
      <c r="K221" s="10"/>
      <c r="L221" s="10"/>
      <c r="M221" s="10"/>
      <c r="N221" s="10"/>
      <c r="O221" s="10"/>
      <c r="P221" s="35"/>
      <c r="Q221" s="36"/>
    </row>
    <row r="222" spans="1:17" s="13" customFormat="1" ht="24.75" customHeight="1">
      <c r="A222" s="49"/>
      <c r="B222" s="27"/>
      <c r="C222" s="27"/>
      <c r="D222" s="4" t="s">
        <v>32</v>
      </c>
      <c r="E222" s="6" t="s">
        <v>19</v>
      </c>
      <c r="F222" s="10">
        <f>H222+L222+N222</f>
        <v>20790</v>
      </c>
      <c r="G222" s="10"/>
      <c r="H222" s="10">
        <v>20790</v>
      </c>
      <c r="I222" s="10"/>
      <c r="J222" s="10"/>
      <c r="K222" s="10"/>
      <c r="L222" s="10"/>
      <c r="M222" s="10"/>
      <c r="N222" s="10"/>
      <c r="O222" s="10"/>
      <c r="P222" s="35"/>
      <c r="Q222" s="36"/>
    </row>
    <row r="223" spans="1:17" s="13" customFormat="1" ht="24.75" customHeight="1">
      <c r="A223" s="50"/>
      <c r="B223" s="28"/>
      <c r="C223" s="28"/>
      <c r="D223" s="4" t="s">
        <v>32</v>
      </c>
      <c r="E223" s="6" t="s">
        <v>20</v>
      </c>
      <c r="F223" s="10">
        <f>H223+L223+N223</f>
        <v>20790</v>
      </c>
      <c r="G223" s="10"/>
      <c r="H223" s="10">
        <v>20790</v>
      </c>
      <c r="I223" s="10"/>
      <c r="J223" s="10"/>
      <c r="K223" s="10"/>
      <c r="L223" s="10"/>
      <c r="M223" s="10"/>
      <c r="N223" s="10"/>
      <c r="O223" s="10"/>
      <c r="P223" s="37"/>
      <c r="Q223" s="38"/>
    </row>
    <row r="224" spans="1:17" s="13" customFormat="1" ht="24.75" customHeight="1">
      <c r="A224" s="48" t="s">
        <v>88</v>
      </c>
      <c r="B224" s="26" t="s">
        <v>97</v>
      </c>
      <c r="C224" s="26" t="s">
        <v>73</v>
      </c>
      <c r="D224" s="4"/>
      <c r="E224" s="11" t="s">
        <v>11</v>
      </c>
      <c r="F224" s="12">
        <f>SUM(F225:F229)</f>
        <v>60000</v>
      </c>
      <c r="G224" s="12">
        <f aca="true" t="shared" si="38" ref="G224:O224">SUM(G225:G229)</f>
        <v>0</v>
      </c>
      <c r="H224" s="12">
        <f t="shared" si="38"/>
        <v>60000</v>
      </c>
      <c r="I224" s="12">
        <f t="shared" si="38"/>
        <v>0</v>
      </c>
      <c r="J224" s="12">
        <f t="shared" si="38"/>
        <v>0</v>
      </c>
      <c r="K224" s="12">
        <f t="shared" si="38"/>
        <v>0</v>
      </c>
      <c r="L224" s="12">
        <f t="shared" si="38"/>
        <v>0</v>
      </c>
      <c r="M224" s="12">
        <f t="shared" si="38"/>
        <v>0</v>
      </c>
      <c r="N224" s="12">
        <f t="shared" si="38"/>
        <v>0</v>
      </c>
      <c r="O224" s="12">
        <f t="shared" si="38"/>
        <v>0</v>
      </c>
      <c r="P224" s="33" t="s">
        <v>18</v>
      </c>
      <c r="Q224" s="34"/>
    </row>
    <row r="225" spans="1:17" s="13" customFormat="1" ht="24.75" customHeight="1">
      <c r="A225" s="49"/>
      <c r="B225" s="27"/>
      <c r="C225" s="27"/>
      <c r="D225" s="4"/>
      <c r="E225" s="6" t="s">
        <v>16</v>
      </c>
      <c r="F225" s="10">
        <f>H225+L225+N225</f>
        <v>0</v>
      </c>
      <c r="G225" s="10"/>
      <c r="H225" s="10"/>
      <c r="I225" s="10"/>
      <c r="J225" s="10"/>
      <c r="K225" s="10"/>
      <c r="L225" s="10"/>
      <c r="M225" s="10"/>
      <c r="N225" s="10"/>
      <c r="O225" s="10"/>
      <c r="P225" s="35"/>
      <c r="Q225" s="36"/>
    </row>
    <row r="226" spans="1:17" s="13" customFormat="1" ht="24.75" customHeight="1">
      <c r="A226" s="49"/>
      <c r="B226" s="27"/>
      <c r="C226" s="27"/>
      <c r="D226" s="4"/>
      <c r="E226" s="6" t="s">
        <v>13</v>
      </c>
      <c r="F226" s="10">
        <f>H226+L226+N226</f>
        <v>0</v>
      </c>
      <c r="G226" s="10"/>
      <c r="H226" s="10"/>
      <c r="I226" s="10"/>
      <c r="J226" s="10"/>
      <c r="K226" s="10"/>
      <c r="L226" s="10"/>
      <c r="M226" s="10"/>
      <c r="N226" s="10"/>
      <c r="O226" s="10"/>
      <c r="P226" s="35"/>
      <c r="Q226" s="36"/>
    </row>
    <row r="227" spans="1:17" s="13" customFormat="1" ht="24.75" customHeight="1">
      <c r="A227" s="49"/>
      <c r="B227" s="27"/>
      <c r="C227" s="27"/>
      <c r="D227" s="4" t="s">
        <v>17</v>
      </c>
      <c r="E227" s="6" t="s">
        <v>14</v>
      </c>
      <c r="F227" s="10">
        <f>H227+L227+N227</f>
        <v>6000</v>
      </c>
      <c r="G227" s="10"/>
      <c r="H227" s="10">
        <v>6000</v>
      </c>
      <c r="I227" s="10"/>
      <c r="J227" s="10"/>
      <c r="K227" s="10"/>
      <c r="L227" s="10"/>
      <c r="M227" s="10"/>
      <c r="N227" s="10"/>
      <c r="O227" s="10"/>
      <c r="P227" s="35"/>
      <c r="Q227" s="36"/>
    </row>
    <row r="228" spans="1:17" s="13" customFormat="1" ht="24.75" customHeight="1">
      <c r="A228" s="49"/>
      <c r="B228" s="27"/>
      <c r="C228" s="27"/>
      <c r="D228" s="4" t="s">
        <v>32</v>
      </c>
      <c r="E228" s="6" t="s">
        <v>19</v>
      </c>
      <c r="F228" s="10">
        <f>H228+L228+N228</f>
        <v>27000</v>
      </c>
      <c r="G228" s="10"/>
      <c r="H228" s="10">
        <v>27000</v>
      </c>
      <c r="I228" s="10"/>
      <c r="J228" s="10"/>
      <c r="K228" s="10"/>
      <c r="L228" s="10"/>
      <c r="M228" s="10"/>
      <c r="N228" s="10"/>
      <c r="O228" s="10"/>
      <c r="P228" s="35"/>
      <c r="Q228" s="36"/>
    </row>
    <row r="229" spans="1:17" s="13" customFormat="1" ht="24.75" customHeight="1">
      <c r="A229" s="50"/>
      <c r="B229" s="28"/>
      <c r="C229" s="28"/>
      <c r="D229" s="4" t="s">
        <v>32</v>
      </c>
      <c r="E229" s="6" t="s">
        <v>20</v>
      </c>
      <c r="F229" s="10">
        <f>H229+L229+N229</f>
        <v>27000</v>
      </c>
      <c r="G229" s="10"/>
      <c r="H229" s="10">
        <v>27000</v>
      </c>
      <c r="I229" s="10"/>
      <c r="J229" s="10"/>
      <c r="K229" s="10"/>
      <c r="L229" s="10"/>
      <c r="M229" s="10"/>
      <c r="N229" s="10"/>
      <c r="O229" s="10"/>
      <c r="P229" s="37"/>
      <c r="Q229" s="38"/>
    </row>
    <row r="230" spans="1:17" s="13" customFormat="1" ht="24.75" customHeight="1">
      <c r="A230" s="48" t="s">
        <v>90</v>
      </c>
      <c r="B230" s="26" t="s">
        <v>98</v>
      </c>
      <c r="C230" s="26" t="s">
        <v>73</v>
      </c>
      <c r="D230" s="4"/>
      <c r="E230" s="11" t="s">
        <v>11</v>
      </c>
      <c r="F230" s="12">
        <f>SUM(F231:F235)</f>
        <v>5400</v>
      </c>
      <c r="G230" s="12">
        <f aca="true" t="shared" si="39" ref="G230:O230">SUM(G231:G235)</f>
        <v>0</v>
      </c>
      <c r="H230" s="12">
        <f t="shared" si="39"/>
        <v>5400</v>
      </c>
      <c r="I230" s="12">
        <f t="shared" si="39"/>
        <v>0</v>
      </c>
      <c r="J230" s="12">
        <f t="shared" si="39"/>
        <v>0</v>
      </c>
      <c r="K230" s="12">
        <f t="shared" si="39"/>
        <v>0</v>
      </c>
      <c r="L230" s="12">
        <f t="shared" si="39"/>
        <v>0</v>
      </c>
      <c r="M230" s="12">
        <f t="shared" si="39"/>
        <v>0</v>
      </c>
      <c r="N230" s="12">
        <f t="shared" si="39"/>
        <v>0</v>
      </c>
      <c r="O230" s="12">
        <f t="shared" si="39"/>
        <v>0</v>
      </c>
      <c r="P230" s="33" t="s">
        <v>18</v>
      </c>
      <c r="Q230" s="34"/>
    </row>
    <row r="231" spans="1:17" s="13" customFormat="1" ht="24.75" customHeight="1">
      <c r="A231" s="49"/>
      <c r="B231" s="27"/>
      <c r="C231" s="27"/>
      <c r="D231" s="4" t="s">
        <v>27</v>
      </c>
      <c r="E231" s="6" t="s">
        <v>16</v>
      </c>
      <c r="F231" s="10">
        <f>H231+L231+N231</f>
        <v>5400</v>
      </c>
      <c r="G231" s="10"/>
      <c r="H231" s="10">
        <v>5400</v>
      </c>
      <c r="I231" s="10"/>
      <c r="J231" s="10"/>
      <c r="K231" s="10"/>
      <c r="L231" s="10"/>
      <c r="M231" s="10"/>
      <c r="N231" s="10"/>
      <c r="O231" s="10"/>
      <c r="P231" s="35"/>
      <c r="Q231" s="36"/>
    </row>
    <row r="232" spans="1:17" s="13" customFormat="1" ht="24.75" customHeight="1">
      <c r="A232" s="49"/>
      <c r="B232" s="27"/>
      <c r="C232" s="27"/>
      <c r="D232" s="4"/>
      <c r="E232" s="6" t="s">
        <v>13</v>
      </c>
      <c r="F232" s="10">
        <f>H232+L232+N232</f>
        <v>0</v>
      </c>
      <c r="G232" s="10"/>
      <c r="H232" s="10"/>
      <c r="I232" s="10"/>
      <c r="J232" s="10"/>
      <c r="K232" s="10"/>
      <c r="L232" s="10"/>
      <c r="M232" s="10"/>
      <c r="N232" s="10"/>
      <c r="O232" s="10"/>
      <c r="P232" s="35"/>
      <c r="Q232" s="36"/>
    </row>
    <row r="233" spans="1:17" s="13" customFormat="1" ht="24.75" customHeight="1">
      <c r="A233" s="49"/>
      <c r="B233" s="27"/>
      <c r="C233" s="27"/>
      <c r="D233" s="4"/>
      <c r="E233" s="6" t="s">
        <v>14</v>
      </c>
      <c r="F233" s="10">
        <f>H233+L233+N233</f>
        <v>0</v>
      </c>
      <c r="G233" s="10"/>
      <c r="H233" s="10"/>
      <c r="I233" s="10"/>
      <c r="J233" s="10"/>
      <c r="K233" s="10"/>
      <c r="L233" s="10"/>
      <c r="M233" s="10"/>
      <c r="N233" s="10"/>
      <c r="O233" s="10"/>
      <c r="P233" s="35"/>
      <c r="Q233" s="36"/>
    </row>
    <row r="234" spans="1:17" s="13" customFormat="1" ht="24.75" customHeight="1">
      <c r="A234" s="49"/>
      <c r="B234" s="27"/>
      <c r="C234" s="27"/>
      <c r="D234" s="4"/>
      <c r="E234" s="6" t="s">
        <v>19</v>
      </c>
      <c r="F234" s="10">
        <f>H234+L234+N234</f>
        <v>0</v>
      </c>
      <c r="G234" s="10"/>
      <c r="H234" s="10"/>
      <c r="I234" s="10"/>
      <c r="J234" s="10"/>
      <c r="K234" s="10"/>
      <c r="L234" s="10"/>
      <c r="M234" s="10"/>
      <c r="N234" s="10"/>
      <c r="O234" s="10"/>
      <c r="P234" s="35"/>
      <c r="Q234" s="36"/>
    </row>
    <row r="235" spans="1:17" s="13" customFormat="1" ht="24.75" customHeight="1">
      <c r="A235" s="50"/>
      <c r="B235" s="28"/>
      <c r="C235" s="28"/>
      <c r="D235" s="4"/>
      <c r="E235" s="6" t="s">
        <v>20</v>
      </c>
      <c r="F235" s="10">
        <f>H235+L235+N235</f>
        <v>0</v>
      </c>
      <c r="G235" s="10"/>
      <c r="H235" s="10"/>
      <c r="I235" s="10"/>
      <c r="J235" s="10"/>
      <c r="K235" s="10"/>
      <c r="L235" s="10"/>
      <c r="M235" s="10"/>
      <c r="N235" s="10"/>
      <c r="O235" s="10"/>
      <c r="P235" s="37"/>
      <c r="Q235" s="38"/>
    </row>
    <row r="236" spans="1:17" s="13" customFormat="1" ht="24.75" customHeight="1">
      <c r="A236" s="48" t="s">
        <v>93</v>
      </c>
      <c r="B236" s="26" t="s">
        <v>99</v>
      </c>
      <c r="C236" s="26" t="s">
        <v>115</v>
      </c>
      <c r="D236" s="4"/>
      <c r="E236" s="11" t="s">
        <v>11</v>
      </c>
      <c r="F236" s="12">
        <f>SUM(F237:F241)</f>
        <v>5495.3</v>
      </c>
      <c r="G236" s="12">
        <f aca="true" t="shared" si="40" ref="G236:O236">SUM(G237:G241)</f>
        <v>0</v>
      </c>
      <c r="H236" s="12">
        <f t="shared" si="40"/>
        <v>5495.3</v>
      </c>
      <c r="I236" s="12">
        <f t="shared" si="40"/>
        <v>0</v>
      </c>
      <c r="J236" s="12">
        <f t="shared" si="40"/>
        <v>0</v>
      </c>
      <c r="K236" s="12">
        <f t="shared" si="40"/>
        <v>0</v>
      </c>
      <c r="L236" s="12">
        <f t="shared" si="40"/>
        <v>0</v>
      </c>
      <c r="M236" s="12">
        <f t="shared" si="40"/>
        <v>0</v>
      </c>
      <c r="N236" s="12">
        <f t="shared" si="40"/>
        <v>0</v>
      </c>
      <c r="O236" s="12">
        <f t="shared" si="40"/>
        <v>0</v>
      </c>
      <c r="P236" s="33" t="s">
        <v>18</v>
      </c>
      <c r="Q236" s="34"/>
    </row>
    <row r="237" spans="1:17" s="13" customFormat="1" ht="24.75" customHeight="1">
      <c r="A237" s="49"/>
      <c r="B237" s="27"/>
      <c r="C237" s="27"/>
      <c r="D237" s="4"/>
      <c r="E237" s="6" t="s">
        <v>16</v>
      </c>
      <c r="F237" s="10">
        <f>H237+L237+N237</f>
        <v>0</v>
      </c>
      <c r="G237" s="10"/>
      <c r="H237" s="10"/>
      <c r="I237" s="10"/>
      <c r="J237" s="10"/>
      <c r="K237" s="10"/>
      <c r="L237" s="10"/>
      <c r="M237" s="10"/>
      <c r="N237" s="10"/>
      <c r="O237" s="10"/>
      <c r="P237" s="35"/>
      <c r="Q237" s="36"/>
    </row>
    <row r="238" spans="1:17" s="13" customFormat="1" ht="24.75" customHeight="1">
      <c r="A238" s="49"/>
      <c r="B238" s="27"/>
      <c r="C238" s="27"/>
      <c r="D238" s="4" t="s">
        <v>27</v>
      </c>
      <c r="E238" s="6" t="s">
        <v>13</v>
      </c>
      <c r="F238" s="10">
        <f>H238+L238+N238</f>
        <v>5495.3</v>
      </c>
      <c r="G238" s="10"/>
      <c r="H238" s="10">
        <v>5495.3</v>
      </c>
      <c r="I238" s="10"/>
      <c r="J238" s="10"/>
      <c r="K238" s="10"/>
      <c r="L238" s="10"/>
      <c r="M238" s="10"/>
      <c r="N238" s="10"/>
      <c r="O238" s="10"/>
      <c r="P238" s="35"/>
      <c r="Q238" s="36"/>
    </row>
    <row r="239" spans="1:17" s="13" customFormat="1" ht="24.75" customHeight="1">
      <c r="A239" s="49"/>
      <c r="B239" s="27"/>
      <c r="C239" s="27"/>
      <c r="D239" s="4"/>
      <c r="E239" s="6" t="s">
        <v>14</v>
      </c>
      <c r="F239" s="10">
        <f>H239+L239+N239</f>
        <v>0</v>
      </c>
      <c r="G239" s="10"/>
      <c r="H239" s="10"/>
      <c r="I239" s="10"/>
      <c r="J239" s="10"/>
      <c r="K239" s="10"/>
      <c r="L239" s="10"/>
      <c r="M239" s="10"/>
      <c r="N239" s="10"/>
      <c r="O239" s="10"/>
      <c r="P239" s="35"/>
      <c r="Q239" s="36"/>
    </row>
    <row r="240" spans="1:17" s="13" customFormat="1" ht="24.75" customHeight="1">
      <c r="A240" s="49"/>
      <c r="B240" s="27"/>
      <c r="C240" s="27"/>
      <c r="D240" s="4"/>
      <c r="E240" s="6" t="s">
        <v>19</v>
      </c>
      <c r="F240" s="10">
        <f>H240+L240+N240</f>
        <v>0</v>
      </c>
      <c r="G240" s="10"/>
      <c r="H240" s="10"/>
      <c r="I240" s="10"/>
      <c r="J240" s="10"/>
      <c r="K240" s="10"/>
      <c r="L240" s="10"/>
      <c r="M240" s="10"/>
      <c r="N240" s="10"/>
      <c r="O240" s="10"/>
      <c r="P240" s="35"/>
      <c r="Q240" s="36"/>
    </row>
    <row r="241" spans="1:17" s="13" customFormat="1" ht="24.75" customHeight="1">
      <c r="A241" s="50"/>
      <c r="B241" s="28"/>
      <c r="C241" s="28"/>
      <c r="D241" s="4"/>
      <c r="E241" s="6" t="s">
        <v>20</v>
      </c>
      <c r="F241" s="10">
        <f>H241+L241+N241</f>
        <v>0</v>
      </c>
      <c r="G241" s="10"/>
      <c r="H241" s="10"/>
      <c r="I241" s="10"/>
      <c r="J241" s="10"/>
      <c r="K241" s="10"/>
      <c r="L241" s="10"/>
      <c r="M241" s="10"/>
      <c r="N241" s="10"/>
      <c r="O241" s="10"/>
      <c r="P241" s="37"/>
      <c r="Q241" s="38"/>
    </row>
    <row r="242" spans="1:17" s="13" customFormat="1" ht="24.75" customHeight="1">
      <c r="A242" s="48" t="s">
        <v>94</v>
      </c>
      <c r="B242" s="26" t="s">
        <v>149</v>
      </c>
      <c r="C242" s="26" t="s">
        <v>148</v>
      </c>
      <c r="D242" s="4"/>
      <c r="E242" s="11" t="s">
        <v>11</v>
      </c>
      <c r="F242" s="12">
        <f>SUM(F243:F247)</f>
        <v>12600</v>
      </c>
      <c r="G242" s="12">
        <f aca="true" t="shared" si="41" ref="G242:O242">SUM(G243:G247)</f>
        <v>0</v>
      </c>
      <c r="H242" s="12">
        <f t="shared" si="41"/>
        <v>12600</v>
      </c>
      <c r="I242" s="12">
        <f t="shared" si="41"/>
        <v>0</v>
      </c>
      <c r="J242" s="12">
        <f t="shared" si="41"/>
        <v>0</v>
      </c>
      <c r="K242" s="12">
        <f t="shared" si="41"/>
        <v>0</v>
      </c>
      <c r="L242" s="12">
        <f t="shared" si="41"/>
        <v>0</v>
      </c>
      <c r="M242" s="12">
        <f t="shared" si="41"/>
        <v>0</v>
      </c>
      <c r="N242" s="12">
        <f t="shared" si="41"/>
        <v>0</v>
      </c>
      <c r="O242" s="12">
        <f t="shared" si="41"/>
        <v>0</v>
      </c>
      <c r="P242" s="33" t="s">
        <v>18</v>
      </c>
      <c r="Q242" s="34"/>
    </row>
    <row r="243" spans="1:17" s="13" customFormat="1" ht="24.75" customHeight="1">
      <c r="A243" s="49"/>
      <c r="B243" s="27"/>
      <c r="C243" s="27"/>
      <c r="D243" s="4"/>
      <c r="E243" s="6" t="s">
        <v>16</v>
      </c>
      <c r="F243" s="10">
        <f>H243+L243+N243</f>
        <v>0</v>
      </c>
      <c r="G243" s="10"/>
      <c r="H243" s="10"/>
      <c r="I243" s="10"/>
      <c r="J243" s="10"/>
      <c r="K243" s="10"/>
      <c r="L243" s="10"/>
      <c r="M243" s="10"/>
      <c r="N243" s="10"/>
      <c r="O243" s="10"/>
      <c r="P243" s="35"/>
      <c r="Q243" s="36"/>
    </row>
    <row r="244" spans="1:17" s="13" customFormat="1" ht="24.75" customHeight="1">
      <c r="A244" s="49"/>
      <c r="B244" s="27"/>
      <c r="C244" s="27"/>
      <c r="D244" s="4"/>
      <c r="E244" s="6" t="s">
        <v>13</v>
      </c>
      <c r="F244" s="10">
        <f>H244+L244+N244</f>
        <v>0</v>
      </c>
      <c r="G244" s="10"/>
      <c r="H244" s="10"/>
      <c r="I244" s="10"/>
      <c r="J244" s="10"/>
      <c r="K244" s="10"/>
      <c r="L244" s="10"/>
      <c r="M244" s="10"/>
      <c r="N244" s="10"/>
      <c r="O244" s="10"/>
      <c r="P244" s="35"/>
      <c r="Q244" s="36"/>
    </row>
    <row r="245" spans="1:17" s="13" customFormat="1" ht="24.75" customHeight="1">
      <c r="A245" s="49"/>
      <c r="B245" s="27"/>
      <c r="C245" s="27"/>
      <c r="D245" s="4" t="s">
        <v>17</v>
      </c>
      <c r="E245" s="6" t="s">
        <v>14</v>
      </c>
      <c r="F245" s="10">
        <f>H245+L245+N245</f>
        <v>600</v>
      </c>
      <c r="G245" s="10"/>
      <c r="H245" s="10">
        <v>600</v>
      </c>
      <c r="I245" s="10"/>
      <c r="J245" s="10"/>
      <c r="K245" s="10"/>
      <c r="L245" s="10"/>
      <c r="M245" s="10"/>
      <c r="N245" s="10"/>
      <c r="O245" s="10"/>
      <c r="P245" s="35"/>
      <c r="Q245" s="36"/>
    </row>
    <row r="246" spans="1:17" s="13" customFormat="1" ht="24.75" customHeight="1">
      <c r="A246" s="49"/>
      <c r="B246" s="27"/>
      <c r="C246" s="27"/>
      <c r="D246" s="4" t="s">
        <v>32</v>
      </c>
      <c r="E246" s="6" t="s">
        <v>19</v>
      </c>
      <c r="F246" s="10">
        <f>H246+L246+N246</f>
        <v>6000</v>
      </c>
      <c r="G246" s="10"/>
      <c r="H246" s="10">
        <v>6000</v>
      </c>
      <c r="I246" s="10"/>
      <c r="J246" s="10"/>
      <c r="K246" s="10"/>
      <c r="L246" s="10"/>
      <c r="M246" s="10"/>
      <c r="N246" s="10"/>
      <c r="O246" s="10"/>
      <c r="P246" s="35"/>
      <c r="Q246" s="36"/>
    </row>
    <row r="247" spans="1:17" s="13" customFormat="1" ht="24.75" customHeight="1">
      <c r="A247" s="50"/>
      <c r="B247" s="28"/>
      <c r="C247" s="28"/>
      <c r="D247" s="4" t="s">
        <v>32</v>
      </c>
      <c r="E247" s="6" t="s">
        <v>20</v>
      </c>
      <c r="F247" s="10">
        <f>H247+L247+N247</f>
        <v>6000</v>
      </c>
      <c r="G247" s="10"/>
      <c r="H247" s="10">
        <v>6000</v>
      </c>
      <c r="I247" s="10"/>
      <c r="J247" s="10"/>
      <c r="K247" s="10"/>
      <c r="L247" s="10"/>
      <c r="M247" s="10"/>
      <c r="N247" s="10"/>
      <c r="O247" s="10"/>
      <c r="P247" s="37"/>
      <c r="Q247" s="38"/>
    </row>
    <row r="248" spans="1:17" s="13" customFormat="1" ht="24.75" customHeight="1">
      <c r="A248" s="48" t="s">
        <v>137</v>
      </c>
      <c r="B248" s="51" t="s">
        <v>100</v>
      </c>
      <c r="C248" s="51" t="s">
        <v>101</v>
      </c>
      <c r="D248" s="4"/>
      <c r="E248" s="11" t="s">
        <v>11</v>
      </c>
      <c r="F248" s="12">
        <f>SUM(F249:F253)</f>
        <v>9668</v>
      </c>
      <c r="G248" s="12">
        <f aca="true" t="shared" si="42" ref="G248:O248">SUM(G249:G253)</f>
        <v>0</v>
      </c>
      <c r="H248" s="12">
        <f t="shared" si="42"/>
        <v>9668</v>
      </c>
      <c r="I248" s="12">
        <f t="shared" si="42"/>
        <v>0</v>
      </c>
      <c r="J248" s="12">
        <f t="shared" si="42"/>
        <v>0</v>
      </c>
      <c r="K248" s="12">
        <f t="shared" si="42"/>
        <v>0</v>
      </c>
      <c r="L248" s="12">
        <f t="shared" si="42"/>
        <v>0</v>
      </c>
      <c r="M248" s="12">
        <f t="shared" si="42"/>
        <v>0</v>
      </c>
      <c r="N248" s="12">
        <f t="shared" si="42"/>
        <v>0</v>
      </c>
      <c r="O248" s="12">
        <f t="shared" si="42"/>
        <v>0</v>
      </c>
      <c r="P248" s="33" t="s">
        <v>18</v>
      </c>
      <c r="Q248" s="34"/>
    </row>
    <row r="249" spans="1:17" s="13" customFormat="1" ht="24.75" customHeight="1">
      <c r="A249" s="49"/>
      <c r="B249" s="51"/>
      <c r="C249" s="51"/>
      <c r="D249" s="4"/>
      <c r="E249" s="6" t="s">
        <v>16</v>
      </c>
      <c r="F249" s="10">
        <f>H249+L249+N249</f>
        <v>0</v>
      </c>
      <c r="G249" s="10"/>
      <c r="H249" s="10"/>
      <c r="I249" s="10"/>
      <c r="J249" s="10"/>
      <c r="K249" s="10"/>
      <c r="L249" s="10"/>
      <c r="M249" s="10"/>
      <c r="N249" s="10"/>
      <c r="O249" s="10"/>
      <c r="P249" s="35"/>
      <c r="Q249" s="36"/>
    </row>
    <row r="250" spans="1:17" s="13" customFormat="1" ht="24.75" customHeight="1">
      <c r="A250" s="49"/>
      <c r="B250" s="51"/>
      <c r="C250" s="51"/>
      <c r="D250" s="4"/>
      <c r="E250" s="6" t="s">
        <v>13</v>
      </c>
      <c r="F250" s="10">
        <f>H250+L250+N250</f>
        <v>0</v>
      </c>
      <c r="G250" s="10"/>
      <c r="H250" s="10"/>
      <c r="I250" s="10"/>
      <c r="J250" s="10"/>
      <c r="K250" s="10"/>
      <c r="L250" s="10"/>
      <c r="M250" s="10"/>
      <c r="N250" s="10"/>
      <c r="O250" s="10"/>
      <c r="P250" s="35"/>
      <c r="Q250" s="36"/>
    </row>
    <row r="251" spans="1:17" s="13" customFormat="1" ht="24.75" customHeight="1">
      <c r="A251" s="49"/>
      <c r="B251" s="51"/>
      <c r="C251" s="51"/>
      <c r="D251" s="4"/>
      <c r="E251" s="6" t="s">
        <v>14</v>
      </c>
      <c r="F251" s="10">
        <f>H251+L251+N251</f>
        <v>0</v>
      </c>
      <c r="G251" s="10"/>
      <c r="H251" s="10"/>
      <c r="I251" s="10"/>
      <c r="J251" s="10"/>
      <c r="K251" s="10"/>
      <c r="L251" s="10"/>
      <c r="M251" s="10"/>
      <c r="N251" s="10"/>
      <c r="O251" s="10"/>
      <c r="P251" s="35"/>
      <c r="Q251" s="36"/>
    </row>
    <row r="252" spans="1:17" s="13" customFormat="1" ht="24.75" customHeight="1">
      <c r="A252" s="49"/>
      <c r="B252" s="51"/>
      <c r="C252" s="51"/>
      <c r="D252" s="4"/>
      <c r="E252" s="6" t="s">
        <v>19</v>
      </c>
      <c r="F252" s="10">
        <f>H252+L252+N252</f>
        <v>0</v>
      </c>
      <c r="G252" s="10"/>
      <c r="H252" s="10"/>
      <c r="I252" s="10"/>
      <c r="J252" s="10"/>
      <c r="K252" s="10"/>
      <c r="L252" s="10"/>
      <c r="M252" s="10"/>
      <c r="N252" s="10"/>
      <c r="O252" s="10"/>
      <c r="P252" s="35"/>
      <c r="Q252" s="36"/>
    </row>
    <row r="253" spans="1:17" s="13" customFormat="1" ht="24.75" customHeight="1">
      <c r="A253" s="50"/>
      <c r="B253" s="51"/>
      <c r="C253" s="51"/>
      <c r="D253" s="4" t="s">
        <v>27</v>
      </c>
      <c r="E253" s="6" t="s">
        <v>20</v>
      </c>
      <c r="F253" s="10">
        <f>H253+L253+N253</f>
        <v>9668</v>
      </c>
      <c r="G253" s="10"/>
      <c r="H253" s="10">
        <v>9668</v>
      </c>
      <c r="I253" s="10"/>
      <c r="J253" s="10"/>
      <c r="K253" s="10"/>
      <c r="L253" s="10"/>
      <c r="M253" s="10"/>
      <c r="N253" s="10"/>
      <c r="O253" s="10"/>
      <c r="P253" s="37"/>
      <c r="Q253" s="38"/>
    </row>
    <row r="254" spans="1:17" ht="24.75" customHeight="1">
      <c r="A254" s="58"/>
      <c r="B254" s="59" t="s">
        <v>150</v>
      </c>
      <c r="C254" s="4"/>
      <c r="D254" s="4"/>
      <c r="E254" s="11" t="s">
        <v>11</v>
      </c>
      <c r="F254" s="12">
        <f>F248+F242+F236+F230+F224+F218+F212+F206+F200+F194+F188+F182+F176+F170+F164+F158+F152+F146+F140+F134+F128+F122+F116+F110+F98+F92+F86+F80+F74+F68+F62+F56+F50+F44+F38+F32+F26+F20+F14</f>
        <v>3529564.4299999997</v>
      </c>
      <c r="G254" s="12">
        <f aca="true" t="shared" si="43" ref="G254:O254">G248+G242+G236+G230+G224+G218+G212+G206+G200+G194+G188+G182+G176+G170+G164+G158+G152+G146+G140+G134+G128+G122+G116+G110+G98+G92+G86+G80+G74+G68+G62+G56+G50+G44+G38+G32+G26+G20+G14</f>
        <v>0</v>
      </c>
      <c r="H254" s="12">
        <f t="shared" si="43"/>
        <v>3529564.4299999997</v>
      </c>
      <c r="I254" s="12">
        <f t="shared" si="43"/>
        <v>0</v>
      </c>
      <c r="J254" s="12">
        <f t="shared" si="43"/>
        <v>0</v>
      </c>
      <c r="K254" s="12">
        <f t="shared" si="43"/>
        <v>0</v>
      </c>
      <c r="L254" s="12">
        <f t="shared" si="43"/>
        <v>0</v>
      </c>
      <c r="M254" s="12">
        <f t="shared" si="43"/>
        <v>0</v>
      </c>
      <c r="N254" s="12">
        <f t="shared" si="43"/>
        <v>0</v>
      </c>
      <c r="O254" s="12">
        <f t="shared" si="43"/>
        <v>0</v>
      </c>
      <c r="P254" s="55"/>
      <c r="Q254" s="55"/>
    </row>
    <row r="255" spans="1:17" ht="24.75" customHeight="1">
      <c r="A255" s="58"/>
      <c r="B255" s="59"/>
      <c r="C255" s="4"/>
      <c r="D255" s="4"/>
      <c r="E255" s="6" t="s">
        <v>16</v>
      </c>
      <c r="F255" s="10">
        <f>F249+F243+F237+F231+F225+F219+F213+F207+F201+F195+F189+F183+F177+F171+F165+F159+F153+F147+F141+F135+F129+F123+F117+F111+F99+F93+F87+F81+F75+F69+F63+F57+F51+F45+F39+F33+F27+F21+F15</f>
        <v>687740.6599999999</v>
      </c>
      <c r="G255" s="10">
        <f aca="true" t="shared" si="44" ref="G255:O255">G249+G243+G237+G231+G225+G219+G213+G207+G201+G195+G189+G183+G177+G171+G165+G159+G153+G147+G141+G135+G129+G123+G117+G111+G99+G93+G87+G81+G75+G69+G63+G57+G51+G45+G39+G33+G27+G21+G15</f>
        <v>0</v>
      </c>
      <c r="H255" s="10">
        <f t="shared" si="44"/>
        <v>687740.6599999999</v>
      </c>
      <c r="I255" s="10">
        <f t="shared" si="44"/>
        <v>0</v>
      </c>
      <c r="J255" s="10">
        <f t="shared" si="44"/>
        <v>0</v>
      </c>
      <c r="K255" s="10">
        <f t="shared" si="44"/>
        <v>0</v>
      </c>
      <c r="L255" s="10">
        <f t="shared" si="44"/>
        <v>0</v>
      </c>
      <c r="M255" s="10">
        <f t="shared" si="44"/>
        <v>0</v>
      </c>
      <c r="N255" s="10">
        <f t="shared" si="44"/>
        <v>0</v>
      </c>
      <c r="O255" s="10">
        <f t="shared" si="44"/>
        <v>0</v>
      </c>
      <c r="P255" s="55"/>
      <c r="Q255" s="55"/>
    </row>
    <row r="256" spans="1:17" ht="24.75" customHeight="1">
      <c r="A256" s="58"/>
      <c r="B256" s="59"/>
      <c r="C256" s="4"/>
      <c r="D256" s="4"/>
      <c r="E256" s="6" t="s">
        <v>13</v>
      </c>
      <c r="F256" s="10">
        <f>F250+F244+F238+F232+F226+F220+F214+F208+F202+F196+F190+F184+F178+F172+F166+F160+F154+F148+F142+F136+F130+F124+F118+F112+F100+F94+F88+F82+F76+F70+F64+F58+F52+F46+F40+F34+F28+F22+F16</f>
        <v>977623.47</v>
      </c>
      <c r="G256" s="10">
        <f aca="true" t="shared" si="45" ref="G256:O256">G250+G244+G238+G232+G226+G220+G214+G208+G202+G196+G190+G184+G178+G172+G166+G160+G154+G148+G142+G136+G130+G124+G118+G112+G100+G94+G88+G82+G76+G70+G64+G58+G52+G46+G40+G34+G28+G22+G16</f>
        <v>0</v>
      </c>
      <c r="H256" s="10">
        <f t="shared" si="45"/>
        <v>977623.47</v>
      </c>
      <c r="I256" s="10">
        <f t="shared" si="45"/>
        <v>0</v>
      </c>
      <c r="J256" s="10">
        <f t="shared" si="45"/>
        <v>0</v>
      </c>
      <c r="K256" s="10">
        <f t="shared" si="45"/>
        <v>0</v>
      </c>
      <c r="L256" s="10">
        <f t="shared" si="45"/>
        <v>0</v>
      </c>
      <c r="M256" s="10">
        <f t="shared" si="45"/>
        <v>0</v>
      </c>
      <c r="N256" s="10">
        <f t="shared" si="45"/>
        <v>0</v>
      </c>
      <c r="O256" s="10">
        <f t="shared" si="45"/>
        <v>0</v>
      </c>
      <c r="P256" s="55"/>
      <c r="Q256" s="55"/>
    </row>
    <row r="257" spans="1:17" ht="24.75" customHeight="1">
      <c r="A257" s="58"/>
      <c r="B257" s="59"/>
      <c r="C257" s="4"/>
      <c r="D257" s="4"/>
      <c r="E257" s="6" t="s">
        <v>14</v>
      </c>
      <c r="F257" s="10">
        <f>F251+F245+F239+F233+F227+F221+F215+F209+F203+F197+F191+F185+F179+F173+F167+F161+F155+F149+F143+F137+F131+F125+F119+F113+F101+F95+F89+F83+F77+F71+F65+F59+F53+F47+F41+F35+F29+F23+F17</f>
        <v>933152.3</v>
      </c>
      <c r="G257" s="10">
        <f aca="true" t="shared" si="46" ref="G257:O257">G251+G245+G239+G233+G227+G221+G215+G209+G203+G197+G191+G185+G179+G173+G167+G161+G155+G149+G143+G137+G131+G125+G119+G113+G101+G95+G89+G83+G77+G71+G65+G59+G53+G47+G41+G35+G29+G23+G17</f>
        <v>0</v>
      </c>
      <c r="H257" s="10">
        <f t="shared" si="46"/>
        <v>933152.3</v>
      </c>
      <c r="I257" s="10">
        <f t="shared" si="46"/>
        <v>0</v>
      </c>
      <c r="J257" s="10">
        <f t="shared" si="46"/>
        <v>0</v>
      </c>
      <c r="K257" s="10">
        <f t="shared" si="46"/>
        <v>0</v>
      </c>
      <c r="L257" s="10">
        <f t="shared" si="46"/>
        <v>0</v>
      </c>
      <c r="M257" s="10">
        <f t="shared" si="46"/>
        <v>0</v>
      </c>
      <c r="N257" s="10">
        <f t="shared" si="46"/>
        <v>0</v>
      </c>
      <c r="O257" s="10">
        <f t="shared" si="46"/>
        <v>0</v>
      </c>
      <c r="P257" s="55"/>
      <c r="Q257" s="55"/>
    </row>
    <row r="258" spans="1:17" ht="24.75" customHeight="1">
      <c r="A258" s="58"/>
      <c r="B258" s="59"/>
      <c r="C258" s="4"/>
      <c r="D258" s="4"/>
      <c r="E258" s="6" t="s">
        <v>19</v>
      </c>
      <c r="F258" s="10">
        <f aca="true" t="shared" si="47" ref="F258:O258">F252+F246+F240+F234+F228+F222+F216+F210+F204+F198+F192+F186+F180+F174+F168+F162+F156+F150+F144+F138+F132+F126+F120+F114+F102+F96+F90+F84+F78+F72+F66+F60+F54+F48+F42+F36+F30+F24+F18</f>
        <v>749590</v>
      </c>
      <c r="G258" s="10">
        <f t="shared" si="47"/>
        <v>0</v>
      </c>
      <c r="H258" s="10">
        <f t="shared" si="47"/>
        <v>749590</v>
      </c>
      <c r="I258" s="10">
        <f t="shared" si="47"/>
        <v>0</v>
      </c>
      <c r="J258" s="10">
        <f t="shared" si="47"/>
        <v>0</v>
      </c>
      <c r="K258" s="10">
        <f t="shared" si="47"/>
        <v>0</v>
      </c>
      <c r="L258" s="10">
        <f t="shared" si="47"/>
        <v>0</v>
      </c>
      <c r="M258" s="10">
        <f t="shared" si="47"/>
        <v>0</v>
      </c>
      <c r="N258" s="10">
        <f t="shared" si="47"/>
        <v>0</v>
      </c>
      <c r="O258" s="10">
        <f t="shared" si="47"/>
        <v>0</v>
      </c>
      <c r="P258" s="55"/>
      <c r="Q258" s="55"/>
    </row>
    <row r="259" spans="1:17" ht="24.75" customHeight="1">
      <c r="A259" s="58"/>
      <c r="B259" s="59"/>
      <c r="C259" s="4"/>
      <c r="D259" s="4"/>
      <c r="E259" s="6" t="s">
        <v>20</v>
      </c>
      <c r="F259" s="10">
        <f aca="true" t="shared" si="48" ref="F259:O259">F253+F247+F241+F235+F229+F223+F217+F211+F205+F199+F193+F187+F181+F175+F169+F163+F157+F151+F145+F139+F133+F127+F121+F115+F103+F97+F91+F85+F79+F73+F67+F61+F55+F49+F43+F37+F31+F25+F19</f>
        <v>181458</v>
      </c>
      <c r="G259" s="10">
        <f t="shared" si="48"/>
        <v>0</v>
      </c>
      <c r="H259" s="10">
        <f t="shared" si="48"/>
        <v>181458</v>
      </c>
      <c r="I259" s="10">
        <f t="shared" si="48"/>
        <v>0</v>
      </c>
      <c r="J259" s="10">
        <f t="shared" si="48"/>
        <v>0</v>
      </c>
      <c r="K259" s="10">
        <f t="shared" si="48"/>
        <v>0</v>
      </c>
      <c r="L259" s="10">
        <f t="shared" si="48"/>
        <v>0</v>
      </c>
      <c r="M259" s="10">
        <f t="shared" si="48"/>
        <v>0</v>
      </c>
      <c r="N259" s="10">
        <f t="shared" si="48"/>
        <v>0</v>
      </c>
      <c r="O259" s="10">
        <f t="shared" si="48"/>
        <v>0</v>
      </c>
      <c r="P259" s="55"/>
      <c r="Q259" s="55"/>
    </row>
    <row r="260" spans="1:17" ht="24.75" customHeight="1">
      <c r="A260" s="9"/>
      <c r="B260" s="52" t="s">
        <v>114</v>
      </c>
      <c r="C260" s="53"/>
      <c r="D260" s="53"/>
      <c r="E260" s="54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61"/>
      <c r="Q260" s="61"/>
    </row>
    <row r="261" spans="1:17" ht="24.75" customHeight="1">
      <c r="A261" s="57" t="s">
        <v>24</v>
      </c>
      <c r="B261" s="26" t="s">
        <v>103</v>
      </c>
      <c r="C261" s="1"/>
      <c r="D261" s="4"/>
      <c r="E261" s="17" t="s">
        <v>11</v>
      </c>
      <c r="F261" s="12">
        <f>SUM(F262:F266)</f>
        <v>2200</v>
      </c>
      <c r="G261" s="12">
        <f aca="true" t="shared" si="49" ref="G261:O261">SUM(G262:G266)</f>
        <v>0</v>
      </c>
      <c r="H261" s="12">
        <f t="shared" si="49"/>
        <v>2200</v>
      </c>
      <c r="I261" s="12">
        <f t="shared" si="49"/>
        <v>0</v>
      </c>
      <c r="J261" s="12">
        <f t="shared" si="49"/>
        <v>0</v>
      </c>
      <c r="K261" s="12">
        <f t="shared" si="49"/>
        <v>0</v>
      </c>
      <c r="L261" s="12">
        <f t="shared" si="49"/>
        <v>0</v>
      </c>
      <c r="M261" s="12">
        <f t="shared" si="49"/>
        <v>0</v>
      </c>
      <c r="N261" s="12">
        <f t="shared" si="49"/>
        <v>0</v>
      </c>
      <c r="O261" s="12">
        <f t="shared" si="49"/>
        <v>0</v>
      </c>
      <c r="P261" s="33" t="s">
        <v>18</v>
      </c>
      <c r="Q261" s="34"/>
    </row>
    <row r="262" spans="1:17" ht="24.75" customHeight="1">
      <c r="A262" s="57"/>
      <c r="B262" s="27"/>
      <c r="C262" s="2"/>
      <c r="D262" s="4"/>
      <c r="E262" s="8" t="s">
        <v>16</v>
      </c>
      <c r="F262" s="10">
        <f>H262+L262+N262</f>
        <v>0</v>
      </c>
      <c r="G262" s="10"/>
      <c r="H262" s="10"/>
      <c r="I262" s="10"/>
      <c r="J262" s="10"/>
      <c r="K262" s="10"/>
      <c r="L262" s="10"/>
      <c r="M262" s="10"/>
      <c r="N262" s="10"/>
      <c r="O262" s="10"/>
      <c r="P262" s="35"/>
      <c r="Q262" s="36"/>
    </row>
    <row r="263" spans="1:17" ht="24.75" customHeight="1">
      <c r="A263" s="57"/>
      <c r="B263" s="27"/>
      <c r="C263" s="2" t="s">
        <v>47</v>
      </c>
      <c r="D263" s="4"/>
      <c r="E263" s="8" t="s">
        <v>13</v>
      </c>
      <c r="F263" s="10">
        <f>H263+L263+N263</f>
        <v>0</v>
      </c>
      <c r="G263" s="10"/>
      <c r="H263" s="10"/>
      <c r="I263" s="10"/>
      <c r="J263" s="10"/>
      <c r="K263" s="10"/>
      <c r="L263" s="10"/>
      <c r="M263" s="10"/>
      <c r="N263" s="10"/>
      <c r="O263" s="10"/>
      <c r="P263" s="35"/>
      <c r="Q263" s="36"/>
    </row>
    <row r="264" spans="1:17" ht="24.75" customHeight="1">
      <c r="A264" s="57"/>
      <c r="B264" s="27"/>
      <c r="C264" s="2"/>
      <c r="D264" s="4" t="s">
        <v>27</v>
      </c>
      <c r="E264" s="8" t="s">
        <v>14</v>
      </c>
      <c r="F264" s="10">
        <f>H264+L264+N264</f>
        <v>2200</v>
      </c>
      <c r="G264" s="10"/>
      <c r="H264" s="10">
        <v>2200</v>
      </c>
      <c r="I264" s="10"/>
      <c r="J264" s="10"/>
      <c r="K264" s="10"/>
      <c r="L264" s="10"/>
      <c r="M264" s="10"/>
      <c r="N264" s="10"/>
      <c r="O264" s="10"/>
      <c r="P264" s="35"/>
      <c r="Q264" s="36"/>
    </row>
    <row r="265" spans="1:17" ht="24.75" customHeight="1">
      <c r="A265" s="57"/>
      <c r="B265" s="27"/>
      <c r="C265" s="2"/>
      <c r="D265" s="4"/>
      <c r="E265" s="8" t="s">
        <v>19</v>
      </c>
      <c r="F265" s="10">
        <f>H265+L265+N265</f>
        <v>0</v>
      </c>
      <c r="G265" s="10"/>
      <c r="H265" s="10"/>
      <c r="I265" s="10"/>
      <c r="J265" s="10"/>
      <c r="K265" s="10"/>
      <c r="L265" s="10"/>
      <c r="M265" s="10"/>
      <c r="N265" s="10"/>
      <c r="O265" s="10"/>
      <c r="P265" s="35"/>
      <c r="Q265" s="36"/>
    </row>
    <row r="266" spans="1:17" ht="24.75" customHeight="1">
      <c r="A266" s="57"/>
      <c r="B266" s="28"/>
      <c r="C266" s="3"/>
      <c r="D266" s="4"/>
      <c r="E266" s="8" t="s">
        <v>20</v>
      </c>
      <c r="F266" s="10">
        <f>H266+L266+N266</f>
        <v>0</v>
      </c>
      <c r="G266" s="10"/>
      <c r="H266" s="10"/>
      <c r="I266" s="10"/>
      <c r="J266" s="10"/>
      <c r="K266" s="10"/>
      <c r="L266" s="10"/>
      <c r="M266" s="10"/>
      <c r="N266" s="10"/>
      <c r="O266" s="10"/>
      <c r="P266" s="37"/>
      <c r="Q266" s="38"/>
    </row>
    <row r="267" spans="1:17" ht="24.75" customHeight="1">
      <c r="A267" s="57" t="s">
        <v>25</v>
      </c>
      <c r="B267" s="26" t="s">
        <v>104</v>
      </c>
      <c r="C267" s="1"/>
      <c r="D267" s="4"/>
      <c r="E267" s="17" t="s">
        <v>11</v>
      </c>
      <c r="F267" s="12">
        <f>SUM(F268:F272)</f>
        <v>23354.48</v>
      </c>
      <c r="G267" s="12">
        <f aca="true" t="shared" si="50" ref="G267:O267">SUM(G268:G272)</f>
        <v>0</v>
      </c>
      <c r="H267" s="12">
        <f t="shared" si="50"/>
        <v>23354.48</v>
      </c>
      <c r="I267" s="12">
        <f t="shared" si="50"/>
        <v>0</v>
      </c>
      <c r="J267" s="12">
        <f t="shared" si="50"/>
        <v>0</v>
      </c>
      <c r="K267" s="12">
        <f t="shared" si="50"/>
        <v>0</v>
      </c>
      <c r="L267" s="12">
        <f t="shared" si="50"/>
        <v>0</v>
      </c>
      <c r="M267" s="12">
        <f t="shared" si="50"/>
        <v>0</v>
      </c>
      <c r="N267" s="12">
        <f t="shared" si="50"/>
        <v>0</v>
      </c>
      <c r="O267" s="12">
        <f t="shared" si="50"/>
        <v>0</v>
      </c>
      <c r="P267" s="33" t="s">
        <v>18</v>
      </c>
      <c r="Q267" s="34"/>
    </row>
    <row r="268" spans="1:17" ht="24.75" customHeight="1">
      <c r="A268" s="57"/>
      <c r="B268" s="27"/>
      <c r="C268" s="2"/>
      <c r="D268" s="4" t="s">
        <v>23</v>
      </c>
      <c r="E268" s="8" t="s">
        <v>16</v>
      </c>
      <c r="F268" s="10">
        <f>H268+L268+N268</f>
        <v>23354.48</v>
      </c>
      <c r="G268" s="10"/>
      <c r="H268" s="10">
        <v>23354.48</v>
      </c>
      <c r="I268" s="10"/>
      <c r="J268" s="10"/>
      <c r="K268" s="10"/>
      <c r="L268" s="10"/>
      <c r="M268" s="10"/>
      <c r="N268" s="10"/>
      <c r="O268" s="10"/>
      <c r="P268" s="35"/>
      <c r="Q268" s="36"/>
    </row>
    <row r="269" spans="1:17" ht="24.75" customHeight="1">
      <c r="A269" s="57"/>
      <c r="B269" s="27"/>
      <c r="C269" s="2"/>
      <c r="D269" s="4"/>
      <c r="E269" s="8" t="s">
        <v>13</v>
      </c>
      <c r="F269" s="10">
        <f>H269+L269+N269</f>
        <v>0</v>
      </c>
      <c r="G269" s="10"/>
      <c r="H269" s="10"/>
      <c r="I269" s="10"/>
      <c r="J269" s="10"/>
      <c r="K269" s="10"/>
      <c r="L269" s="10"/>
      <c r="M269" s="10"/>
      <c r="N269" s="10"/>
      <c r="O269" s="10"/>
      <c r="P269" s="35"/>
      <c r="Q269" s="36"/>
    </row>
    <row r="270" spans="1:17" ht="24.75" customHeight="1">
      <c r="A270" s="57"/>
      <c r="B270" s="27"/>
      <c r="C270" s="2" t="s">
        <v>47</v>
      </c>
      <c r="D270" s="4"/>
      <c r="E270" s="8" t="s">
        <v>14</v>
      </c>
      <c r="F270" s="10">
        <f>H270+L270+N270</f>
        <v>0</v>
      </c>
      <c r="G270" s="10"/>
      <c r="H270" s="10"/>
      <c r="I270" s="10"/>
      <c r="J270" s="10"/>
      <c r="K270" s="10"/>
      <c r="L270" s="10"/>
      <c r="M270" s="10"/>
      <c r="N270" s="10"/>
      <c r="O270" s="10"/>
      <c r="P270" s="35"/>
      <c r="Q270" s="36"/>
    </row>
    <row r="271" spans="1:17" ht="24.75" customHeight="1">
      <c r="A271" s="57"/>
      <c r="B271" s="27"/>
      <c r="C271" s="2"/>
      <c r="D271" s="4"/>
      <c r="E271" s="8" t="s">
        <v>19</v>
      </c>
      <c r="F271" s="10">
        <f>H271+L271+N271</f>
        <v>0</v>
      </c>
      <c r="G271" s="10"/>
      <c r="H271" s="10"/>
      <c r="I271" s="10"/>
      <c r="J271" s="10"/>
      <c r="K271" s="10"/>
      <c r="L271" s="10"/>
      <c r="M271" s="10"/>
      <c r="N271" s="10"/>
      <c r="O271" s="10"/>
      <c r="P271" s="35"/>
      <c r="Q271" s="36"/>
    </row>
    <row r="272" spans="1:17" ht="24.75" customHeight="1">
      <c r="A272" s="57"/>
      <c r="B272" s="28"/>
      <c r="C272" s="3"/>
      <c r="D272" s="4"/>
      <c r="E272" s="8" t="s">
        <v>20</v>
      </c>
      <c r="F272" s="10">
        <f>H272+L272+N272</f>
        <v>0</v>
      </c>
      <c r="G272" s="10"/>
      <c r="H272" s="10"/>
      <c r="I272" s="10"/>
      <c r="J272" s="10"/>
      <c r="K272" s="10"/>
      <c r="L272" s="10"/>
      <c r="M272" s="10"/>
      <c r="N272" s="10"/>
      <c r="O272" s="10"/>
      <c r="P272" s="37"/>
      <c r="Q272" s="38"/>
    </row>
    <row r="273" spans="1:17" ht="24.75" customHeight="1">
      <c r="A273" s="57" t="s">
        <v>28</v>
      </c>
      <c r="B273" s="26" t="s">
        <v>116</v>
      </c>
      <c r="C273" s="1"/>
      <c r="D273" s="4"/>
      <c r="E273" s="17" t="s">
        <v>11</v>
      </c>
      <c r="F273" s="12">
        <f>SUM(F274:F278)</f>
        <v>13306.22</v>
      </c>
      <c r="G273" s="12">
        <f aca="true" t="shared" si="51" ref="G273:O273">SUM(G274:G278)</f>
        <v>0</v>
      </c>
      <c r="H273" s="12">
        <f t="shared" si="51"/>
        <v>13306.22</v>
      </c>
      <c r="I273" s="12">
        <f t="shared" si="51"/>
        <v>0</v>
      </c>
      <c r="J273" s="12">
        <f t="shared" si="51"/>
        <v>0</v>
      </c>
      <c r="K273" s="12">
        <f t="shared" si="51"/>
        <v>0</v>
      </c>
      <c r="L273" s="12">
        <f t="shared" si="51"/>
        <v>0</v>
      </c>
      <c r="M273" s="12">
        <f t="shared" si="51"/>
        <v>0</v>
      </c>
      <c r="N273" s="12">
        <f t="shared" si="51"/>
        <v>0</v>
      </c>
      <c r="O273" s="12">
        <f t="shared" si="51"/>
        <v>0</v>
      </c>
      <c r="P273" s="33" t="s">
        <v>18</v>
      </c>
      <c r="Q273" s="34"/>
    </row>
    <row r="274" spans="1:17" ht="24.75" customHeight="1">
      <c r="A274" s="57"/>
      <c r="B274" s="27"/>
      <c r="C274" s="2"/>
      <c r="D274" s="4" t="s">
        <v>27</v>
      </c>
      <c r="E274" s="8" t="s">
        <v>16</v>
      </c>
      <c r="F274" s="10">
        <f>H274+L274+N274</f>
        <v>13306.22</v>
      </c>
      <c r="G274" s="10"/>
      <c r="H274" s="10">
        <v>13306.22</v>
      </c>
      <c r="I274" s="10"/>
      <c r="J274" s="10"/>
      <c r="K274" s="10"/>
      <c r="L274" s="10"/>
      <c r="M274" s="10"/>
      <c r="N274" s="10"/>
      <c r="O274" s="10"/>
      <c r="P274" s="35"/>
      <c r="Q274" s="36"/>
    </row>
    <row r="275" spans="1:17" ht="24.75" customHeight="1">
      <c r="A275" s="57"/>
      <c r="B275" s="27"/>
      <c r="C275" s="2"/>
      <c r="D275" s="4"/>
      <c r="E275" s="8" t="s">
        <v>13</v>
      </c>
      <c r="F275" s="10">
        <f>H275+L275+N275</f>
        <v>0</v>
      </c>
      <c r="G275" s="10"/>
      <c r="H275" s="10"/>
      <c r="I275" s="10"/>
      <c r="J275" s="10"/>
      <c r="K275" s="10"/>
      <c r="L275" s="10"/>
      <c r="M275" s="10"/>
      <c r="N275" s="10"/>
      <c r="O275" s="10"/>
      <c r="P275" s="35"/>
      <c r="Q275" s="36"/>
    </row>
    <row r="276" spans="1:17" ht="24.75" customHeight="1">
      <c r="A276" s="57"/>
      <c r="B276" s="27"/>
      <c r="C276" s="2"/>
      <c r="D276" s="4"/>
      <c r="E276" s="8" t="s">
        <v>14</v>
      </c>
      <c r="F276" s="10">
        <f>H276+L276+N276</f>
        <v>0</v>
      </c>
      <c r="G276" s="10"/>
      <c r="H276" s="10"/>
      <c r="I276" s="10"/>
      <c r="J276" s="10"/>
      <c r="K276" s="10"/>
      <c r="L276" s="10"/>
      <c r="M276" s="10"/>
      <c r="N276" s="10"/>
      <c r="O276" s="10"/>
      <c r="P276" s="35"/>
      <c r="Q276" s="36"/>
    </row>
    <row r="277" spans="1:17" ht="24.75" customHeight="1">
      <c r="A277" s="57"/>
      <c r="B277" s="27"/>
      <c r="C277" s="2"/>
      <c r="D277" s="4"/>
      <c r="E277" s="8" t="s">
        <v>19</v>
      </c>
      <c r="F277" s="10">
        <f>H277+L277+N277</f>
        <v>0</v>
      </c>
      <c r="G277" s="10"/>
      <c r="H277" s="10"/>
      <c r="I277" s="10"/>
      <c r="J277" s="10"/>
      <c r="K277" s="10"/>
      <c r="L277" s="10"/>
      <c r="M277" s="10"/>
      <c r="N277" s="10"/>
      <c r="O277" s="10"/>
      <c r="P277" s="35"/>
      <c r="Q277" s="36"/>
    </row>
    <row r="278" spans="1:17" ht="24.75" customHeight="1">
      <c r="A278" s="57"/>
      <c r="B278" s="28"/>
      <c r="C278" s="3"/>
      <c r="D278" s="4"/>
      <c r="E278" s="8" t="s">
        <v>20</v>
      </c>
      <c r="F278" s="10">
        <f>H278+L278+N278</f>
        <v>0</v>
      </c>
      <c r="G278" s="10"/>
      <c r="H278" s="10"/>
      <c r="I278" s="10"/>
      <c r="J278" s="10"/>
      <c r="K278" s="10"/>
      <c r="L278" s="10"/>
      <c r="M278" s="10"/>
      <c r="N278" s="10"/>
      <c r="O278" s="10"/>
      <c r="P278" s="37"/>
      <c r="Q278" s="38"/>
    </row>
    <row r="279" spans="1:17" ht="24.75" customHeight="1">
      <c r="A279" s="57" t="s">
        <v>30</v>
      </c>
      <c r="B279" s="26" t="s">
        <v>117</v>
      </c>
      <c r="C279" s="1"/>
      <c r="D279" s="4"/>
      <c r="E279" s="17" t="s">
        <v>11</v>
      </c>
      <c r="F279" s="12">
        <f>SUM(F280:F284)</f>
        <v>5293.77</v>
      </c>
      <c r="G279" s="12">
        <f aca="true" t="shared" si="52" ref="G279:O279">SUM(G280:G284)</f>
        <v>0</v>
      </c>
      <c r="H279" s="12">
        <f t="shared" si="52"/>
        <v>5293.77</v>
      </c>
      <c r="I279" s="12">
        <f t="shared" si="52"/>
        <v>0</v>
      </c>
      <c r="J279" s="12">
        <f t="shared" si="52"/>
        <v>0</v>
      </c>
      <c r="K279" s="12">
        <f t="shared" si="52"/>
        <v>0</v>
      </c>
      <c r="L279" s="12">
        <f t="shared" si="52"/>
        <v>0</v>
      </c>
      <c r="M279" s="12">
        <f t="shared" si="52"/>
        <v>0</v>
      </c>
      <c r="N279" s="12">
        <f t="shared" si="52"/>
        <v>0</v>
      </c>
      <c r="O279" s="12">
        <f t="shared" si="52"/>
        <v>0</v>
      </c>
      <c r="P279" s="33" t="s">
        <v>18</v>
      </c>
      <c r="Q279" s="34"/>
    </row>
    <row r="280" spans="1:17" ht="24.75" customHeight="1">
      <c r="A280" s="57"/>
      <c r="B280" s="27"/>
      <c r="C280" s="2"/>
      <c r="D280" s="4"/>
      <c r="E280" s="8" t="s">
        <v>16</v>
      </c>
      <c r="F280" s="10">
        <f>H280+L280+N280</f>
        <v>0</v>
      </c>
      <c r="G280" s="10"/>
      <c r="H280" s="10"/>
      <c r="I280" s="10"/>
      <c r="J280" s="10"/>
      <c r="K280" s="10"/>
      <c r="L280" s="10"/>
      <c r="M280" s="10"/>
      <c r="N280" s="10"/>
      <c r="O280" s="10"/>
      <c r="P280" s="35"/>
      <c r="Q280" s="36"/>
    </row>
    <row r="281" spans="1:17" ht="24.75" customHeight="1">
      <c r="A281" s="57"/>
      <c r="B281" s="27"/>
      <c r="C281" s="2"/>
      <c r="D281" s="4" t="s">
        <v>17</v>
      </c>
      <c r="E281" s="8" t="s">
        <v>13</v>
      </c>
      <c r="F281" s="10">
        <f>H281+L281+N281</f>
        <v>345</v>
      </c>
      <c r="G281" s="10"/>
      <c r="H281" s="10">
        <v>345</v>
      </c>
      <c r="I281" s="10"/>
      <c r="J281" s="10"/>
      <c r="K281" s="10"/>
      <c r="L281" s="10"/>
      <c r="M281" s="10"/>
      <c r="N281" s="10"/>
      <c r="O281" s="10"/>
      <c r="P281" s="35"/>
      <c r="Q281" s="36"/>
    </row>
    <row r="282" spans="1:17" ht="24.75" customHeight="1">
      <c r="A282" s="57"/>
      <c r="B282" s="27"/>
      <c r="C282" s="2"/>
      <c r="D282" s="4" t="s">
        <v>32</v>
      </c>
      <c r="E282" s="8" t="s">
        <v>14</v>
      </c>
      <c r="F282" s="10">
        <f>H282+L282+N282</f>
        <v>4948.77</v>
      </c>
      <c r="G282" s="10"/>
      <c r="H282" s="10">
        <v>4948.77</v>
      </c>
      <c r="I282" s="10"/>
      <c r="J282" s="10"/>
      <c r="K282" s="10"/>
      <c r="L282" s="10"/>
      <c r="M282" s="10"/>
      <c r="N282" s="10"/>
      <c r="O282" s="10"/>
      <c r="P282" s="35"/>
      <c r="Q282" s="36"/>
    </row>
    <row r="283" spans="1:17" ht="24.75" customHeight="1">
      <c r="A283" s="57"/>
      <c r="B283" s="27"/>
      <c r="C283" s="2"/>
      <c r="D283" s="4"/>
      <c r="E283" s="8" t="s">
        <v>19</v>
      </c>
      <c r="F283" s="10">
        <f>H283+L283+N283</f>
        <v>0</v>
      </c>
      <c r="G283" s="10"/>
      <c r="H283" s="10"/>
      <c r="I283" s="10"/>
      <c r="J283" s="10"/>
      <c r="K283" s="10"/>
      <c r="L283" s="10"/>
      <c r="M283" s="10"/>
      <c r="N283" s="10"/>
      <c r="O283" s="10"/>
      <c r="P283" s="35"/>
      <c r="Q283" s="36"/>
    </row>
    <row r="284" spans="1:17" ht="24.75" customHeight="1">
      <c r="A284" s="57"/>
      <c r="B284" s="28"/>
      <c r="C284" s="3"/>
      <c r="D284" s="4"/>
      <c r="E284" s="8" t="s">
        <v>20</v>
      </c>
      <c r="F284" s="10">
        <f>H284+L284+N284</f>
        <v>0</v>
      </c>
      <c r="G284" s="10"/>
      <c r="H284" s="10"/>
      <c r="I284" s="10"/>
      <c r="J284" s="10"/>
      <c r="K284" s="10"/>
      <c r="L284" s="10"/>
      <c r="M284" s="10"/>
      <c r="N284" s="10"/>
      <c r="O284" s="10"/>
      <c r="P284" s="37"/>
      <c r="Q284" s="38"/>
    </row>
    <row r="285" spans="1:17" ht="24.75" customHeight="1">
      <c r="A285" s="57" t="s">
        <v>33</v>
      </c>
      <c r="B285" s="26" t="s">
        <v>118</v>
      </c>
      <c r="C285" s="1"/>
      <c r="D285" s="4"/>
      <c r="E285" s="17" t="s">
        <v>11</v>
      </c>
      <c r="F285" s="12">
        <f>SUM(F286:F290)</f>
        <v>17105.73</v>
      </c>
      <c r="G285" s="12">
        <f aca="true" t="shared" si="53" ref="G285:O285">SUM(G286:G290)</f>
        <v>0</v>
      </c>
      <c r="H285" s="12">
        <f t="shared" si="53"/>
        <v>17105.73</v>
      </c>
      <c r="I285" s="12">
        <f t="shared" si="53"/>
        <v>0</v>
      </c>
      <c r="J285" s="12">
        <f t="shared" si="53"/>
        <v>0</v>
      </c>
      <c r="K285" s="12">
        <f t="shared" si="53"/>
        <v>0</v>
      </c>
      <c r="L285" s="12">
        <f t="shared" si="53"/>
        <v>0</v>
      </c>
      <c r="M285" s="12">
        <f t="shared" si="53"/>
        <v>0</v>
      </c>
      <c r="N285" s="12">
        <f t="shared" si="53"/>
        <v>0</v>
      </c>
      <c r="O285" s="12">
        <f t="shared" si="53"/>
        <v>0</v>
      </c>
      <c r="P285" s="33" t="s">
        <v>18</v>
      </c>
      <c r="Q285" s="34"/>
    </row>
    <row r="286" spans="1:17" ht="24.75" customHeight="1">
      <c r="A286" s="57"/>
      <c r="B286" s="27"/>
      <c r="C286" s="2"/>
      <c r="D286" s="4" t="s">
        <v>17</v>
      </c>
      <c r="E286" s="8" t="s">
        <v>16</v>
      </c>
      <c r="F286" s="10">
        <f>H286+L286+N286</f>
        <v>617.5</v>
      </c>
      <c r="G286" s="10"/>
      <c r="H286" s="10">
        <v>617.5</v>
      </c>
      <c r="I286" s="10"/>
      <c r="J286" s="10"/>
      <c r="K286" s="10"/>
      <c r="L286" s="10"/>
      <c r="M286" s="10"/>
      <c r="N286" s="10"/>
      <c r="O286" s="10"/>
      <c r="P286" s="35"/>
      <c r="Q286" s="36"/>
    </row>
    <row r="287" spans="1:17" ht="24.75" customHeight="1">
      <c r="A287" s="57"/>
      <c r="B287" s="27"/>
      <c r="C287" s="2"/>
      <c r="D287" s="4" t="s">
        <v>32</v>
      </c>
      <c r="E287" s="8" t="s">
        <v>13</v>
      </c>
      <c r="F287" s="10">
        <f>H287+L287+N287</f>
        <v>16488.23</v>
      </c>
      <c r="G287" s="10"/>
      <c r="H287" s="10">
        <v>16488.23</v>
      </c>
      <c r="I287" s="10"/>
      <c r="J287" s="10"/>
      <c r="K287" s="10"/>
      <c r="L287" s="10"/>
      <c r="M287" s="10"/>
      <c r="N287" s="10"/>
      <c r="O287" s="10"/>
      <c r="P287" s="35"/>
      <c r="Q287" s="36"/>
    </row>
    <row r="288" spans="1:17" ht="24.75" customHeight="1">
      <c r="A288" s="57"/>
      <c r="B288" s="27"/>
      <c r="C288" s="2" t="s">
        <v>47</v>
      </c>
      <c r="D288" s="4"/>
      <c r="E288" s="8" t="s">
        <v>14</v>
      </c>
      <c r="F288" s="10">
        <f>H288+L288+N288</f>
        <v>0</v>
      </c>
      <c r="G288" s="10"/>
      <c r="H288" s="10"/>
      <c r="I288" s="10"/>
      <c r="J288" s="10"/>
      <c r="K288" s="10"/>
      <c r="L288" s="10"/>
      <c r="M288" s="10"/>
      <c r="N288" s="10"/>
      <c r="O288" s="10"/>
      <c r="P288" s="35"/>
      <c r="Q288" s="36"/>
    </row>
    <row r="289" spans="1:17" ht="24.75" customHeight="1">
      <c r="A289" s="57"/>
      <c r="B289" s="27"/>
      <c r="C289" s="2"/>
      <c r="D289" s="4"/>
      <c r="E289" s="8" t="s">
        <v>19</v>
      </c>
      <c r="F289" s="10">
        <f>H289+L289+N289</f>
        <v>0</v>
      </c>
      <c r="G289" s="10"/>
      <c r="H289" s="10"/>
      <c r="I289" s="10"/>
      <c r="J289" s="10"/>
      <c r="K289" s="10"/>
      <c r="L289" s="10"/>
      <c r="M289" s="10"/>
      <c r="N289" s="10"/>
      <c r="O289" s="10"/>
      <c r="P289" s="35"/>
      <c r="Q289" s="36"/>
    </row>
    <row r="290" spans="1:17" ht="24.75" customHeight="1">
      <c r="A290" s="57"/>
      <c r="B290" s="28"/>
      <c r="C290" s="3"/>
      <c r="D290" s="4"/>
      <c r="E290" s="8" t="s">
        <v>20</v>
      </c>
      <c r="F290" s="10">
        <f>H290+L290+N290</f>
        <v>0</v>
      </c>
      <c r="G290" s="10"/>
      <c r="H290" s="10"/>
      <c r="I290" s="10"/>
      <c r="J290" s="10"/>
      <c r="K290" s="10"/>
      <c r="L290" s="10"/>
      <c r="M290" s="10"/>
      <c r="N290" s="10"/>
      <c r="O290" s="10"/>
      <c r="P290" s="37"/>
      <c r="Q290" s="38"/>
    </row>
    <row r="291" spans="1:17" ht="24.75" customHeight="1">
      <c r="A291" s="57" t="s">
        <v>35</v>
      </c>
      <c r="B291" s="26" t="s">
        <v>119</v>
      </c>
      <c r="C291" s="1"/>
      <c r="D291" s="4"/>
      <c r="E291" s="17" t="s">
        <v>11</v>
      </c>
      <c r="F291" s="12">
        <f>SUM(F292:F296)</f>
        <v>14707.73</v>
      </c>
      <c r="G291" s="12">
        <f aca="true" t="shared" si="54" ref="G291:O291">SUM(G292:G296)</f>
        <v>0</v>
      </c>
      <c r="H291" s="12">
        <f t="shared" si="54"/>
        <v>14707.73</v>
      </c>
      <c r="I291" s="12">
        <f t="shared" si="54"/>
        <v>0</v>
      </c>
      <c r="J291" s="12">
        <f t="shared" si="54"/>
        <v>0</v>
      </c>
      <c r="K291" s="12">
        <f t="shared" si="54"/>
        <v>0</v>
      </c>
      <c r="L291" s="12">
        <f t="shared" si="54"/>
        <v>0</v>
      </c>
      <c r="M291" s="12">
        <f t="shared" si="54"/>
        <v>0</v>
      </c>
      <c r="N291" s="12">
        <f t="shared" si="54"/>
        <v>0</v>
      </c>
      <c r="O291" s="12">
        <f t="shared" si="54"/>
        <v>0</v>
      </c>
      <c r="P291" s="33" t="s">
        <v>18</v>
      </c>
      <c r="Q291" s="34"/>
    </row>
    <row r="292" spans="1:17" ht="24.75" customHeight="1">
      <c r="A292" s="57"/>
      <c r="B292" s="27"/>
      <c r="C292" s="2"/>
      <c r="D292" s="4" t="s">
        <v>17</v>
      </c>
      <c r="E292" s="8" t="s">
        <v>16</v>
      </c>
      <c r="F292" s="10">
        <f>H292+L292+N292</f>
        <v>603.75</v>
      </c>
      <c r="G292" s="10"/>
      <c r="H292" s="10">
        <v>603.75</v>
      </c>
      <c r="I292" s="10"/>
      <c r="J292" s="10"/>
      <c r="K292" s="10"/>
      <c r="L292" s="10"/>
      <c r="M292" s="10"/>
      <c r="N292" s="10"/>
      <c r="O292" s="10"/>
      <c r="P292" s="35"/>
      <c r="Q292" s="36"/>
    </row>
    <row r="293" spans="1:17" ht="24.75" customHeight="1">
      <c r="A293" s="57"/>
      <c r="B293" s="27"/>
      <c r="C293" s="2"/>
      <c r="D293" s="4" t="s">
        <v>32</v>
      </c>
      <c r="E293" s="8" t="s">
        <v>13</v>
      </c>
      <c r="F293" s="10">
        <f>H293+L293+N293</f>
        <v>14103.98</v>
      </c>
      <c r="G293" s="10"/>
      <c r="H293" s="10">
        <v>14103.98</v>
      </c>
      <c r="I293" s="10"/>
      <c r="J293" s="10"/>
      <c r="K293" s="10"/>
      <c r="L293" s="10"/>
      <c r="M293" s="10"/>
      <c r="N293" s="10"/>
      <c r="O293" s="10"/>
      <c r="P293" s="35"/>
      <c r="Q293" s="36"/>
    </row>
    <row r="294" spans="1:17" ht="24.75" customHeight="1">
      <c r="A294" s="57"/>
      <c r="B294" s="27"/>
      <c r="C294" s="2" t="s">
        <v>47</v>
      </c>
      <c r="D294" s="4"/>
      <c r="E294" s="8" t="s">
        <v>14</v>
      </c>
      <c r="F294" s="10">
        <f>H294+L294+N294</f>
        <v>0</v>
      </c>
      <c r="G294" s="10"/>
      <c r="H294" s="10"/>
      <c r="I294" s="10"/>
      <c r="J294" s="10"/>
      <c r="K294" s="10"/>
      <c r="L294" s="10"/>
      <c r="M294" s="10"/>
      <c r="N294" s="10"/>
      <c r="O294" s="10"/>
      <c r="P294" s="35"/>
      <c r="Q294" s="36"/>
    </row>
    <row r="295" spans="1:17" ht="24.75" customHeight="1">
      <c r="A295" s="57"/>
      <c r="B295" s="27"/>
      <c r="C295" s="2"/>
      <c r="D295" s="4"/>
      <c r="E295" s="8" t="s">
        <v>19</v>
      </c>
      <c r="F295" s="10">
        <f>H295+L295+N295</f>
        <v>0</v>
      </c>
      <c r="G295" s="10"/>
      <c r="H295" s="10"/>
      <c r="I295" s="10"/>
      <c r="J295" s="10"/>
      <c r="K295" s="10"/>
      <c r="L295" s="10"/>
      <c r="M295" s="10"/>
      <c r="N295" s="10"/>
      <c r="O295" s="10"/>
      <c r="P295" s="35"/>
      <c r="Q295" s="36"/>
    </row>
    <row r="296" spans="1:17" ht="24.75" customHeight="1">
      <c r="A296" s="57"/>
      <c r="B296" s="28"/>
      <c r="C296" s="3"/>
      <c r="D296" s="4"/>
      <c r="E296" s="8" t="s">
        <v>20</v>
      </c>
      <c r="F296" s="10">
        <f>H296+L296+N296</f>
        <v>0</v>
      </c>
      <c r="G296" s="10"/>
      <c r="H296" s="10"/>
      <c r="I296" s="10"/>
      <c r="J296" s="10"/>
      <c r="K296" s="10"/>
      <c r="L296" s="10"/>
      <c r="M296" s="10"/>
      <c r="N296" s="10"/>
      <c r="O296" s="10"/>
      <c r="P296" s="37"/>
      <c r="Q296" s="38"/>
    </row>
    <row r="297" spans="1:17" ht="24.75" customHeight="1">
      <c r="A297" s="57" t="s">
        <v>105</v>
      </c>
      <c r="B297" s="26" t="s">
        <v>120</v>
      </c>
      <c r="C297" s="1"/>
      <c r="D297" s="4"/>
      <c r="E297" s="17" t="s">
        <v>11</v>
      </c>
      <c r="F297" s="12">
        <f>SUM(F298:F302)</f>
        <v>5293.77</v>
      </c>
      <c r="G297" s="12">
        <f aca="true" t="shared" si="55" ref="G297:O297">SUM(G298:G302)</f>
        <v>0</v>
      </c>
      <c r="H297" s="12">
        <f t="shared" si="55"/>
        <v>5293.77</v>
      </c>
      <c r="I297" s="12">
        <f t="shared" si="55"/>
        <v>0</v>
      </c>
      <c r="J297" s="12">
        <f t="shared" si="55"/>
        <v>0</v>
      </c>
      <c r="K297" s="12">
        <f t="shared" si="55"/>
        <v>0</v>
      </c>
      <c r="L297" s="12">
        <f t="shared" si="55"/>
        <v>0</v>
      </c>
      <c r="M297" s="12">
        <f t="shared" si="55"/>
        <v>0</v>
      </c>
      <c r="N297" s="12">
        <f t="shared" si="55"/>
        <v>0</v>
      </c>
      <c r="O297" s="12">
        <f t="shared" si="55"/>
        <v>0</v>
      </c>
      <c r="P297" s="33" t="s">
        <v>18</v>
      </c>
      <c r="Q297" s="34"/>
    </row>
    <row r="298" spans="1:17" ht="24.75" customHeight="1">
      <c r="A298" s="57"/>
      <c r="B298" s="27"/>
      <c r="C298" s="2" t="s">
        <v>47</v>
      </c>
      <c r="D298" s="4" t="s">
        <v>17</v>
      </c>
      <c r="E298" s="8" t="s">
        <v>16</v>
      </c>
      <c r="F298" s="10">
        <f>H298+L298+N298</f>
        <v>345</v>
      </c>
      <c r="G298" s="10"/>
      <c r="H298" s="10">
        <v>345</v>
      </c>
      <c r="I298" s="10"/>
      <c r="J298" s="10"/>
      <c r="K298" s="10"/>
      <c r="L298" s="10"/>
      <c r="M298" s="10"/>
      <c r="N298" s="10"/>
      <c r="O298" s="10"/>
      <c r="P298" s="35"/>
      <c r="Q298" s="36"/>
    </row>
    <row r="299" spans="1:17" ht="24.75" customHeight="1">
      <c r="A299" s="57"/>
      <c r="B299" s="27"/>
      <c r="C299" s="2"/>
      <c r="D299" s="4" t="s">
        <v>32</v>
      </c>
      <c r="E299" s="8" t="s">
        <v>13</v>
      </c>
      <c r="F299" s="10">
        <f>H299+L299+N299</f>
        <v>4948.77</v>
      </c>
      <c r="G299" s="10"/>
      <c r="H299" s="10">
        <v>4948.77</v>
      </c>
      <c r="I299" s="10"/>
      <c r="J299" s="10"/>
      <c r="K299" s="10"/>
      <c r="L299" s="10"/>
      <c r="M299" s="10"/>
      <c r="N299" s="10"/>
      <c r="O299" s="10"/>
      <c r="P299" s="35"/>
      <c r="Q299" s="36"/>
    </row>
    <row r="300" spans="1:17" ht="24.75" customHeight="1">
      <c r="A300" s="57"/>
      <c r="B300" s="27"/>
      <c r="C300" s="2"/>
      <c r="D300" s="4"/>
      <c r="E300" s="8" t="s">
        <v>14</v>
      </c>
      <c r="F300" s="10">
        <f>H300+L300+N300</f>
        <v>0</v>
      </c>
      <c r="G300" s="10"/>
      <c r="H300" s="10"/>
      <c r="I300" s="10"/>
      <c r="J300" s="10"/>
      <c r="K300" s="10"/>
      <c r="L300" s="10"/>
      <c r="M300" s="10"/>
      <c r="N300" s="10"/>
      <c r="O300" s="10"/>
      <c r="P300" s="35"/>
      <c r="Q300" s="36"/>
    </row>
    <row r="301" spans="1:17" ht="24.75" customHeight="1">
      <c r="A301" s="57"/>
      <c r="B301" s="27"/>
      <c r="C301" s="2"/>
      <c r="D301" s="4"/>
      <c r="E301" s="8" t="s">
        <v>19</v>
      </c>
      <c r="F301" s="10">
        <f>H301+L301+N301</f>
        <v>0</v>
      </c>
      <c r="G301" s="10"/>
      <c r="H301" s="10"/>
      <c r="I301" s="10"/>
      <c r="J301" s="10"/>
      <c r="K301" s="10"/>
      <c r="L301" s="10"/>
      <c r="M301" s="10"/>
      <c r="N301" s="10"/>
      <c r="O301" s="10"/>
      <c r="P301" s="35"/>
      <c r="Q301" s="36"/>
    </row>
    <row r="302" spans="1:17" ht="24.75" customHeight="1">
      <c r="A302" s="57"/>
      <c r="B302" s="28"/>
      <c r="C302" s="3"/>
      <c r="D302" s="4"/>
      <c r="E302" s="8" t="s">
        <v>20</v>
      </c>
      <c r="F302" s="10">
        <f>H302+L302+N302</f>
        <v>0</v>
      </c>
      <c r="G302" s="10"/>
      <c r="H302" s="10"/>
      <c r="I302" s="10"/>
      <c r="J302" s="10"/>
      <c r="K302" s="10"/>
      <c r="L302" s="10"/>
      <c r="M302" s="10"/>
      <c r="N302" s="10"/>
      <c r="O302" s="10"/>
      <c r="P302" s="37"/>
      <c r="Q302" s="38"/>
    </row>
    <row r="303" spans="1:17" ht="24.75" customHeight="1">
      <c r="A303" s="57" t="s">
        <v>37</v>
      </c>
      <c r="B303" s="26" t="s">
        <v>125</v>
      </c>
      <c r="C303" s="1"/>
      <c r="D303" s="4"/>
      <c r="E303" s="17" t="s">
        <v>11</v>
      </c>
      <c r="F303" s="12">
        <f>SUM(F304:F308)</f>
        <v>5636.03</v>
      </c>
      <c r="G303" s="12">
        <f aca="true" t="shared" si="56" ref="G303:O303">SUM(G304:G308)</f>
        <v>0</v>
      </c>
      <c r="H303" s="12">
        <f t="shared" si="56"/>
        <v>5636.03</v>
      </c>
      <c r="I303" s="12">
        <f t="shared" si="56"/>
        <v>0</v>
      </c>
      <c r="J303" s="12">
        <f t="shared" si="56"/>
        <v>0</v>
      </c>
      <c r="K303" s="12">
        <f t="shared" si="56"/>
        <v>0</v>
      </c>
      <c r="L303" s="12">
        <f t="shared" si="56"/>
        <v>0</v>
      </c>
      <c r="M303" s="12">
        <f t="shared" si="56"/>
        <v>0</v>
      </c>
      <c r="N303" s="12">
        <f t="shared" si="56"/>
        <v>0</v>
      </c>
      <c r="O303" s="12">
        <f t="shared" si="56"/>
        <v>0</v>
      </c>
      <c r="P303" s="33" t="s">
        <v>18</v>
      </c>
      <c r="Q303" s="34"/>
    </row>
    <row r="304" spans="1:17" ht="24.75" customHeight="1">
      <c r="A304" s="57"/>
      <c r="B304" s="27"/>
      <c r="C304" s="2"/>
      <c r="D304" s="4" t="s">
        <v>17</v>
      </c>
      <c r="E304" s="8" t="s">
        <v>16</v>
      </c>
      <c r="F304" s="10">
        <f>H304+L304+N304</f>
        <v>350.4</v>
      </c>
      <c r="G304" s="10"/>
      <c r="H304" s="10">
        <v>350.4</v>
      </c>
      <c r="I304" s="10"/>
      <c r="J304" s="10"/>
      <c r="K304" s="10"/>
      <c r="L304" s="10"/>
      <c r="M304" s="10"/>
      <c r="N304" s="10"/>
      <c r="O304" s="10"/>
      <c r="P304" s="35"/>
      <c r="Q304" s="36"/>
    </row>
    <row r="305" spans="1:17" ht="24.75" customHeight="1">
      <c r="A305" s="57"/>
      <c r="B305" s="27"/>
      <c r="C305" s="2" t="s">
        <v>106</v>
      </c>
      <c r="D305" s="4" t="s">
        <v>32</v>
      </c>
      <c r="E305" s="8" t="s">
        <v>13</v>
      </c>
      <c r="F305" s="10">
        <f>H305+L305+N305</f>
        <v>5285.63</v>
      </c>
      <c r="G305" s="10"/>
      <c r="H305" s="10">
        <v>5285.63</v>
      </c>
      <c r="I305" s="10"/>
      <c r="J305" s="10"/>
      <c r="K305" s="10"/>
      <c r="L305" s="10"/>
      <c r="M305" s="10"/>
      <c r="N305" s="10"/>
      <c r="O305" s="10"/>
      <c r="P305" s="35"/>
      <c r="Q305" s="36"/>
    </row>
    <row r="306" spans="1:17" ht="24.75" customHeight="1">
      <c r="A306" s="57"/>
      <c r="B306" s="27"/>
      <c r="C306" s="2"/>
      <c r="D306" s="4"/>
      <c r="E306" s="8" t="s">
        <v>14</v>
      </c>
      <c r="F306" s="10">
        <f>H306+L306+N306</f>
        <v>0</v>
      </c>
      <c r="G306" s="10"/>
      <c r="H306" s="10"/>
      <c r="I306" s="10"/>
      <c r="J306" s="10"/>
      <c r="K306" s="10"/>
      <c r="L306" s="10"/>
      <c r="M306" s="10"/>
      <c r="N306" s="10"/>
      <c r="O306" s="10"/>
      <c r="P306" s="35"/>
      <c r="Q306" s="36"/>
    </row>
    <row r="307" spans="1:17" ht="24.75" customHeight="1">
      <c r="A307" s="57"/>
      <c r="B307" s="27"/>
      <c r="C307" s="2"/>
      <c r="D307" s="4"/>
      <c r="E307" s="8" t="s">
        <v>19</v>
      </c>
      <c r="F307" s="10">
        <f>H307+L307+N307</f>
        <v>0</v>
      </c>
      <c r="G307" s="10"/>
      <c r="H307" s="10"/>
      <c r="I307" s="10"/>
      <c r="J307" s="10"/>
      <c r="K307" s="10"/>
      <c r="L307" s="10"/>
      <c r="M307" s="10"/>
      <c r="N307" s="10"/>
      <c r="O307" s="10"/>
      <c r="P307" s="35"/>
      <c r="Q307" s="36"/>
    </row>
    <row r="308" spans="1:17" ht="24.75" customHeight="1">
      <c r="A308" s="57"/>
      <c r="B308" s="28"/>
      <c r="C308" s="2"/>
      <c r="D308" s="4"/>
      <c r="E308" s="8" t="s">
        <v>20</v>
      </c>
      <c r="F308" s="10">
        <f>H308+L308+N308</f>
        <v>0</v>
      </c>
      <c r="G308" s="10"/>
      <c r="H308" s="10"/>
      <c r="I308" s="10"/>
      <c r="J308" s="10"/>
      <c r="K308" s="10"/>
      <c r="L308" s="10"/>
      <c r="M308" s="10"/>
      <c r="N308" s="10"/>
      <c r="O308" s="10"/>
      <c r="P308" s="37"/>
      <c r="Q308" s="38"/>
    </row>
    <row r="309" spans="1:17" ht="24.75" customHeight="1">
      <c r="A309" s="29" t="s">
        <v>39</v>
      </c>
      <c r="B309" s="33" t="s">
        <v>121</v>
      </c>
      <c r="C309" s="1"/>
      <c r="D309" s="5"/>
      <c r="E309" s="17" t="s">
        <v>11</v>
      </c>
      <c r="F309" s="12">
        <f>SUM(F310:F314)</f>
        <v>13551.04</v>
      </c>
      <c r="G309" s="12">
        <f aca="true" t="shared" si="57" ref="G309:O309">SUM(G310:G314)</f>
        <v>0</v>
      </c>
      <c r="H309" s="12">
        <f t="shared" si="57"/>
        <v>13551.04</v>
      </c>
      <c r="I309" s="12">
        <f t="shared" si="57"/>
        <v>0</v>
      </c>
      <c r="J309" s="12">
        <f t="shared" si="57"/>
        <v>0</v>
      </c>
      <c r="K309" s="12">
        <f t="shared" si="57"/>
        <v>0</v>
      </c>
      <c r="L309" s="12">
        <f t="shared" si="57"/>
        <v>0</v>
      </c>
      <c r="M309" s="12">
        <f t="shared" si="57"/>
        <v>0</v>
      </c>
      <c r="N309" s="12">
        <f t="shared" si="57"/>
        <v>0</v>
      </c>
      <c r="O309" s="12">
        <f t="shared" si="57"/>
        <v>0</v>
      </c>
      <c r="P309" s="33" t="s">
        <v>18</v>
      </c>
      <c r="Q309" s="34"/>
    </row>
    <row r="310" spans="1:17" ht="24.75" customHeight="1">
      <c r="A310" s="30"/>
      <c r="B310" s="35"/>
      <c r="C310" s="2"/>
      <c r="D310" s="5"/>
      <c r="E310" s="8" t="s">
        <v>16</v>
      </c>
      <c r="F310" s="10">
        <f>H310+L310+N310</f>
        <v>0</v>
      </c>
      <c r="G310" s="10"/>
      <c r="H310" s="10"/>
      <c r="I310" s="10"/>
      <c r="J310" s="10"/>
      <c r="K310" s="10"/>
      <c r="L310" s="10"/>
      <c r="M310" s="10"/>
      <c r="N310" s="10"/>
      <c r="O310" s="10"/>
      <c r="P310" s="35"/>
      <c r="Q310" s="36"/>
    </row>
    <row r="311" spans="1:17" ht="24.75" customHeight="1">
      <c r="A311" s="30"/>
      <c r="B311" s="35"/>
      <c r="C311" s="2" t="s">
        <v>47</v>
      </c>
      <c r="D311" s="5" t="s">
        <v>17</v>
      </c>
      <c r="E311" s="8" t="s">
        <v>13</v>
      </c>
      <c r="F311" s="10">
        <f>H311+L311+N311</f>
        <v>580.1</v>
      </c>
      <c r="G311" s="10"/>
      <c r="H311" s="10">
        <v>580.1</v>
      </c>
      <c r="I311" s="10"/>
      <c r="J311" s="10"/>
      <c r="K311" s="10"/>
      <c r="L311" s="10"/>
      <c r="M311" s="10"/>
      <c r="N311" s="10"/>
      <c r="O311" s="10"/>
      <c r="P311" s="35"/>
      <c r="Q311" s="36"/>
    </row>
    <row r="312" spans="1:17" ht="24.75" customHeight="1">
      <c r="A312" s="30"/>
      <c r="B312" s="35"/>
      <c r="C312" s="2"/>
      <c r="D312" s="5" t="s">
        <v>32</v>
      </c>
      <c r="E312" s="8" t="s">
        <v>14</v>
      </c>
      <c r="F312" s="10">
        <f>H312+L312+N312</f>
        <v>12970.94</v>
      </c>
      <c r="G312" s="10"/>
      <c r="H312" s="10">
        <v>12970.94</v>
      </c>
      <c r="I312" s="10"/>
      <c r="J312" s="10"/>
      <c r="K312" s="10"/>
      <c r="L312" s="10"/>
      <c r="M312" s="10"/>
      <c r="N312" s="10"/>
      <c r="O312" s="10"/>
      <c r="P312" s="35"/>
      <c r="Q312" s="36"/>
    </row>
    <row r="313" spans="1:17" ht="24.75" customHeight="1">
      <c r="A313" s="30"/>
      <c r="B313" s="35"/>
      <c r="C313" s="2"/>
      <c r="D313" s="5"/>
      <c r="E313" s="8" t="s">
        <v>19</v>
      </c>
      <c r="F313" s="10">
        <f>H313+L313+N313</f>
        <v>0</v>
      </c>
      <c r="G313" s="10"/>
      <c r="H313" s="10"/>
      <c r="I313" s="10"/>
      <c r="J313" s="10"/>
      <c r="K313" s="10"/>
      <c r="L313" s="10"/>
      <c r="M313" s="10"/>
      <c r="N313" s="10"/>
      <c r="O313" s="10"/>
      <c r="P313" s="35"/>
      <c r="Q313" s="36"/>
    </row>
    <row r="314" spans="1:17" ht="24.75" customHeight="1">
      <c r="A314" s="31"/>
      <c r="B314" s="37"/>
      <c r="C314" s="3"/>
      <c r="D314" s="5"/>
      <c r="E314" s="8" t="s">
        <v>20</v>
      </c>
      <c r="F314" s="10">
        <f>H314+L314+N314</f>
        <v>0</v>
      </c>
      <c r="G314" s="10"/>
      <c r="H314" s="10"/>
      <c r="I314" s="10"/>
      <c r="J314" s="10"/>
      <c r="K314" s="10"/>
      <c r="L314" s="10"/>
      <c r="M314" s="10"/>
      <c r="N314" s="10"/>
      <c r="O314" s="10"/>
      <c r="P314" s="37"/>
      <c r="Q314" s="38"/>
    </row>
    <row r="315" spans="1:17" ht="24.75" customHeight="1">
      <c r="A315" s="29" t="s">
        <v>41</v>
      </c>
      <c r="B315" s="26" t="s">
        <v>122</v>
      </c>
      <c r="C315" s="1"/>
      <c r="D315" s="5"/>
      <c r="E315" s="17" t="s">
        <v>11</v>
      </c>
      <c r="F315" s="12">
        <f>SUM(F316:F320)</f>
        <v>5737.4800000000005</v>
      </c>
      <c r="G315" s="12">
        <f aca="true" t="shared" si="58" ref="G315:O315">SUM(G316:G320)</f>
        <v>0</v>
      </c>
      <c r="H315" s="12">
        <f t="shared" si="58"/>
        <v>5737.4800000000005</v>
      </c>
      <c r="I315" s="12">
        <f t="shared" si="58"/>
        <v>0</v>
      </c>
      <c r="J315" s="12">
        <f t="shared" si="58"/>
        <v>0</v>
      </c>
      <c r="K315" s="12">
        <f t="shared" si="58"/>
        <v>0</v>
      </c>
      <c r="L315" s="12">
        <f t="shared" si="58"/>
        <v>0</v>
      </c>
      <c r="M315" s="12">
        <f t="shared" si="58"/>
        <v>0</v>
      </c>
      <c r="N315" s="12">
        <f t="shared" si="58"/>
        <v>0</v>
      </c>
      <c r="O315" s="12">
        <f t="shared" si="58"/>
        <v>0</v>
      </c>
      <c r="P315" s="33" t="s">
        <v>18</v>
      </c>
      <c r="Q315" s="34"/>
    </row>
    <row r="316" spans="1:17" ht="24.75" customHeight="1">
      <c r="A316" s="30"/>
      <c r="B316" s="27"/>
      <c r="C316" s="2"/>
      <c r="D316" s="5"/>
      <c r="E316" s="8" t="s">
        <v>16</v>
      </c>
      <c r="F316" s="10">
        <f>H316+L316+N316</f>
        <v>0</v>
      </c>
      <c r="G316" s="10"/>
      <c r="H316" s="10"/>
      <c r="I316" s="10"/>
      <c r="J316" s="10"/>
      <c r="K316" s="10"/>
      <c r="L316" s="10"/>
      <c r="M316" s="10"/>
      <c r="N316" s="10"/>
      <c r="O316" s="10"/>
      <c r="P316" s="35"/>
      <c r="Q316" s="36"/>
    </row>
    <row r="317" spans="1:17" ht="24.75" customHeight="1">
      <c r="A317" s="30"/>
      <c r="B317" s="27"/>
      <c r="C317" s="2" t="s">
        <v>47</v>
      </c>
      <c r="D317" s="5" t="s">
        <v>17</v>
      </c>
      <c r="E317" s="8" t="s">
        <v>13</v>
      </c>
      <c r="F317" s="10">
        <f>H317+L317+N317</f>
        <v>278.56</v>
      </c>
      <c r="G317" s="10"/>
      <c r="H317" s="10">
        <v>278.56</v>
      </c>
      <c r="I317" s="10"/>
      <c r="J317" s="10"/>
      <c r="K317" s="10"/>
      <c r="L317" s="10"/>
      <c r="M317" s="10"/>
      <c r="N317" s="10"/>
      <c r="O317" s="10"/>
      <c r="P317" s="35"/>
      <c r="Q317" s="36"/>
    </row>
    <row r="318" spans="1:17" ht="24.75" customHeight="1">
      <c r="A318" s="30"/>
      <c r="B318" s="27"/>
      <c r="C318" s="2"/>
      <c r="D318" s="5" t="s">
        <v>32</v>
      </c>
      <c r="E318" s="8" t="s">
        <v>14</v>
      </c>
      <c r="F318" s="10">
        <f>H318+L318+N318</f>
        <v>5458.92</v>
      </c>
      <c r="G318" s="10"/>
      <c r="H318" s="10">
        <v>5458.92</v>
      </c>
      <c r="I318" s="10"/>
      <c r="J318" s="10"/>
      <c r="K318" s="10"/>
      <c r="L318" s="10"/>
      <c r="M318" s="10"/>
      <c r="N318" s="10"/>
      <c r="O318" s="10"/>
      <c r="P318" s="35"/>
      <c r="Q318" s="36"/>
    </row>
    <row r="319" spans="1:17" ht="24.75" customHeight="1">
      <c r="A319" s="30"/>
      <c r="B319" s="27"/>
      <c r="C319" s="2"/>
      <c r="D319" s="5"/>
      <c r="E319" s="8" t="s">
        <v>19</v>
      </c>
      <c r="F319" s="10">
        <f>H319+L319+N319</f>
        <v>0</v>
      </c>
      <c r="G319" s="10"/>
      <c r="H319" s="10"/>
      <c r="I319" s="10"/>
      <c r="J319" s="10"/>
      <c r="K319" s="10"/>
      <c r="L319" s="10"/>
      <c r="M319" s="10"/>
      <c r="N319" s="10"/>
      <c r="O319" s="10"/>
      <c r="P319" s="35"/>
      <c r="Q319" s="36"/>
    </row>
    <row r="320" spans="1:17" ht="24.75" customHeight="1">
      <c r="A320" s="31"/>
      <c r="B320" s="28"/>
      <c r="C320" s="3"/>
      <c r="D320" s="5"/>
      <c r="E320" s="8" t="s">
        <v>20</v>
      </c>
      <c r="F320" s="10">
        <f>H320+L320+N320</f>
        <v>0</v>
      </c>
      <c r="G320" s="10"/>
      <c r="H320" s="10"/>
      <c r="I320" s="10"/>
      <c r="J320" s="10"/>
      <c r="K320" s="10"/>
      <c r="L320" s="10"/>
      <c r="M320" s="10"/>
      <c r="N320" s="10"/>
      <c r="O320" s="10"/>
      <c r="P320" s="37"/>
      <c r="Q320" s="38"/>
    </row>
    <row r="321" spans="1:17" ht="24.75" customHeight="1">
      <c r="A321" s="29" t="s">
        <v>44</v>
      </c>
      <c r="B321" s="26" t="s">
        <v>107</v>
      </c>
      <c r="C321" s="1"/>
      <c r="D321" s="18"/>
      <c r="E321" s="17" t="s">
        <v>11</v>
      </c>
      <c r="F321" s="12">
        <f>SUM(F322:F326)</f>
        <v>233642</v>
      </c>
      <c r="G321" s="12">
        <f aca="true" t="shared" si="59" ref="G321:O321">SUM(G322:G326)</f>
        <v>0</v>
      </c>
      <c r="H321" s="12">
        <f t="shared" si="59"/>
        <v>233642</v>
      </c>
      <c r="I321" s="12">
        <f t="shared" si="59"/>
        <v>0</v>
      </c>
      <c r="J321" s="12">
        <f t="shared" si="59"/>
        <v>0</v>
      </c>
      <c r="K321" s="12">
        <f t="shared" si="59"/>
        <v>0</v>
      </c>
      <c r="L321" s="12">
        <f t="shared" si="59"/>
        <v>0</v>
      </c>
      <c r="M321" s="12">
        <f t="shared" si="59"/>
        <v>0</v>
      </c>
      <c r="N321" s="12">
        <f t="shared" si="59"/>
        <v>0</v>
      </c>
      <c r="O321" s="12">
        <f t="shared" si="59"/>
        <v>0</v>
      </c>
      <c r="P321" s="33" t="s">
        <v>18</v>
      </c>
      <c r="Q321" s="34"/>
    </row>
    <row r="322" spans="1:17" ht="24.75" customHeight="1">
      <c r="A322" s="30"/>
      <c r="B322" s="27"/>
      <c r="C322" s="2"/>
      <c r="D322" s="5" t="s">
        <v>17</v>
      </c>
      <c r="E322" s="8" t="s">
        <v>16</v>
      </c>
      <c r="F322" s="10">
        <f>H322+L322+N322</f>
        <v>11682</v>
      </c>
      <c r="G322" s="10"/>
      <c r="H322" s="10">
        <v>11682</v>
      </c>
      <c r="I322" s="10"/>
      <c r="J322" s="10"/>
      <c r="K322" s="10"/>
      <c r="L322" s="10"/>
      <c r="M322" s="10"/>
      <c r="N322" s="10"/>
      <c r="O322" s="10"/>
      <c r="P322" s="35"/>
      <c r="Q322" s="36"/>
    </row>
    <row r="323" spans="1:17" ht="24.75" customHeight="1">
      <c r="A323" s="30"/>
      <c r="B323" s="27"/>
      <c r="C323" s="2"/>
      <c r="D323" s="5" t="s">
        <v>32</v>
      </c>
      <c r="E323" s="8" t="s">
        <v>13</v>
      </c>
      <c r="F323" s="10">
        <f>H323+L323+N323</f>
        <v>110980</v>
      </c>
      <c r="G323" s="10"/>
      <c r="H323" s="10">
        <v>110980</v>
      </c>
      <c r="I323" s="10"/>
      <c r="J323" s="10"/>
      <c r="K323" s="10"/>
      <c r="L323" s="10"/>
      <c r="M323" s="10"/>
      <c r="N323" s="10"/>
      <c r="O323" s="10"/>
      <c r="P323" s="35"/>
      <c r="Q323" s="36"/>
    </row>
    <row r="324" spans="1:17" ht="24.75" customHeight="1">
      <c r="A324" s="30"/>
      <c r="B324" s="27"/>
      <c r="C324" s="2"/>
      <c r="D324" s="5" t="s">
        <v>32</v>
      </c>
      <c r="E324" s="8" t="s">
        <v>14</v>
      </c>
      <c r="F324" s="10">
        <f>H324+L324+N324</f>
        <v>110980</v>
      </c>
      <c r="G324" s="10"/>
      <c r="H324" s="10">
        <v>110980</v>
      </c>
      <c r="I324" s="10"/>
      <c r="J324" s="10"/>
      <c r="K324" s="10"/>
      <c r="L324" s="10"/>
      <c r="M324" s="10"/>
      <c r="N324" s="10"/>
      <c r="O324" s="10"/>
      <c r="P324" s="35"/>
      <c r="Q324" s="36"/>
    </row>
    <row r="325" spans="1:17" ht="24.75" customHeight="1">
      <c r="A325" s="30"/>
      <c r="B325" s="27"/>
      <c r="C325" s="2"/>
      <c r="D325" s="5"/>
      <c r="E325" s="8" t="s">
        <v>19</v>
      </c>
      <c r="F325" s="10">
        <f>H325+L325+N325</f>
        <v>0</v>
      </c>
      <c r="G325" s="10"/>
      <c r="H325" s="10"/>
      <c r="I325" s="10"/>
      <c r="J325" s="10"/>
      <c r="K325" s="10"/>
      <c r="L325" s="10"/>
      <c r="M325" s="10"/>
      <c r="N325" s="10"/>
      <c r="O325" s="10"/>
      <c r="P325" s="35"/>
      <c r="Q325" s="36"/>
    </row>
    <row r="326" spans="1:17" ht="24.75" customHeight="1">
      <c r="A326" s="31"/>
      <c r="B326" s="28"/>
      <c r="C326" s="3"/>
      <c r="D326" s="5"/>
      <c r="E326" s="8" t="s">
        <v>20</v>
      </c>
      <c r="F326" s="10">
        <f>H326+L326+N326</f>
        <v>0</v>
      </c>
      <c r="G326" s="10"/>
      <c r="H326" s="10"/>
      <c r="I326" s="10"/>
      <c r="J326" s="10"/>
      <c r="K326" s="10"/>
      <c r="L326" s="10"/>
      <c r="M326" s="10"/>
      <c r="N326" s="10"/>
      <c r="O326" s="10"/>
      <c r="P326" s="37"/>
      <c r="Q326" s="38"/>
    </row>
    <row r="327" spans="1:17" ht="24.75" customHeight="1">
      <c r="A327" s="29" t="s">
        <v>46</v>
      </c>
      <c r="B327" s="26" t="s">
        <v>132</v>
      </c>
      <c r="C327" s="1"/>
      <c r="D327" s="5"/>
      <c r="E327" s="17" t="s">
        <v>11</v>
      </c>
      <c r="F327" s="12">
        <f>SUM(F328:F332)</f>
        <v>23000</v>
      </c>
      <c r="G327" s="12">
        <f aca="true" t="shared" si="60" ref="G327:O327">SUM(G328:G332)</f>
        <v>0</v>
      </c>
      <c r="H327" s="12">
        <f t="shared" si="60"/>
        <v>23000</v>
      </c>
      <c r="I327" s="12">
        <f t="shared" si="60"/>
        <v>0</v>
      </c>
      <c r="J327" s="12">
        <f t="shared" si="60"/>
        <v>0</v>
      </c>
      <c r="K327" s="12">
        <f t="shared" si="60"/>
        <v>0</v>
      </c>
      <c r="L327" s="12">
        <f t="shared" si="60"/>
        <v>0</v>
      </c>
      <c r="M327" s="12">
        <f t="shared" si="60"/>
        <v>0</v>
      </c>
      <c r="N327" s="12">
        <f t="shared" si="60"/>
        <v>0</v>
      </c>
      <c r="O327" s="12">
        <f t="shared" si="60"/>
        <v>0</v>
      </c>
      <c r="P327" s="33" t="s">
        <v>18</v>
      </c>
      <c r="Q327" s="34"/>
    </row>
    <row r="328" spans="1:17" ht="24.75" customHeight="1">
      <c r="A328" s="30"/>
      <c r="B328" s="27"/>
      <c r="C328" s="2"/>
      <c r="D328" s="5" t="s">
        <v>123</v>
      </c>
      <c r="E328" s="8" t="s">
        <v>16</v>
      </c>
      <c r="F328" s="10">
        <f>H328+L328+N328</f>
        <v>23000</v>
      </c>
      <c r="G328" s="10"/>
      <c r="H328" s="10">
        <v>23000</v>
      </c>
      <c r="I328" s="10"/>
      <c r="J328" s="10"/>
      <c r="K328" s="10"/>
      <c r="L328" s="10"/>
      <c r="M328" s="10"/>
      <c r="N328" s="10"/>
      <c r="O328" s="10"/>
      <c r="P328" s="35"/>
      <c r="Q328" s="36"/>
    </row>
    <row r="329" spans="1:17" ht="24.75" customHeight="1">
      <c r="A329" s="30"/>
      <c r="B329" s="27"/>
      <c r="C329" s="2"/>
      <c r="D329" s="5"/>
      <c r="E329" s="8" t="s">
        <v>13</v>
      </c>
      <c r="F329" s="10">
        <f>H329+L329+N329</f>
        <v>0</v>
      </c>
      <c r="G329" s="10"/>
      <c r="H329" s="10"/>
      <c r="I329" s="10"/>
      <c r="J329" s="10"/>
      <c r="K329" s="10"/>
      <c r="L329" s="10"/>
      <c r="M329" s="10"/>
      <c r="N329" s="10"/>
      <c r="O329" s="10"/>
      <c r="P329" s="35"/>
      <c r="Q329" s="36"/>
    </row>
    <row r="330" spans="1:17" ht="24.75" customHeight="1">
      <c r="A330" s="30"/>
      <c r="B330" s="27"/>
      <c r="C330" s="2"/>
      <c r="D330" s="5"/>
      <c r="E330" s="8" t="s">
        <v>14</v>
      </c>
      <c r="F330" s="10">
        <f>H330+L330+N330</f>
        <v>0</v>
      </c>
      <c r="G330" s="10"/>
      <c r="H330" s="10"/>
      <c r="I330" s="10"/>
      <c r="J330" s="10"/>
      <c r="K330" s="10"/>
      <c r="L330" s="10"/>
      <c r="M330" s="10"/>
      <c r="N330" s="10"/>
      <c r="O330" s="10"/>
      <c r="P330" s="35"/>
      <c r="Q330" s="36"/>
    </row>
    <row r="331" spans="1:17" ht="24.75" customHeight="1">
      <c r="A331" s="30"/>
      <c r="B331" s="27"/>
      <c r="C331" s="2"/>
      <c r="D331" s="5"/>
      <c r="E331" s="8" t="s">
        <v>19</v>
      </c>
      <c r="F331" s="10">
        <f>H331+L331+N331</f>
        <v>0</v>
      </c>
      <c r="G331" s="10"/>
      <c r="H331" s="10"/>
      <c r="I331" s="10"/>
      <c r="J331" s="10"/>
      <c r="K331" s="10"/>
      <c r="L331" s="10"/>
      <c r="M331" s="10"/>
      <c r="N331" s="10"/>
      <c r="O331" s="10"/>
      <c r="P331" s="35"/>
      <c r="Q331" s="36"/>
    </row>
    <row r="332" spans="1:17" ht="24.75" customHeight="1">
      <c r="A332" s="31"/>
      <c r="B332" s="28"/>
      <c r="C332" s="3"/>
      <c r="D332" s="5"/>
      <c r="E332" s="8" t="s">
        <v>20</v>
      </c>
      <c r="F332" s="10">
        <f>H332+L332+N332</f>
        <v>0</v>
      </c>
      <c r="G332" s="10"/>
      <c r="H332" s="10"/>
      <c r="I332" s="10"/>
      <c r="J332" s="10"/>
      <c r="K332" s="10"/>
      <c r="L332" s="10"/>
      <c r="M332" s="10"/>
      <c r="N332" s="10"/>
      <c r="O332" s="10"/>
      <c r="P332" s="37"/>
      <c r="Q332" s="38"/>
    </row>
    <row r="333" spans="1:17" ht="24.75" customHeight="1">
      <c r="A333" s="29" t="s">
        <v>48</v>
      </c>
      <c r="B333" s="26" t="s">
        <v>135</v>
      </c>
      <c r="C333" s="1"/>
      <c r="D333" s="5"/>
      <c r="E333" s="17" t="s">
        <v>11</v>
      </c>
      <c r="F333" s="12">
        <f>SUM(F334:F338)</f>
        <v>26289.76</v>
      </c>
      <c r="G333" s="12">
        <f aca="true" t="shared" si="61" ref="G333:O333">SUM(G334:G338)</f>
        <v>0</v>
      </c>
      <c r="H333" s="12">
        <f t="shared" si="61"/>
        <v>26289.76</v>
      </c>
      <c r="I333" s="12">
        <f t="shared" si="61"/>
        <v>0</v>
      </c>
      <c r="J333" s="12">
        <f t="shared" si="61"/>
        <v>0</v>
      </c>
      <c r="K333" s="12">
        <f t="shared" si="61"/>
        <v>0</v>
      </c>
      <c r="L333" s="12">
        <f t="shared" si="61"/>
        <v>0</v>
      </c>
      <c r="M333" s="12">
        <f t="shared" si="61"/>
        <v>0</v>
      </c>
      <c r="N333" s="12">
        <f t="shared" si="61"/>
        <v>0</v>
      </c>
      <c r="O333" s="12">
        <f t="shared" si="61"/>
        <v>0</v>
      </c>
      <c r="P333" s="33" t="s">
        <v>18</v>
      </c>
      <c r="Q333" s="34"/>
    </row>
    <row r="334" spans="1:17" ht="87.75" customHeight="1">
      <c r="A334" s="30"/>
      <c r="B334" s="27"/>
      <c r="C334" s="2"/>
      <c r="D334" s="5" t="s">
        <v>60</v>
      </c>
      <c r="E334" s="8" t="s">
        <v>16</v>
      </c>
      <c r="F334" s="10">
        <f>H334+L334+N334</f>
        <v>26289.76</v>
      </c>
      <c r="G334" s="10"/>
      <c r="H334" s="10">
        <v>26289.76</v>
      </c>
      <c r="I334" s="10"/>
      <c r="J334" s="10"/>
      <c r="K334" s="10"/>
      <c r="L334" s="10"/>
      <c r="M334" s="10"/>
      <c r="N334" s="10"/>
      <c r="O334" s="10"/>
      <c r="P334" s="35"/>
      <c r="Q334" s="36"/>
    </row>
    <row r="335" spans="1:17" ht="24.75" customHeight="1">
      <c r="A335" s="30"/>
      <c r="B335" s="27"/>
      <c r="C335" s="2"/>
      <c r="D335" s="5"/>
      <c r="E335" s="8" t="s">
        <v>13</v>
      </c>
      <c r="F335" s="10">
        <f>H335+L335+N335</f>
        <v>0</v>
      </c>
      <c r="G335" s="10"/>
      <c r="H335" s="10"/>
      <c r="I335" s="10"/>
      <c r="J335" s="10"/>
      <c r="K335" s="10"/>
      <c r="L335" s="10"/>
      <c r="M335" s="10"/>
      <c r="N335" s="10"/>
      <c r="O335" s="10"/>
      <c r="P335" s="35"/>
      <c r="Q335" s="36"/>
    </row>
    <row r="336" spans="1:17" ht="24.75" customHeight="1">
      <c r="A336" s="30"/>
      <c r="B336" s="27"/>
      <c r="C336" s="2"/>
      <c r="D336" s="5"/>
      <c r="E336" s="8" t="s">
        <v>14</v>
      </c>
      <c r="F336" s="10">
        <f>H336+L336+N336</f>
        <v>0</v>
      </c>
      <c r="G336" s="10"/>
      <c r="H336" s="10"/>
      <c r="I336" s="10"/>
      <c r="J336" s="10"/>
      <c r="K336" s="10"/>
      <c r="L336" s="10"/>
      <c r="M336" s="10"/>
      <c r="N336" s="10"/>
      <c r="O336" s="10"/>
      <c r="P336" s="35"/>
      <c r="Q336" s="36"/>
    </row>
    <row r="337" spans="1:17" ht="24.75" customHeight="1">
      <c r="A337" s="30"/>
      <c r="B337" s="27"/>
      <c r="C337" s="2"/>
      <c r="D337" s="5"/>
      <c r="E337" s="8" t="s">
        <v>19</v>
      </c>
      <c r="F337" s="10">
        <f>H337+L337+N337</f>
        <v>0</v>
      </c>
      <c r="G337" s="10"/>
      <c r="H337" s="10"/>
      <c r="I337" s="10"/>
      <c r="J337" s="10"/>
      <c r="K337" s="10"/>
      <c r="L337" s="10"/>
      <c r="M337" s="10"/>
      <c r="N337" s="10"/>
      <c r="O337" s="10"/>
      <c r="P337" s="35"/>
      <c r="Q337" s="36"/>
    </row>
    <row r="338" spans="1:17" ht="24.75" customHeight="1">
      <c r="A338" s="31"/>
      <c r="B338" s="28"/>
      <c r="C338" s="3"/>
      <c r="D338" s="5"/>
      <c r="E338" s="8" t="s">
        <v>20</v>
      </c>
      <c r="F338" s="10">
        <f>H338+L338+N338</f>
        <v>0</v>
      </c>
      <c r="G338" s="10"/>
      <c r="H338" s="10"/>
      <c r="I338" s="10"/>
      <c r="J338" s="10"/>
      <c r="K338" s="10"/>
      <c r="L338" s="10"/>
      <c r="M338" s="10"/>
      <c r="N338" s="10"/>
      <c r="O338" s="10"/>
      <c r="P338" s="37"/>
      <c r="Q338" s="38"/>
    </row>
    <row r="339" spans="1:17" ht="24.75" customHeight="1">
      <c r="A339" s="29" t="s">
        <v>50</v>
      </c>
      <c r="B339" s="26" t="s">
        <v>133</v>
      </c>
      <c r="C339" s="2"/>
      <c r="D339" s="5"/>
      <c r="E339" s="17" t="s">
        <v>11</v>
      </c>
      <c r="F339" s="12">
        <f>SUM(F340:F344)</f>
        <v>4000</v>
      </c>
      <c r="G339" s="12">
        <f aca="true" t="shared" si="62" ref="G339:O339">SUM(G340:G344)</f>
        <v>0</v>
      </c>
      <c r="H339" s="12">
        <f>SUM(H340:H344)</f>
        <v>4000</v>
      </c>
      <c r="I339" s="12">
        <f t="shared" si="62"/>
        <v>0</v>
      </c>
      <c r="J339" s="12">
        <f t="shared" si="62"/>
        <v>0</v>
      </c>
      <c r="K339" s="12">
        <f t="shared" si="62"/>
        <v>0</v>
      </c>
      <c r="L339" s="12">
        <f t="shared" si="62"/>
        <v>0</v>
      </c>
      <c r="M339" s="12">
        <f t="shared" si="62"/>
        <v>0</v>
      </c>
      <c r="N339" s="12">
        <f t="shared" si="62"/>
        <v>0</v>
      </c>
      <c r="O339" s="12">
        <f t="shared" si="62"/>
        <v>0</v>
      </c>
      <c r="P339" s="33" t="s">
        <v>18</v>
      </c>
      <c r="Q339" s="34"/>
    </row>
    <row r="340" spans="1:17" ht="24.75" customHeight="1">
      <c r="A340" s="30"/>
      <c r="B340" s="27"/>
      <c r="C340" s="2"/>
      <c r="D340" s="5" t="s">
        <v>27</v>
      </c>
      <c r="E340" s="8" t="s">
        <v>16</v>
      </c>
      <c r="F340" s="10">
        <f>H340+L340+N340</f>
        <v>4000</v>
      </c>
      <c r="G340" s="10"/>
      <c r="H340" s="10">
        <v>4000</v>
      </c>
      <c r="I340" s="10"/>
      <c r="J340" s="10"/>
      <c r="K340" s="10"/>
      <c r="L340" s="10"/>
      <c r="M340" s="10"/>
      <c r="N340" s="10"/>
      <c r="O340" s="10"/>
      <c r="P340" s="35"/>
      <c r="Q340" s="36"/>
    </row>
    <row r="341" spans="1:17" ht="24.75" customHeight="1">
      <c r="A341" s="30"/>
      <c r="B341" s="27"/>
      <c r="C341" s="2"/>
      <c r="D341" s="5" t="s">
        <v>27</v>
      </c>
      <c r="E341" s="8" t="s">
        <v>13</v>
      </c>
      <c r="F341" s="10">
        <f>H341+L341+N341</f>
        <v>0</v>
      </c>
      <c r="G341" s="10"/>
      <c r="H341" s="10"/>
      <c r="I341" s="10"/>
      <c r="J341" s="10"/>
      <c r="K341" s="10"/>
      <c r="L341" s="10"/>
      <c r="M341" s="10"/>
      <c r="N341" s="10"/>
      <c r="O341" s="10"/>
      <c r="P341" s="35"/>
      <c r="Q341" s="36"/>
    </row>
    <row r="342" spans="1:17" ht="24.75" customHeight="1">
      <c r="A342" s="30"/>
      <c r="B342" s="27"/>
      <c r="C342" s="2"/>
      <c r="D342" s="5"/>
      <c r="E342" s="8" t="s">
        <v>14</v>
      </c>
      <c r="F342" s="10">
        <f>H342+L342+N342</f>
        <v>0</v>
      </c>
      <c r="G342" s="10"/>
      <c r="H342" s="10"/>
      <c r="I342" s="10"/>
      <c r="J342" s="10"/>
      <c r="K342" s="10"/>
      <c r="L342" s="10"/>
      <c r="M342" s="10"/>
      <c r="N342" s="10"/>
      <c r="O342" s="10"/>
      <c r="P342" s="35"/>
      <c r="Q342" s="36"/>
    </row>
    <row r="343" spans="1:17" ht="24.75" customHeight="1">
      <c r="A343" s="30"/>
      <c r="B343" s="27"/>
      <c r="C343" s="2"/>
      <c r="D343" s="5"/>
      <c r="E343" s="8" t="s">
        <v>19</v>
      </c>
      <c r="F343" s="10">
        <f>H343+L343+N343</f>
        <v>0</v>
      </c>
      <c r="G343" s="10"/>
      <c r="H343" s="10"/>
      <c r="I343" s="10"/>
      <c r="J343" s="10"/>
      <c r="K343" s="10"/>
      <c r="L343" s="10"/>
      <c r="M343" s="10"/>
      <c r="N343" s="10"/>
      <c r="O343" s="10"/>
      <c r="P343" s="35"/>
      <c r="Q343" s="36"/>
    </row>
    <row r="344" spans="1:17" ht="24.75" customHeight="1">
      <c r="A344" s="31"/>
      <c r="B344" s="28"/>
      <c r="C344" s="2"/>
      <c r="D344" s="5"/>
      <c r="E344" s="8" t="s">
        <v>20</v>
      </c>
      <c r="F344" s="10">
        <f>H344+L344+N344</f>
        <v>0</v>
      </c>
      <c r="G344" s="10"/>
      <c r="H344" s="10"/>
      <c r="I344" s="10"/>
      <c r="J344" s="10"/>
      <c r="K344" s="10"/>
      <c r="L344" s="10"/>
      <c r="M344" s="10"/>
      <c r="N344" s="10"/>
      <c r="O344" s="10"/>
      <c r="P344" s="37"/>
      <c r="Q344" s="38"/>
    </row>
    <row r="345" spans="1:17" ht="24.75" customHeight="1">
      <c r="A345" s="29" t="s">
        <v>51</v>
      </c>
      <c r="B345" s="26" t="s">
        <v>157</v>
      </c>
      <c r="C345" s="2"/>
      <c r="D345" s="5"/>
      <c r="E345" s="17" t="s">
        <v>11</v>
      </c>
      <c r="F345" s="12">
        <f>SUM(F346:F350)</f>
        <v>80000</v>
      </c>
      <c r="G345" s="12">
        <f aca="true" t="shared" si="63" ref="G345:O345">SUM(G346:G350)</f>
        <v>0</v>
      </c>
      <c r="H345" s="12">
        <f t="shared" si="63"/>
        <v>80000</v>
      </c>
      <c r="I345" s="12">
        <f t="shared" si="63"/>
        <v>0</v>
      </c>
      <c r="J345" s="12">
        <f t="shared" si="63"/>
        <v>0</v>
      </c>
      <c r="K345" s="12">
        <f t="shared" si="63"/>
        <v>0</v>
      </c>
      <c r="L345" s="12">
        <f t="shared" si="63"/>
        <v>0</v>
      </c>
      <c r="M345" s="12">
        <f t="shared" si="63"/>
        <v>0</v>
      </c>
      <c r="N345" s="12">
        <f t="shared" si="63"/>
        <v>0</v>
      </c>
      <c r="O345" s="12">
        <f t="shared" si="63"/>
        <v>0</v>
      </c>
      <c r="P345" s="33" t="s">
        <v>18</v>
      </c>
      <c r="Q345" s="34"/>
    </row>
    <row r="346" spans="1:17" ht="24.75" customHeight="1">
      <c r="A346" s="30"/>
      <c r="B346" s="27"/>
      <c r="C346" s="2"/>
      <c r="D346" s="5"/>
      <c r="E346" s="8" t="s">
        <v>16</v>
      </c>
      <c r="F346" s="10">
        <v>5000</v>
      </c>
      <c r="G346" s="10"/>
      <c r="H346" s="10">
        <v>5000</v>
      </c>
      <c r="I346" s="10"/>
      <c r="J346" s="10"/>
      <c r="K346" s="10"/>
      <c r="L346" s="10"/>
      <c r="M346" s="10"/>
      <c r="N346" s="10"/>
      <c r="O346" s="10"/>
      <c r="P346" s="35"/>
      <c r="Q346" s="36"/>
    </row>
    <row r="347" spans="1:17" ht="24.75" customHeight="1">
      <c r="A347" s="30"/>
      <c r="B347" s="27"/>
      <c r="C347" s="2"/>
      <c r="D347" s="5"/>
      <c r="E347" s="8" t="s">
        <v>13</v>
      </c>
      <c r="F347" s="10">
        <v>75000</v>
      </c>
      <c r="G347" s="10"/>
      <c r="H347" s="10">
        <v>75000</v>
      </c>
      <c r="I347" s="10"/>
      <c r="J347" s="10"/>
      <c r="K347" s="10"/>
      <c r="L347" s="10"/>
      <c r="M347" s="10"/>
      <c r="N347" s="10"/>
      <c r="O347" s="10"/>
      <c r="P347" s="35"/>
      <c r="Q347" s="36"/>
    </row>
    <row r="348" spans="1:17" ht="24.75" customHeight="1">
      <c r="A348" s="30"/>
      <c r="B348" s="27"/>
      <c r="C348" s="2"/>
      <c r="D348" s="5"/>
      <c r="E348" s="8" t="s">
        <v>14</v>
      </c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35"/>
      <c r="Q348" s="36"/>
    </row>
    <row r="349" spans="1:17" ht="24.75" customHeight="1">
      <c r="A349" s="30"/>
      <c r="B349" s="27"/>
      <c r="C349" s="2"/>
      <c r="D349" s="5"/>
      <c r="E349" s="8" t="s">
        <v>19</v>
      </c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35"/>
      <c r="Q349" s="36"/>
    </row>
    <row r="350" spans="1:17" ht="24.75" customHeight="1">
      <c r="A350" s="31"/>
      <c r="B350" s="28"/>
      <c r="C350" s="2"/>
      <c r="D350" s="5"/>
      <c r="E350" s="8" t="s">
        <v>20</v>
      </c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37"/>
      <c r="Q350" s="38"/>
    </row>
    <row r="351" spans="1:17" ht="24.75" customHeight="1">
      <c r="A351" s="58"/>
      <c r="B351" s="59" t="s">
        <v>151</v>
      </c>
      <c r="C351" s="4"/>
      <c r="D351" s="4"/>
      <c r="E351" s="17" t="s">
        <v>11</v>
      </c>
      <c r="F351" s="12">
        <f>F339+F333+F327+F321+F315+F309+F303+F297+F291+F285+F279+F273+F267+F261+F345</f>
        <v>473118.00999999995</v>
      </c>
      <c r="G351" s="12">
        <f aca="true" t="shared" si="64" ref="G351:O351">G339+G333+G327+G321+G315+G309+G303+G297+G291+G285+G279+G273+G267+G261+G345</f>
        <v>0</v>
      </c>
      <c r="H351" s="12">
        <f t="shared" si="64"/>
        <v>473118.00999999995</v>
      </c>
      <c r="I351" s="12">
        <f t="shared" si="64"/>
        <v>0</v>
      </c>
      <c r="J351" s="12">
        <f t="shared" si="64"/>
        <v>0</v>
      </c>
      <c r="K351" s="12">
        <f t="shared" si="64"/>
        <v>0</v>
      </c>
      <c r="L351" s="12">
        <f t="shared" si="64"/>
        <v>0</v>
      </c>
      <c r="M351" s="12">
        <f t="shared" si="64"/>
        <v>0</v>
      </c>
      <c r="N351" s="12">
        <f t="shared" si="64"/>
        <v>0</v>
      </c>
      <c r="O351" s="12">
        <f t="shared" si="64"/>
        <v>0</v>
      </c>
      <c r="P351" s="55"/>
      <c r="Q351" s="55"/>
    </row>
    <row r="352" spans="1:17" ht="24.75" customHeight="1">
      <c r="A352" s="58"/>
      <c r="B352" s="59"/>
      <c r="C352" s="4"/>
      <c r="D352" s="4"/>
      <c r="E352" s="8" t="s">
        <v>16</v>
      </c>
      <c r="F352" s="10">
        <f aca="true" t="shared" si="65" ref="F352:O356">F340+F334+F328+F322+F316+F310+F304+F298+F292+F286+F280+F274+F268+F262+F346</f>
        <v>108549.11</v>
      </c>
      <c r="G352" s="10">
        <f t="shared" si="65"/>
        <v>0</v>
      </c>
      <c r="H352" s="10">
        <f t="shared" si="65"/>
        <v>108549.11</v>
      </c>
      <c r="I352" s="10">
        <f t="shared" si="65"/>
        <v>0</v>
      </c>
      <c r="J352" s="10">
        <f t="shared" si="65"/>
        <v>0</v>
      </c>
      <c r="K352" s="10">
        <f t="shared" si="65"/>
        <v>0</v>
      </c>
      <c r="L352" s="10">
        <f t="shared" si="65"/>
        <v>0</v>
      </c>
      <c r="M352" s="10">
        <f t="shared" si="65"/>
        <v>0</v>
      </c>
      <c r="N352" s="10">
        <f t="shared" si="65"/>
        <v>0</v>
      </c>
      <c r="O352" s="10">
        <f t="shared" si="65"/>
        <v>0</v>
      </c>
      <c r="P352" s="55"/>
      <c r="Q352" s="55"/>
    </row>
    <row r="353" spans="1:17" ht="24.75" customHeight="1">
      <c r="A353" s="58"/>
      <c r="B353" s="59"/>
      <c r="C353" s="4"/>
      <c r="D353" s="4"/>
      <c r="E353" s="8" t="s">
        <v>13</v>
      </c>
      <c r="F353" s="10">
        <f t="shared" si="65"/>
        <v>228010.27000000002</v>
      </c>
      <c r="G353" s="10">
        <f t="shared" si="65"/>
        <v>0</v>
      </c>
      <c r="H353" s="10">
        <f t="shared" si="65"/>
        <v>228010.27000000002</v>
      </c>
      <c r="I353" s="10">
        <f t="shared" si="65"/>
        <v>0</v>
      </c>
      <c r="J353" s="10">
        <f t="shared" si="65"/>
        <v>0</v>
      </c>
      <c r="K353" s="10">
        <f t="shared" si="65"/>
        <v>0</v>
      </c>
      <c r="L353" s="10">
        <f t="shared" si="65"/>
        <v>0</v>
      </c>
      <c r="M353" s="10">
        <f t="shared" si="65"/>
        <v>0</v>
      </c>
      <c r="N353" s="10">
        <f t="shared" si="65"/>
        <v>0</v>
      </c>
      <c r="O353" s="10">
        <f t="shared" si="65"/>
        <v>0</v>
      </c>
      <c r="P353" s="55"/>
      <c r="Q353" s="55"/>
    </row>
    <row r="354" spans="1:17" ht="24.75" customHeight="1">
      <c r="A354" s="58"/>
      <c r="B354" s="59"/>
      <c r="C354" s="4"/>
      <c r="D354" s="4"/>
      <c r="E354" s="8" t="s">
        <v>14</v>
      </c>
      <c r="F354" s="10">
        <f t="shared" si="65"/>
        <v>136558.63</v>
      </c>
      <c r="G354" s="10">
        <f t="shared" si="65"/>
        <v>0</v>
      </c>
      <c r="H354" s="10">
        <f t="shared" si="65"/>
        <v>136558.63</v>
      </c>
      <c r="I354" s="10">
        <f t="shared" si="65"/>
        <v>0</v>
      </c>
      <c r="J354" s="10">
        <f t="shared" si="65"/>
        <v>0</v>
      </c>
      <c r="K354" s="10">
        <f t="shared" si="65"/>
        <v>0</v>
      </c>
      <c r="L354" s="10">
        <f t="shared" si="65"/>
        <v>0</v>
      </c>
      <c r="M354" s="10">
        <f t="shared" si="65"/>
        <v>0</v>
      </c>
      <c r="N354" s="10">
        <f t="shared" si="65"/>
        <v>0</v>
      </c>
      <c r="O354" s="10">
        <f t="shared" si="65"/>
        <v>0</v>
      </c>
      <c r="P354" s="55"/>
      <c r="Q354" s="55"/>
    </row>
    <row r="355" spans="1:17" ht="24.75" customHeight="1">
      <c r="A355" s="58"/>
      <c r="B355" s="59"/>
      <c r="C355" s="4"/>
      <c r="D355" s="4"/>
      <c r="E355" s="8" t="s">
        <v>19</v>
      </c>
      <c r="F355" s="10">
        <f t="shared" si="65"/>
        <v>0</v>
      </c>
      <c r="G355" s="10">
        <f t="shared" si="65"/>
        <v>0</v>
      </c>
      <c r="H355" s="10">
        <f t="shared" si="65"/>
        <v>0</v>
      </c>
      <c r="I355" s="10">
        <f t="shared" si="65"/>
        <v>0</v>
      </c>
      <c r="J355" s="10">
        <f t="shared" si="65"/>
        <v>0</v>
      </c>
      <c r="K355" s="10">
        <f t="shared" si="65"/>
        <v>0</v>
      </c>
      <c r="L355" s="10">
        <f t="shared" si="65"/>
        <v>0</v>
      </c>
      <c r="M355" s="10">
        <f t="shared" si="65"/>
        <v>0</v>
      </c>
      <c r="N355" s="10">
        <f t="shared" si="65"/>
        <v>0</v>
      </c>
      <c r="O355" s="10">
        <f t="shared" si="65"/>
        <v>0</v>
      </c>
      <c r="P355" s="55"/>
      <c r="Q355" s="55"/>
    </row>
    <row r="356" spans="1:17" ht="24.75" customHeight="1">
      <c r="A356" s="58"/>
      <c r="B356" s="59"/>
      <c r="C356" s="4"/>
      <c r="D356" s="4"/>
      <c r="E356" s="8" t="s">
        <v>20</v>
      </c>
      <c r="F356" s="10">
        <f t="shared" si="65"/>
        <v>0</v>
      </c>
      <c r="G356" s="10">
        <f t="shared" si="65"/>
        <v>0</v>
      </c>
      <c r="H356" s="10">
        <f t="shared" si="65"/>
        <v>0</v>
      </c>
      <c r="I356" s="10">
        <f t="shared" si="65"/>
        <v>0</v>
      </c>
      <c r="J356" s="10">
        <f t="shared" si="65"/>
        <v>0</v>
      </c>
      <c r="K356" s="10">
        <f t="shared" si="65"/>
        <v>0</v>
      </c>
      <c r="L356" s="10">
        <f t="shared" si="65"/>
        <v>0</v>
      </c>
      <c r="M356" s="10">
        <f t="shared" si="65"/>
        <v>0</v>
      </c>
      <c r="N356" s="10">
        <f t="shared" si="65"/>
        <v>0</v>
      </c>
      <c r="O356" s="10">
        <f t="shared" si="65"/>
        <v>0</v>
      </c>
      <c r="P356" s="55"/>
      <c r="Q356" s="55"/>
    </row>
    <row r="357" spans="1:17" ht="24.75" customHeight="1">
      <c r="A357" s="9"/>
      <c r="B357" s="52" t="s">
        <v>124</v>
      </c>
      <c r="C357" s="53"/>
      <c r="D357" s="53"/>
      <c r="E357" s="54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61"/>
      <c r="Q357" s="61"/>
    </row>
    <row r="358" spans="1:17" ht="24.75" customHeight="1">
      <c r="A358" s="57" t="s">
        <v>24</v>
      </c>
      <c r="B358" s="26" t="s">
        <v>134</v>
      </c>
      <c r="C358" s="1"/>
      <c r="D358" s="4"/>
      <c r="E358" s="17" t="s">
        <v>11</v>
      </c>
      <c r="F358" s="12">
        <f>SUM(F359:F363)</f>
        <v>8264.75</v>
      </c>
      <c r="G358" s="12">
        <f aca="true" t="shared" si="66" ref="G358:O358">SUM(G359:G363)</f>
        <v>0</v>
      </c>
      <c r="H358" s="12">
        <f t="shared" si="66"/>
        <v>8264.75</v>
      </c>
      <c r="I358" s="12">
        <f t="shared" si="66"/>
        <v>0</v>
      </c>
      <c r="J358" s="12">
        <f t="shared" si="66"/>
        <v>0</v>
      </c>
      <c r="K358" s="12">
        <f t="shared" si="66"/>
        <v>0</v>
      </c>
      <c r="L358" s="12">
        <f t="shared" si="66"/>
        <v>0</v>
      </c>
      <c r="M358" s="12">
        <f t="shared" si="66"/>
        <v>0</v>
      </c>
      <c r="N358" s="12">
        <f t="shared" si="66"/>
        <v>0</v>
      </c>
      <c r="O358" s="12">
        <f t="shared" si="66"/>
        <v>0</v>
      </c>
      <c r="P358" s="33" t="s">
        <v>18</v>
      </c>
      <c r="Q358" s="34"/>
    </row>
    <row r="359" spans="1:17" ht="24.75" customHeight="1">
      <c r="A359" s="57"/>
      <c r="B359" s="27"/>
      <c r="C359" s="2"/>
      <c r="D359" s="4" t="s">
        <v>27</v>
      </c>
      <c r="E359" s="8" t="s">
        <v>16</v>
      </c>
      <c r="F359" s="10">
        <f>H359+L359+N359</f>
        <v>8264.75</v>
      </c>
      <c r="G359" s="10"/>
      <c r="H359" s="10">
        <v>8264.75</v>
      </c>
      <c r="I359" s="10"/>
      <c r="J359" s="10"/>
      <c r="K359" s="10"/>
      <c r="L359" s="10"/>
      <c r="M359" s="10"/>
      <c r="N359" s="10"/>
      <c r="O359" s="10"/>
      <c r="P359" s="35"/>
      <c r="Q359" s="36"/>
    </row>
    <row r="360" spans="1:17" ht="24.75" customHeight="1">
      <c r="A360" s="57"/>
      <c r="B360" s="27"/>
      <c r="C360" s="2" t="s">
        <v>47</v>
      </c>
      <c r="D360" s="4"/>
      <c r="E360" s="8" t="s">
        <v>13</v>
      </c>
      <c r="F360" s="10">
        <f>H360+L360+N360</f>
        <v>0</v>
      </c>
      <c r="G360" s="10"/>
      <c r="H360" s="10"/>
      <c r="I360" s="10"/>
      <c r="J360" s="10"/>
      <c r="K360" s="10"/>
      <c r="L360" s="10"/>
      <c r="M360" s="10"/>
      <c r="N360" s="10"/>
      <c r="O360" s="10"/>
      <c r="P360" s="35"/>
      <c r="Q360" s="36"/>
    </row>
    <row r="361" spans="1:17" ht="24.75" customHeight="1">
      <c r="A361" s="57"/>
      <c r="B361" s="27"/>
      <c r="C361" s="2"/>
      <c r="D361" s="4"/>
      <c r="E361" s="8" t="s">
        <v>14</v>
      </c>
      <c r="F361" s="10">
        <f>H361+L361+N361</f>
        <v>0</v>
      </c>
      <c r="G361" s="10"/>
      <c r="H361" s="10"/>
      <c r="I361" s="10"/>
      <c r="J361" s="10"/>
      <c r="K361" s="10"/>
      <c r="L361" s="10"/>
      <c r="M361" s="10"/>
      <c r="N361" s="10"/>
      <c r="O361" s="10"/>
      <c r="P361" s="35"/>
      <c r="Q361" s="36"/>
    </row>
    <row r="362" spans="1:17" ht="24.75" customHeight="1">
      <c r="A362" s="57"/>
      <c r="B362" s="27"/>
      <c r="C362" s="2"/>
      <c r="D362" s="4"/>
      <c r="E362" s="8" t="s">
        <v>19</v>
      </c>
      <c r="F362" s="10">
        <f>H362+L362+N362</f>
        <v>0</v>
      </c>
      <c r="G362" s="10"/>
      <c r="H362" s="10"/>
      <c r="I362" s="10"/>
      <c r="J362" s="10"/>
      <c r="K362" s="10"/>
      <c r="L362" s="10"/>
      <c r="M362" s="10"/>
      <c r="N362" s="10"/>
      <c r="O362" s="10"/>
      <c r="P362" s="35"/>
      <c r="Q362" s="36"/>
    </row>
    <row r="363" spans="1:17" ht="24.75" customHeight="1">
      <c r="A363" s="57"/>
      <c r="B363" s="28"/>
      <c r="C363" s="3"/>
      <c r="D363" s="4"/>
      <c r="E363" s="8" t="s">
        <v>20</v>
      </c>
      <c r="F363" s="10">
        <f>H363+L363+N363</f>
        <v>0</v>
      </c>
      <c r="G363" s="10"/>
      <c r="H363" s="10"/>
      <c r="I363" s="10"/>
      <c r="J363" s="10"/>
      <c r="K363" s="10"/>
      <c r="L363" s="10"/>
      <c r="M363" s="10"/>
      <c r="N363" s="10"/>
      <c r="O363" s="10"/>
      <c r="P363" s="37"/>
      <c r="Q363" s="38"/>
    </row>
    <row r="364" spans="1:17" ht="24.75" customHeight="1">
      <c r="A364" s="57" t="s">
        <v>25</v>
      </c>
      <c r="B364" s="26" t="s">
        <v>147</v>
      </c>
      <c r="C364" s="1"/>
      <c r="D364" s="4"/>
      <c r="E364" s="17" t="s">
        <v>11</v>
      </c>
      <c r="F364" s="12">
        <f aca="true" t="shared" si="67" ref="F364:O364">SUM(F365:F369)</f>
        <v>7000</v>
      </c>
      <c r="G364" s="12">
        <f t="shared" si="67"/>
        <v>0</v>
      </c>
      <c r="H364" s="12">
        <f t="shared" si="67"/>
        <v>7000</v>
      </c>
      <c r="I364" s="12">
        <f t="shared" si="67"/>
        <v>0</v>
      </c>
      <c r="J364" s="12">
        <f t="shared" si="67"/>
        <v>0</v>
      </c>
      <c r="K364" s="12">
        <f t="shared" si="67"/>
        <v>0</v>
      </c>
      <c r="L364" s="12">
        <f t="shared" si="67"/>
        <v>0</v>
      </c>
      <c r="M364" s="12">
        <f t="shared" si="67"/>
        <v>0</v>
      </c>
      <c r="N364" s="12">
        <f t="shared" si="67"/>
        <v>0</v>
      </c>
      <c r="O364" s="12">
        <f t="shared" si="67"/>
        <v>0</v>
      </c>
      <c r="P364" s="33"/>
      <c r="Q364" s="34"/>
    </row>
    <row r="365" spans="1:17" ht="24.75" customHeight="1">
      <c r="A365" s="57"/>
      <c r="B365" s="27"/>
      <c r="C365" s="2"/>
      <c r="D365" s="4" t="s">
        <v>27</v>
      </c>
      <c r="E365" s="8" t="s">
        <v>16</v>
      </c>
      <c r="F365" s="10">
        <f>H365+L365+N365</f>
        <v>7000</v>
      </c>
      <c r="G365" s="10"/>
      <c r="H365" s="10">
        <v>7000</v>
      </c>
      <c r="I365" s="10"/>
      <c r="J365" s="10"/>
      <c r="K365" s="10"/>
      <c r="L365" s="10"/>
      <c r="M365" s="10"/>
      <c r="N365" s="10"/>
      <c r="O365" s="10"/>
      <c r="P365" s="35"/>
      <c r="Q365" s="36"/>
    </row>
    <row r="366" spans="1:17" ht="24.75" customHeight="1">
      <c r="A366" s="57"/>
      <c r="B366" s="27"/>
      <c r="C366" s="2"/>
      <c r="D366" s="4"/>
      <c r="E366" s="8" t="s">
        <v>13</v>
      </c>
      <c r="F366" s="10">
        <f>H366+L366+N366</f>
        <v>0</v>
      </c>
      <c r="G366" s="10"/>
      <c r="H366" s="10"/>
      <c r="I366" s="10"/>
      <c r="J366" s="10"/>
      <c r="K366" s="10"/>
      <c r="L366" s="10"/>
      <c r="M366" s="10"/>
      <c r="N366" s="10"/>
      <c r="O366" s="10"/>
      <c r="P366" s="35"/>
      <c r="Q366" s="36"/>
    </row>
    <row r="367" spans="1:17" ht="24.75" customHeight="1">
      <c r="A367" s="57"/>
      <c r="B367" s="27"/>
      <c r="C367" s="2"/>
      <c r="D367" s="4"/>
      <c r="E367" s="8" t="s">
        <v>14</v>
      </c>
      <c r="F367" s="10">
        <f>H367+L367+N367</f>
        <v>0</v>
      </c>
      <c r="G367" s="10"/>
      <c r="H367" s="10"/>
      <c r="I367" s="10"/>
      <c r="J367" s="10"/>
      <c r="K367" s="10"/>
      <c r="L367" s="10"/>
      <c r="M367" s="10"/>
      <c r="N367" s="10"/>
      <c r="O367" s="10"/>
      <c r="P367" s="35"/>
      <c r="Q367" s="36"/>
    </row>
    <row r="368" spans="1:17" ht="24.75" customHeight="1">
      <c r="A368" s="57"/>
      <c r="B368" s="27"/>
      <c r="C368" s="2"/>
      <c r="D368" s="4"/>
      <c r="E368" s="8" t="s">
        <v>19</v>
      </c>
      <c r="F368" s="10">
        <f>H368+L368+N368</f>
        <v>0</v>
      </c>
      <c r="G368" s="10"/>
      <c r="H368" s="10"/>
      <c r="I368" s="10"/>
      <c r="J368" s="10"/>
      <c r="K368" s="10"/>
      <c r="L368" s="10"/>
      <c r="M368" s="10"/>
      <c r="N368" s="10"/>
      <c r="O368" s="10"/>
      <c r="P368" s="35"/>
      <c r="Q368" s="36"/>
    </row>
    <row r="369" spans="1:17" ht="24.75" customHeight="1">
      <c r="A369" s="57"/>
      <c r="B369" s="28"/>
      <c r="C369" s="3"/>
      <c r="D369" s="4"/>
      <c r="E369" s="8" t="s">
        <v>20</v>
      </c>
      <c r="F369" s="10">
        <f>H369+L369+N369</f>
        <v>0</v>
      </c>
      <c r="G369" s="10"/>
      <c r="H369" s="10"/>
      <c r="I369" s="10"/>
      <c r="J369" s="10"/>
      <c r="K369" s="10"/>
      <c r="L369" s="10"/>
      <c r="M369" s="10"/>
      <c r="N369" s="10"/>
      <c r="O369" s="10"/>
      <c r="P369" s="37"/>
      <c r="Q369" s="38"/>
    </row>
    <row r="370" spans="1:17" ht="24.75" customHeight="1">
      <c r="A370" s="57" t="s">
        <v>26</v>
      </c>
      <c r="B370" s="26" t="s">
        <v>146</v>
      </c>
      <c r="C370" s="1"/>
      <c r="D370" s="4"/>
      <c r="E370" s="17" t="s">
        <v>11</v>
      </c>
      <c r="F370" s="12">
        <f>SUM(F371:F375)</f>
        <v>4727.6</v>
      </c>
      <c r="G370" s="12">
        <f aca="true" t="shared" si="68" ref="G370:O370">SUM(G371:G375)</f>
        <v>0</v>
      </c>
      <c r="H370" s="12">
        <f t="shared" si="68"/>
        <v>4727.6</v>
      </c>
      <c r="I370" s="12">
        <f t="shared" si="68"/>
        <v>0</v>
      </c>
      <c r="J370" s="12">
        <f t="shared" si="68"/>
        <v>0</v>
      </c>
      <c r="K370" s="12">
        <f t="shared" si="68"/>
        <v>0</v>
      </c>
      <c r="L370" s="12">
        <f t="shared" si="68"/>
        <v>0</v>
      </c>
      <c r="M370" s="12">
        <f t="shared" si="68"/>
        <v>0</v>
      </c>
      <c r="N370" s="12">
        <f t="shared" si="68"/>
        <v>0</v>
      </c>
      <c r="O370" s="12">
        <f t="shared" si="68"/>
        <v>0</v>
      </c>
      <c r="P370" s="33"/>
      <c r="Q370" s="34"/>
    </row>
    <row r="371" spans="1:17" ht="24.75" customHeight="1">
      <c r="A371" s="57"/>
      <c r="B371" s="27"/>
      <c r="C371" s="2"/>
      <c r="D371" s="4" t="s">
        <v>27</v>
      </c>
      <c r="E371" s="8" t="s">
        <v>16</v>
      </c>
      <c r="F371" s="10">
        <f>H371+L371+N371</f>
        <v>4727.6</v>
      </c>
      <c r="G371" s="10"/>
      <c r="H371" s="10">
        <v>4727.6</v>
      </c>
      <c r="I371" s="10"/>
      <c r="J371" s="10"/>
      <c r="K371" s="10"/>
      <c r="L371" s="10"/>
      <c r="M371" s="10"/>
      <c r="N371" s="10"/>
      <c r="O371" s="10"/>
      <c r="P371" s="35"/>
      <c r="Q371" s="36"/>
    </row>
    <row r="372" spans="1:17" ht="24.75" customHeight="1">
      <c r="A372" s="57"/>
      <c r="B372" s="27"/>
      <c r="C372" s="2"/>
      <c r="D372" s="4"/>
      <c r="E372" s="8" t="s">
        <v>13</v>
      </c>
      <c r="F372" s="10">
        <f>H372+L372+N372</f>
        <v>0</v>
      </c>
      <c r="G372" s="10"/>
      <c r="H372" s="10"/>
      <c r="I372" s="10"/>
      <c r="J372" s="10"/>
      <c r="K372" s="10"/>
      <c r="L372" s="10"/>
      <c r="M372" s="10"/>
      <c r="N372" s="10"/>
      <c r="O372" s="10"/>
      <c r="P372" s="35"/>
      <c r="Q372" s="36"/>
    </row>
    <row r="373" spans="1:17" ht="24.75" customHeight="1">
      <c r="A373" s="57"/>
      <c r="B373" s="27"/>
      <c r="C373" s="2"/>
      <c r="D373" s="4"/>
      <c r="E373" s="8" t="s">
        <v>14</v>
      </c>
      <c r="F373" s="10">
        <f>H373+L373+N373</f>
        <v>0</v>
      </c>
      <c r="G373" s="10"/>
      <c r="H373" s="10"/>
      <c r="I373" s="10"/>
      <c r="J373" s="10"/>
      <c r="K373" s="10"/>
      <c r="L373" s="10"/>
      <c r="M373" s="10"/>
      <c r="N373" s="10"/>
      <c r="O373" s="10"/>
      <c r="P373" s="35"/>
      <c r="Q373" s="36"/>
    </row>
    <row r="374" spans="1:17" ht="24.75" customHeight="1">
      <c r="A374" s="57"/>
      <c r="B374" s="27"/>
      <c r="C374" s="2"/>
      <c r="D374" s="4"/>
      <c r="E374" s="8" t="s">
        <v>19</v>
      </c>
      <c r="F374" s="10">
        <f>H374+L374+N374</f>
        <v>0</v>
      </c>
      <c r="G374" s="10"/>
      <c r="H374" s="10"/>
      <c r="I374" s="10"/>
      <c r="J374" s="10"/>
      <c r="K374" s="10"/>
      <c r="L374" s="10"/>
      <c r="M374" s="10"/>
      <c r="N374" s="10"/>
      <c r="O374" s="10"/>
      <c r="P374" s="35"/>
      <c r="Q374" s="36"/>
    </row>
    <row r="375" spans="1:17" ht="24.75" customHeight="1">
      <c r="A375" s="57"/>
      <c r="B375" s="28"/>
      <c r="C375" s="3"/>
      <c r="D375" s="4"/>
      <c r="E375" s="8" t="s">
        <v>20</v>
      </c>
      <c r="F375" s="10">
        <f>H375+L375+N375</f>
        <v>0</v>
      </c>
      <c r="G375" s="10"/>
      <c r="H375" s="10"/>
      <c r="I375" s="10"/>
      <c r="J375" s="10"/>
      <c r="K375" s="10"/>
      <c r="L375" s="10"/>
      <c r="M375" s="10"/>
      <c r="N375" s="10"/>
      <c r="O375" s="10"/>
      <c r="P375" s="37"/>
      <c r="Q375" s="38"/>
    </row>
    <row r="376" spans="1:17" ht="24.75" customHeight="1">
      <c r="A376" s="57" t="s">
        <v>28</v>
      </c>
      <c r="B376" s="26" t="s">
        <v>108</v>
      </c>
      <c r="C376" s="1"/>
      <c r="D376" s="4"/>
      <c r="E376" s="17" t="s">
        <v>11</v>
      </c>
      <c r="F376" s="12">
        <f>SUM(F377:F381)</f>
        <v>4400</v>
      </c>
      <c r="G376" s="12">
        <f aca="true" t="shared" si="69" ref="G376:O376">SUM(G377:G381)</f>
        <v>0</v>
      </c>
      <c r="H376" s="12">
        <f t="shared" si="69"/>
        <v>4400</v>
      </c>
      <c r="I376" s="12">
        <f t="shared" si="69"/>
        <v>0</v>
      </c>
      <c r="J376" s="12">
        <f t="shared" si="69"/>
        <v>0</v>
      </c>
      <c r="K376" s="12">
        <f t="shared" si="69"/>
        <v>0</v>
      </c>
      <c r="L376" s="12">
        <f t="shared" si="69"/>
        <v>0</v>
      </c>
      <c r="M376" s="12">
        <f t="shared" si="69"/>
        <v>0</v>
      </c>
      <c r="N376" s="12">
        <f t="shared" si="69"/>
        <v>0</v>
      </c>
      <c r="O376" s="12">
        <f t="shared" si="69"/>
        <v>0</v>
      </c>
      <c r="P376" s="33" t="s">
        <v>18</v>
      </c>
      <c r="Q376" s="34"/>
    </row>
    <row r="377" spans="1:17" ht="24.75" customHeight="1">
      <c r="A377" s="57"/>
      <c r="B377" s="27"/>
      <c r="C377" s="2"/>
      <c r="D377" s="4"/>
      <c r="E377" s="8" t="s">
        <v>16</v>
      </c>
      <c r="F377" s="10">
        <f>H377+L377+N377</f>
        <v>0</v>
      </c>
      <c r="G377" s="10"/>
      <c r="H377" s="10">
        <v>0</v>
      </c>
      <c r="I377" s="10"/>
      <c r="J377" s="10"/>
      <c r="K377" s="10"/>
      <c r="L377" s="10"/>
      <c r="M377" s="10"/>
      <c r="N377" s="10"/>
      <c r="O377" s="10"/>
      <c r="P377" s="35"/>
      <c r="Q377" s="36"/>
    </row>
    <row r="378" spans="1:17" ht="24.75" customHeight="1">
      <c r="A378" s="57"/>
      <c r="B378" s="27"/>
      <c r="C378" s="2"/>
      <c r="D378" s="4" t="s">
        <v>23</v>
      </c>
      <c r="E378" s="8" t="s">
        <v>13</v>
      </c>
      <c r="F378" s="10">
        <v>4400</v>
      </c>
      <c r="G378" s="10"/>
      <c r="H378" s="10">
        <v>4400</v>
      </c>
      <c r="I378" s="10"/>
      <c r="J378" s="10"/>
      <c r="K378" s="10"/>
      <c r="L378" s="10"/>
      <c r="M378" s="10"/>
      <c r="N378" s="10"/>
      <c r="O378" s="10"/>
      <c r="P378" s="35"/>
      <c r="Q378" s="36"/>
    </row>
    <row r="379" spans="1:17" ht="24.75" customHeight="1">
      <c r="A379" s="57"/>
      <c r="B379" s="27"/>
      <c r="C379" s="2" t="s">
        <v>47</v>
      </c>
      <c r="D379" s="4"/>
      <c r="E379" s="8" t="s">
        <v>14</v>
      </c>
      <c r="F379" s="10">
        <f>H379+L379+N379</f>
        <v>0</v>
      </c>
      <c r="G379" s="10"/>
      <c r="H379" s="10"/>
      <c r="I379" s="10"/>
      <c r="J379" s="10"/>
      <c r="K379" s="10"/>
      <c r="L379" s="10"/>
      <c r="M379" s="10"/>
      <c r="N379" s="10"/>
      <c r="O379" s="10"/>
      <c r="P379" s="35"/>
      <c r="Q379" s="36"/>
    </row>
    <row r="380" spans="1:17" ht="24.75" customHeight="1">
      <c r="A380" s="57"/>
      <c r="B380" s="27"/>
      <c r="C380" s="2"/>
      <c r="D380" s="4"/>
      <c r="E380" s="8" t="s">
        <v>19</v>
      </c>
      <c r="F380" s="10">
        <f>H380+L380+N380</f>
        <v>0</v>
      </c>
      <c r="G380" s="10"/>
      <c r="H380" s="10"/>
      <c r="I380" s="10"/>
      <c r="J380" s="10"/>
      <c r="K380" s="10"/>
      <c r="L380" s="10"/>
      <c r="M380" s="10"/>
      <c r="N380" s="10"/>
      <c r="O380" s="10"/>
      <c r="P380" s="35"/>
      <c r="Q380" s="36"/>
    </row>
    <row r="381" spans="1:17" ht="24.75" customHeight="1">
      <c r="A381" s="57"/>
      <c r="B381" s="28"/>
      <c r="C381" s="3"/>
      <c r="D381" s="4"/>
      <c r="E381" s="8" t="s">
        <v>20</v>
      </c>
      <c r="F381" s="10">
        <f>H381+L381+N381</f>
        <v>0</v>
      </c>
      <c r="G381" s="10"/>
      <c r="H381" s="10"/>
      <c r="I381" s="10"/>
      <c r="J381" s="10"/>
      <c r="K381" s="10"/>
      <c r="L381" s="10"/>
      <c r="M381" s="10"/>
      <c r="N381" s="10"/>
      <c r="O381" s="10"/>
      <c r="P381" s="37"/>
      <c r="Q381" s="38"/>
    </row>
    <row r="382" spans="1:17" ht="24.75" customHeight="1">
      <c r="A382" s="58"/>
      <c r="B382" s="59" t="s">
        <v>152</v>
      </c>
      <c r="C382" s="4"/>
      <c r="D382" s="4"/>
      <c r="E382" s="17" t="s">
        <v>11</v>
      </c>
      <c r="F382" s="12">
        <f>F376+F370+F364+F358</f>
        <v>24392.35</v>
      </c>
      <c r="G382" s="12">
        <f aca="true" t="shared" si="70" ref="G382:O382">G376+G370+G364+G358</f>
        <v>0</v>
      </c>
      <c r="H382" s="12">
        <f t="shared" si="70"/>
        <v>24392.35</v>
      </c>
      <c r="I382" s="12">
        <f t="shared" si="70"/>
        <v>0</v>
      </c>
      <c r="J382" s="12">
        <f t="shared" si="70"/>
        <v>0</v>
      </c>
      <c r="K382" s="12">
        <f t="shared" si="70"/>
        <v>0</v>
      </c>
      <c r="L382" s="12">
        <f t="shared" si="70"/>
        <v>0</v>
      </c>
      <c r="M382" s="12">
        <f t="shared" si="70"/>
        <v>0</v>
      </c>
      <c r="N382" s="12">
        <f t="shared" si="70"/>
        <v>0</v>
      </c>
      <c r="O382" s="12">
        <f t="shared" si="70"/>
        <v>0</v>
      </c>
      <c r="P382" s="55"/>
      <c r="Q382" s="55"/>
    </row>
    <row r="383" spans="1:17" ht="24.75" customHeight="1">
      <c r="A383" s="58"/>
      <c r="B383" s="59"/>
      <c r="C383" s="4"/>
      <c r="D383" s="4"/>
      <c r="E383" s="8" t="s">
        <v>16</v>
      </c>
      <c r="F383" s="10">
        <f>F377+F371+F365+F359</f>
        <v>19992.35</v>
      </c>
      <c r="G383" s="10">
        <f aca="true" t="shared" si="71" ref="G383:O383">G377+G371+G365+G359</f>
        <v>0</v>
      </c>
      <c r="H383" s="10">
        <f t="shared" si="71"/>
        <v>19992.35</v>
      </c>
      <c r="I383" s="10">
        <f t="shared" si="71"/>
        <v>0</v>
      </c>
      <c r="J383" s="10">
        <f t="shared" si="71"/>
        <v>0</v>
      </c>
      <c r="K383" s="10">
        <f t="shared" si="71"/>
        <v>0</v>
      </c>
      <c r="L383" s="10">
        <f t="shared" si="71"/>
        <v>0</v>
      </c>
      <c r="M383" s="10">
        <f t="shared" si="71"/>
        <v>0</v>
      </c>
      <c r="N383" s="10">
        <f t="shared" si="71"/>
        <v>0</v>
      </c>
      <c r="O383" s="10">
        <f t="shared" si="71"/>
        <v>0</v>
      </c>
      <c r="P383" s="55"/>
      <c r="Q383" s="55"/>
    </row>
    <row r="384" spans="1:17" ht="24.75" customHeight="1">
      <c r="A384" s="58"/>
      <c r="B384" s="59"/>
      <c r="C384" s="4"/>
      <c r="D384" s="4"/>
      <c r="E384" s="8" t="s">
        <v>13</v>
      </c>
      <c r="F384" s="10">
        <f>F378+F372+F366+F360</f>
        <v>4400</v>
      </c>
      <c r="G384" s="10">
        <f aca="true" t="shared" si="72" ref="G384:O384">G378+G372+G366+G360</f>
        <v>0</v>
      </c>
      <c r="H384" s="10">
        <f t="shared" si="72"/>
        <v>4400</v>
      </c>
      <c r="I384" s="10">
        <f t="shared" si="72"/>
        <v>0</v>
      </c>
      <c r="J384" s="10">
        <f t="shared" si="72"/>
        <v>0</v>
      </c>
      <c r="K384" s="10">
        <f t="shared" si="72"/>
        <v>0</v>
      </c>
      <c r="L384" s="10">
        <f t="shared" si="72"/>
        <v>0</v>
      </c>
      <c r="M384" s="10">
        <f t="shared" si="72"/>
        <v>0</v>
      </c>
      <c r="N384" s="10">
        <f t="shared" si="72"/>
        <v>0</v>
      </c>
      <c r="O384" s="10">
        <f t="shared" si="72"/>
        <v>0</v>
      </c>
      <c r="P384" s="55"/>
      <c r="Q384" s="55"/>
    </row>
    <row r="385" spans="1:17" ht="24.75" customHeight="1">
      <c r="A385" s="58"/>
      <c r="B385" s="59"/>
      <c r="C385" s="4"/>
      <c r="D385" s="4"/>
      <c r="E385" s="8" t="s">
        <v>14</v>
      </c>
      <c r="F385" s="10">
        <f>F379+F373+F367+F361</f>
        <v>0</v>
      </c>
      <c r="G385" s="10">
        <f aca="true" t="shared" si="73" ref="G385:O385">G379+G373+G367+G361</f>
        <v>0</v>
      </c>
      <c r="H385" s="10">
        <f t="shared" si="73"/>
        <v>0</v>
      </c>
      <c r="I385" s="10">
        <f t="shared" si="73"/>
        <v>0</v>
      </c>
      <c r="J385" s="10">
        <f t="shared" si="73"/>
        <v>0</v>
      </c>
      <c r="K385" s="10">
        <f t="shared" si="73"/>
        <v>0</v>
      </c>
      <c r="L385" s="10">
        <f t="shared" si="73"/>
        <v>0</v>
      </c>
      <c r="M385" s="10">
        <f t="shared" si="73"/>
        <v>0</v>
      </c>
      <c r="N385" s="10">
        <f t="shared" si="73"/>
        <v>0</v>
      </c>
      <c r="O385" s="10">
        <f t="shared" si="73"/>
        <v>0</v>
      </c>
      <c r="P385" s="55"/>
      <c r="Q385" s="55"/>
    </row>
    <row r="386" spans="1:17" ht="24.75" customHeight="1">
      <c r="A386" s="58"/>
      <c r="B386" s="59"/>
      <c r="C386" s="4"/>
      <c r="D386" s="4"/>
      <c r="E386" s="8" t="s">
        <v>19</v>
      </c>
      <c r="F386" s="10">
        <f aca="true" t="shared" si="74" ref="F386:O386">F380+F374+F368+F362</f>
        <v>0</v>
      </c>
      <c r="G386" s="10">
        <f t="shared" si="74"/>
        <v>0</v>
      </c>
      <c r="H386" s="10">
        <f t="shared" si="74"/>
        <v>0</v>
      </c>
      <c r="I386" s="10">
        <f t="shared" si="74"/>
        <v>0</v>
      </c>
      <c r="J386" s="10">
        <f t="shared" si="74"/>
        <v>0</v>
      </c>
      <c r="K386" s="10">
        <f t="shared" si="74"/>
        <v>0</v>
      </c>
      <c r="L386" s="10">
        <f t="shared" si="74"/>
        <v>0</v>
      </c>
      <c r="M386" s="10">
        <f t="shared" si="74"/>
        <v>0</v>
      </c>
      <c r="N386" s="10">
        <f t="shared" si="74"/>
        <v>0</v>
      </c>
      <c r="O386" s="10">
        <f t="shared" si="74"/>
        <v>0</v>
      </c>
      <c r="P386" s="55"/>
      <c r="Q386" s="55"/>
    </row>
    <row r="387" spans="1:17" ht="24.75" customHeight="1">
      <c r="A387" s="58"/>
      <c r="B387" s="59"/>
      <c r="C387" s="4"/>
      <c r="D387" s="4"/>
      <c r="E387" s="8" t="s">
        <v>20</v>
      </c>
      <c r="F387" s="10">
        <f aca="true" t="shared" si="75" ref="F387:O387">F381+F375+F369+F363</f>
        <v>0</v>
      </c>
      <c r="G387" s="10">
        <f t="shared" si="75"/>
        <v>0</v>
      </c>
      <c r="H387" s="10">
        <f t="shared" si="75"/>
        <v>0</v>
      </c>
      <c r="I387" s="10">
        <f t="shared" si="75"/>
        <v>0</v>
      </c>
      <c r="J387" s="10">
        <f t="shared" si="75"/>
        <v>0</v>
      </c>
      <c r="K387" s="10">
        <f t="shared" si="75"/>
        <v>0</v>
      </c>
      <c r="L387" s="10">
        <f t="shared" si="75"/>
        <v>0</v>
      </c>
      <c r="M387" s="10">
        <f t="shared" si="75"/>
        <v>0</v>
      </c>
      <c r="N387" s="10">
        <f t="shared" si="75"/>
        <v>0</v>
      </c>
      <c r="O387" s="10">
        <f t="shared" si="75"/>
        <v>0</v>
      </c>
      <c r="P387" s="55"/>
      <c r="Q387" s="55"/>
    </row>
    <row r="388" spans="1:17" ht="24.75" customHeight="1">
      <c r="A388" s="58"/>
      <c r="B388" s="59" t="s">
        <v>12</v>
      </c>
      <c r="C388" s="4"/>
      <c r="D388" s="4"/>
      <c r="E388" s="17" t="s">
        <v>11</v>
      </c>
      <c r="F388" s="22">
        <f>F376+F370+F364+F358+F339+F333+F327+F321+F315+F309+F303+F297+F291+F285+F279+F273+F267+F261+F248+F242+F236+F230+F224+F218+F212+F206+F200+F194+F188+F182+F176+F170+F164+F158+F152+F104+F98+F92+F86+F80+F74+F68+F62+F56+F50+F44+F38+F32+F26+F20+F14+F345</f>
        <v>4027074.79</v>
      </c>
      <c r="G388" s="22">
        <f aca="true" t="shared" si="76" ref="G388:O388">G376+G370+G364+G358+G339+G333+G327+G321+G315+G309+G303+G297+G291+G285+G279+G273+G267+G261+G248+G242+G236+G230+G224+G218+G212+G206+G200+G194+G188+G182+G176+G170+G164+G158+G152+G104+G98+G92+G86+G80+G74+G68+G62+G56+G50+G44+G38+G32+G26+G20+G14+G345</f>
        <v>0</v>
      </c>
      <c r="H388" s="22">
        <f t="shared" si="76"/>
        <v>4027074.79</v>
      </c>
      <c r="I388" s="22">
        <f t="shared" si="76"/>
        <v>0</v>
      </c>
      <c r="J388" s="22">
        <f t="shared" si="76"/>
        <v>0</v>
      </c>
      <c r="K388" s="22">
        <f t="shared" si="76"/>
        <v>0</v>
      </c>
      <c r="L388" s="22">
        <f t="shared" si="76"/>
        <v>0</v>
      </c>
      <c r="M388" s="22">
        <f t="shared" si="76"/>
        <v>0</v>
      </c>
      <c r="N388" s="22">
        <f t="shared" si="76"/>
        <v>0</v>
      </c>
      <c r="O388" s="22">
        <f t="shared" si="76"/>
        <v>0</v>
      </c>
      <c r="P388" s="55"/>
      <c r="Q388" s="55"/>
    </row>
    <row r="389" spans="1:17" ht="24.75" customHeight="1">
      <c r="A389" s="58"/>
      <c r="B389" s="59"/>
      <c r="C389" s="4"/>
      <c r="D389" s="4"/>
      <c r="E389" s="8" t="s">
        <v>16</v>
      </c>
      <c r="F389" s="25">
        <f aca="true" t="shared" si="77" ref="F389:O389">F377+F371+F365+F359+F340+F334+F328+F322+F316+F310+F304+F298+F292+F286+F280+F274+F268+F262+F249+F243+F237+F231+F225+F219+F213+F207+F201+F195+F189+F183+F177+F171+F165+F159+F153+F105+F99+F93+F87+F81+F75+F69+F63+F57+F51+F45+F39+F33+F27+F21+F15+F346</f>
        <v>816282.12</v>
      </c>
      <c r="G389" s="25">
        <f t="shared" si="77"/>
        <v>0</v>
      </c>
      <c r="H389" s="25">
        <f t="shared" si="77"/>
        <v>816282.12</v>
      </c>
      <c r="I389" s="25">
        <f t="shared" si="77"/>
        <v>0</v>
      </c>
      <c r="J389" s="25">
        <f t="shared" si="77"/>
        <v>0</v>
      </c>
      <c r="K389" s="25">
        <f t="shared" si="77"/>
        <v>0</v>
      </c>
      <c r="L389" s="25">
        <f t="shared" si="77"/>
        <v>0</v>
      </c>
      <c r="M389" s="25">
        <f t="shared" si="77"/>
        <v>0</v>
      </c>
      <c r="N389" s="25">
        <f t="shared" si="77"/>
        <v>0</v>
      </c>
      <c r="O389" s="25">
        <f t="shared" si="77"/>
        <v>0</v>
      </c>
      <c r="P389" s="55"/>
      <c r="Q389" s="55"/>
    </row>
    <row r="390" spans="1:17" ht="24.75" customHeight="1">
      <c r="A390" s="58"/>
      <c r="B390" s="59"/>
      <c r="C390" s="4"/>
      <c r="D390" s="4"/>
      <c r="E390" s="8" t="s">
        <v>13</v>
      </c>
      <c r="F390" s="25">
        <f aca="true" t="shared" si="78" ref="F390:O390">F378+F372+F366+F360+F341+F335+F329+F323+F317+F311+F305+F299+F293+F287+F281+F275+F269+F263+F250+F244+F238+F232+F226+F220+F214+F208+F202+F196+F190+F184+F178+F172+F166+F160+F154+F106+F100+F94+F88+F82+F76+F70+F64+F58+F52+F46+F40+F34+F28+F22+F16+F347</f>
        <v>1210033.74</v>
      </c>
      <c r="G390" s="25">
        <f t="shared" si="78"/>
        <v>0</v>
      </c>
      <c r="H390" s="25">
        <f t="shared" si="78"/>
        <v>1210033.74</v>
      </c>
      <c r="I390" s="25">
        <f t="shared" si="78"/>
        <v>0</v>
      </c>
      <c r="J390" s="25">
        <f t="shared" si="78"/>
        <v>0</v>
      </c>
      <c r="K390" s="25">
        <f t="shared" si="78"/>
        <v>0</v>
      </c>
      <c r="L390" s="25">
        <f t="shared" si="78"/>
        <v>0</v>
      </c>
      <c r="M390" s="25">
        <f t="shared" si="78"/>
        <v>0</v>
      </c>
      <c r="N390" s="25">
        <f t="shared" si="78"/>
        <v>0</v>
      </c>
      <c r="O390" s="25">
        <f t="shared" si="78"/>
        <v>0</v>
      </c>
      <c r="P390" s="55"/>
      <c r="Q390" s="55"/>
    </row>
    <row r="391" spans="1:17" ht="24.75" customHeight="1">
      <c r="A391" s="58"/>
      <c r="B391" s="59"/>
      <c r="C391" s="4"/>
      <c r="D391" s="4"/>
      <c r="E391" s="8" t="s">
        <v>14</v>
      </c>
      <c r="F391" s="25">
        <f aca="true" t="shared" si="79" ref="F391:O391">F379+F373+F367+F361+F342+F336+F330+F324+F318+F312+F306+F300+F294+F288+F282+F276+F270+F264+F251+F245+F239+F233+F227+F221+F215+F209+F203+F197+F191+F185+F179+F173+F167+F161+F155+F107+F101+F95+F89+F83+F77+F71+F65+F59+F53+F47+F41+F35+F29+F23+F17+F348</f>
        <v>1069710.93</v>
      </c>
      <c r="G391" s="25">
        <f t="shared" si="79"/>
        <v>0</v>
      </c>
      <c r="H391" s="25">
        <f t="shared" si="79"/>
        <v>1069710.93</v>
      </c>
      <c r="I391" s="25">
        <f t="shared" si="79"/>
        <v>0</v>
      </c>
      <c r="J391" s="25">
        <f t="shared" si="79"/>
        <v>0</v>
      </c>
      <c r="K391" s="25">
        <f t="shared" si="79"/>
        <v>0</v>
      </c>
      <c r="L391" s="25">
        <f t="shared" si="79"/>
        <v>0</v>
      </c>
      <c r="M391" s="25">
        <f t="shared" si="79"/>
        <v>0</v>
      </c>
      <c r="N391" s="25">
        <f t="shared" si="79"/>
        <v>0</v>
      </c>
      <c r="O391" s="25">
        <f t="shared" si="79"/>
        <v>0</v>
      </c>
      <c r="P391" s="55"/>
      <c r="Q391" s="55"/>
    </row>
    <row r="392" spans="1:17" ht="24.75" customHeight="1">
      <c r="A392" s="58"/>
      <c r="B392" s="59"/>
      <c r="C392" s="4"/>
      <c r="D392" s="4"/>
      <c r="E392" s="8" t="s">
        <v>19</v>
      </c>
      <c r="F392" s="25">
        <f aca="true" t="shared" si="80" ref="F392:O392">F380+F374+F368+F362+F343+F337+F331+F325+F319+F313+F307+F301+F295+F289+F283+F277+F271+F265+F252+F246+F240+F234+F228+F222+F216+F210+F204+F198+F192+F186+F180+F174+F168+F162+F156+F108+F102+F96+F90+F84+F78+F72+F66+F60+F54+F48+F42+F36+F30+F24+F18+F349</f>
        <v>749590</v>
      </c>
      <c r="G392" s="25">
        <f t="shared" si="80"/>
        <v>0</v>
      </c>
      <c r="H392" s="25">
        <f t="shared" si="80"/>
        <v>749590</v>
      </c>
      <c r="I392" s="25">
        <f t="shared" si="80"/>
        <v>0</v>
      </c>
      <c r="J392" s="25">
        <f t="shared" si="80"/>
        <v>0</v>
      </c>
      <c r="K392" s="25">
        <f t="shared" si="80"/>
        <v>0</v>
      </c>
      <c r="L392" s="25">
        <f t="shared" si="80"/>
        <v>0</v>
      </c>
      <c r="M392" s="25">
        <f t="shared" si="80"/>
        <v>0</v>
      </c>
      <c r="N392" s="25">
        <f t="shared" si="80"/>
        <v>0</v>
      </c>
      <c r="O392" s="25">
        <f t="shared" si="80"/>
        <v>0</v>
      </c>
      <c r="P392" s="55"/>
      <c r="Q392" s="55"/>
    </row>
    <row r="393" spans="1:17" ht="24.75" customHeight="1">
      <c r="A393" s="58"/>
      <c r="B393" s="59"/>
      <c r="C393" s="4"/>
      <c r="D393" s="4"/>
      <c r="E393" s="8" t="s">
        <v>20</v>
      </c>
      <c r="F393" s="25">
        <f aca="true" t="shared" si="81" ref="F393:O393">F381+F375+F369+F363+F344+F338+F332+F326+F320+F314+F308+F302+F296+F290+F284+F278+F272+F266+F253+F247+F241+F235+F229+F223+F217+F211+F205+F199+F193+F187+F181+F175+F169+F163+F157+F109+F103+F97+F91+F85+F79+F73+F67+F61+F55+F49+F43+F37+F31+F25+F19+F350</f>
        <v>181458</v>
      </c>
      <c r="G393" s="25">
        <f t="shared" si="81"/>
        <v>0</v>
      </c>
      <c r="H393" s="25">
        <f t="shared" si="81"/>
        <v>181458</v>
      </c>
      <c r="I393" s="25">
        <f t="shared" si="81"/>
        <v>0</v>
      </c>
      <c r="J393" s="25">
        <f t="shared" si="81"/>
        <v>0</v>
      </c>
      <c r="K393" s="25">
        <f t="shared" si="81"/>
        <v>0</v>
      </c>
      <c r="L393" s="25">
        <f t="shared" si="81"/>
        <v>0</v>
      </c>
      <c r="M393" s="25">
        <f t="shared" si="81"/>
        <v>0</v>
      </c>
      <c r="N393" s="25">
        <f t="shared" si="81"/>
        <v>0</v>
      </c>
      <c r="O393" s="25">
        <f t="shared" si="81"/>
        <v>0</v>
      </c>
      <c r="P393" s="55"/>
      <c r="Q393" s="55"/>
    </row>
    <row r="394" spans="1:17" ht="33" customHeight="1">
      <c r="A394" s="32" t="s">
        <v>159</v>
      </c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</row>
  </sheetData>
  <sheetProtection/>
  <mergeCells count="257">
    <mergeCell ref="O4:Q4"/>
    <mergeCell ref="A345:A350"/>
    <mergeCell ref="B345:B350"/>
    <mergeCell ref="P345:Q350"/>
    <mergeCell ref="A351:A356"/>
    <mergeCell ref="B351:B356"/>
    <mergeCell ref="P351:Q356"/>
    <mergeCell ref="A116:A121"/>
    <mergeCell ref="B116:B121"/>
    <mergeCell ref="C116:C121"/>
    <mergeCell ref="A382:A387"/>
    <mergeCell ref="B382:B387"/>
    <mergeCell ref="P382:Q387"/>
    <mergeCell ref="B357:E357"/>
    <mergeCell ref="P357:Q357"/>
    <mergeCell ref="A376:A381"/>
    <mergeCell ref="B376:B381"/>
    <mergeCell ref="P376:Q381"/>
    <mergeCell ref="A358:A363"/>
    <mergeCell ref="B358:B363"/>
    <mergeCell ref="A110:A115"/>
    <mergeCell ref="B110:B115"/>
    <mergeCell ref="C110:C115"/>
    <mergeCell ref="A86:A91"/>
    <mergeCell ref="B86:B91"/>
    <mergeCell ref="C86:C91"/>
    <mergeCell ref="A98:A103"/>
    <mergeCell ref="B98:B103"/>
    <mergeCell ref="B80:B85"/>
    <mergeCell ref="A68:A73"/>
    <mergeCell ref="B68:B73"/>
    <mergeCell ref="A50:A55"/>
    <mergeCell ref="B50:B55"/>
    <mergeCell ref="A104:A109"/>
    <mergeCell ref="B104:B109"/>
    <mergeCell ref="C98:C103"/>
    <mergeCell ref="P92:Q97"/>
    <mergeCell ref="A92:A97"/>
    <mergeCell ref="A74:A79"/>
    <mergeCell ref="B74:B79"/>
    <mergeCell ref="C74:C79"/>
    <mergeCell ref="B92:B97"/>
    <mergeCell ref="C92:C97"/>
    <mergeCell ref="P98:Q103"/>
    <mergeCell ref="A80:A85"/>
    <mergeCell ref="C50:C55"/>
    <mergeCell ref="A62:A67"/>
    <mergeCell ref="B62:B67"/>
    <mergeCell ref="C62:C67"/>
    <mergeCell ref="A56:A61"/>
    <mergeCell ref="B56:B61"/>
    <mergeCell ref="C56:C61"/>
    <mergeCell ref="F8:G9"/>
    <mergeCell ref="C8:C10"/>
    <mergeCell ref="D8:D10"/>
    <mergeCell ref="A44:A49"/>
    <mergeCell ref="B44:B49"/>
    <mergeCell ref="C44:C49"/>
    <mergeCell ref="A26:A31"/>
    <mergeCell ref="B26:B31"/>
    <mergeCell ref="C26:C31"/>
    <mergeCell ref="A32:A37"/>
    <mergeCell ref="B38:B43"/>
    <mergeCell ref="C38:C43"/>
    <mergeCell ref="A8:A10"/>
    <mergeCell ref="B8:B10"/>
    <mergeCell ref="B32:B37"/>
    <mergeCell ref="C32:C37"/>
    <mergeCell ref="A38:A43"/>
    <mergeCell ref="A20:A25"/>
    <mergeCell ref="A14:A19"/>
    <mergeCell ref="P11:Q11"/>
    <mergeCell ref="P8:Q10"/>
    <mergeCell ref="B12:E12"/>
    <mergeCell ref="P20:Q25"/>
    <mergeCell ref="H8:O8"/>
    <mergeCell ref="H9:I9"/>
    <mergeCell ref="J9:K9"/>
    <mergeCell ref="L9:M9"/>
    <mergeCell ref="N9:O9"/>
    <mergeCell ref="E8:E10"/>
    <mergeCell ref="P12:Q12"/>
    <mergeCell ref="B13:E13"/>
    <mergeCell ref="P13:Q13"/>
    <mergeCell ref="P32:Q37"/>
    <mergeCell ref="B20:B25"/>
    <mergeCell ref="C20:C25"/>
    <mergeCell ref="B14:B19"/>
    <mergeCell ref="C14:C19"/>
    <mergeCell ref="B273:B278"/>
    <mergeCell ref="P303:Q308"/>
    <mergeCell ref="A285:A290"/>
    <mergeCell ref="A279:A284"/>
    <mergeCell ref="A291:A296"/>
    <mergeCell ref="P291:Q296"/>
    <mergeCell ref="A297:A302"/>
    <mergeCell ref="B291:B296"/>
    <mergeCell ref="C122:C127"/>
    <mergeCell ref="A128:A133"/>
    <mergeCell ref="B128:B133"/>
    <mergeCell ref="C128:C133"/>
    <mergeCell ref="A2:Q2"/>
    <mergeCell ref="A388:A393"/>
    <mergeCell ref="B388:B393"/>
    <mergeCell ref="P388:Q393"/>
    <mergeCell ref="P260:Q260"/>
    <mergeCell ref="A273:A278"/>
    <mergeCell ref="A140:A145"/>
    <mergeCell ref="A134:A139"/>
    <mergeCell ref="A146:A151"/>
    <mergeCell ref="B146:B151"/>
    <mergeCell ref="B140:B145"/>
    <mergeCell ref="A122:A127"/>
    <mergeCell ref="B122:B127"/>
    <mergeCell ref="C146:C151"/>
    <mergeCell ref="A164:A169"/>
    <mergeCell ref="B164:B169"/>
    <mergeCell ref="C164:C169"/>
    <mergeCell ref="A152:A157"/>
    <mergeCell ref="C152:C157"/>
    <mergeCell ref="C158:C163"/>
    <mergeCell ref="B152:B157"/>
    <mergeCell ref="A158:A163"/>
    <mergeCell ref="A188:A193"/>
    <mergeCell ref="B188:B193"/>
    <mergeCell ref="C188:C193"/>
    <mergeCell ref="A170:A175"/>
    <mergeCell ref="B170:B175"/>
    <mergeCell ref="C170:C175"/>
    <mergeCell ref="A182:A187"/>
    <mergeCell ref="B182:B187"/>
    <mergeCell ref="C182:C187"/>
    <mergeCell ref="A176:A181"/>
    <mergeCell ref="C194:C199"/>
    <mergeCell ref="C230:C235"/>
    <mergeCell ref="B230:B235"/>
    <mergeCell ref="A224:A229"/>
    <mergeCell ref="C224:C229"/>
    <mergeCell ref="B224:B229"/>
    <mergeCell ref="A206:A211"/>
    <mergeCell ref="A200:A205"/>
    <mergeCell ref="C206:C211"/>
    <mergeCell ref="A261:A266"/>
    <mergeCell ref="B261:B266"/>
    <mergeCell ref="A254:A259"/>
    <mergeCell ref="B254:B259"/>
    <mergeCell ref="A194:A199"/>
    <mergeCell ref="B194:B199"/>
    <mergeCell ref="B200:B205"/>
    <mergeCell ref="B206:B211"/>
    <mergeCell ref="A212:A217"/>
    <mergeCell ref="B212:B217"/>
    <mergeCell ref="A248:A253"/>
    <mergeCell ref="B248:B253"/>
    <mergeCell ref="P339:Q344"/>
    <mergeCell ref="A303:A308"/>
    <mergeCell ref="B303:B308"/>
    <mergeCell ref="A309:A314"/>
    <mergeCell ref="B309:B314"/>
    <mergeCell ref="P333:Q338"/>
    <mergeCell ref="A315:A320"/>
    <mergeCell ref="B315:B320"/>
    <mergeCell ref="A370:A375"/>
    <mergeCell ref="P370:Q375"/>
    <mergeCell ref="B370:B375"/>
    <mergeCell ref="B333:B338"/>
    <mergeCell ref="A333:A338"/>
    <mergeCell ref="A321:A326"/>
    <mergeCell ref="B321:B326"/>
    <mergeCell ref="B327:B332"/>
    <mergeCell ref="P327:Q332"/>
    <mergeCell ref="A327:A332"/>
    <mergeCell ref="C80:C85"/>
    <mergeCell ref="B176:B181"/>
    <mergeCell ref="C104:C109"/>
    <mergeCell ref="B134:B139"/>
    <mergeCell ref="P358:Q363"/>
    <mergeCell ref="A364:A369"/>
    <mergeCell ref="B364:B369"/>
    <mergeCell ref="P364:Q369"/>
    <mergeCell ref="B158:B163"/>
    <mergeCell ref="A267:A272"/>
    <mergeCell ref="P14:Q19"/>
    <mergeCell ref="C176:C181"/>
    <mergeCell ref="C134:C139"/>
    <mergeCell ref="P56:Q61"/>
    <mergeCell ref="P74:Q79"/>
    <mergeCell ref="P146:Q151"/>
    <mergeCell ref="P134:Q139"/>
    <mergeCell ref="P38:Q43"/>
    <mergeCell ref="C140:C145"/>
    <mergeCell ref="C68:C73"/>
    <mergeCell ref="P62:Q67"/>
    <mergeCell ref="P80:Q85"/>
    <mergeCell ref="P86:Q91"/>
    <mergeCell ref="P68:Q73"/>
    <mergeCell ref="P110:Q115"/>
    <mergeCell ref="P26:Q31"/>
    <mergeCell ref="C200:C205"/>
    <mergeCell ref="P200:Q205"/>
    <mergeCell ref="P194:Q199"/>
    <mergeCell ref="P152:Q157"/>
    <mergeCell ref="P44:Q49"/>
    <mergeCell ref="P104:Q109"/>
    <mergeCell ref="P128:Q133"/>
    <mergeCell ref="P122:Q127"/>
    <mergeCell ref="P50:Q55"/>
    <mergeCell ref="P116:Q121"/>
    <mergeCell ref="P140:Q145"/>
    <mergeCell ref="P164:Q169"/>
    <mergeCell ref="P176:Q181"/>
    <mergeCell ref="P158:Q163"/>
    <mergeCell ref="P170:Q175"/>
    <mergeCell ref="P212:Q217"/>
    <mergeCell ref="P206:Q211"/>
    <mergeCell ref="P182:Q187"/>
    <mergeCell ref="P188:Q193"/>
    <mergeCell ref="P321:Q326"/>
    <mergeCell ref="P236:Q241"/>
    <mergeCell ref="P267:Q272"/>
    <mergeCell ref="P273:Q278"/>
    <mergeCell ref="P279:Q284"/>
    <mergeCell ref="P242:Q247"/>
    <mergeCell ref="P254:Q259"/>
    <mergeCell ref="P248:Q253"/>
    <mergeCell ref="P261:Q266"/>
    <mergeCell ref="P297:Q302"/>
    <mergeCell ref="C218:C223"/>
    <mergeCell ref="B279:B284"/>
    <mergeCell ref="B260:E260"/>
    <mergeCell ref="B285:B290"/>
    <mergeCell ref="B297:B302"/>
    <mergeCell ref="P315:Q320"/>
    <mergeCell ref="P224:Q229"/>
    <mergeCell ref="P218:Q223"/>
    <mergeCell ref="P285:Q290"/>
    <mergeCell ref="B267:B272"/>
    <mergeCell ref="F5:M5"/>
    <mergeCell ref="B218:B223"/>
    <mergeCell ref="C236:C241"/>
    <mergeCell ref="A242:A247"/>
    <mergeCell ref="B242:B247"/>
    <mergeCell ref="A230:A235"/>
    <mergeCell ref="A236:A241"/>
    <mergeCell ref="A218:A223"/>
    <mergeCell ref="B236:B241"/>
    <mergeCell ref="C242:C247"/>
    <mergeCell ref="B339:B344"/>
    <mergeCell ref="A339:A344"/>
    <mergeCell ref="A394:Q394"/>
    <mergeCell ref="P309:Q314"/>
    <mergeCell ref="A6:E6"/>
    <mergeCell ref="A7:E7"/>
    <mergeCell ref="F6:L6"/>
    <mergeCell ref="F7:L7"/>
    <mergeCell ref="C248:C253"/>
    <mergeCell ref="P230:Q235"/>
  </mergeCells>
  <printOptions/>
  <pageMargins left="0.31496062992125984" right="0.1968503937007874" top="0.2755905511811024" bottom="0.1968503937007874" header="0.31496062992125984" footer="0.2362204724409449"/>
  <pageSetup fitToHeight="99" fitToWidth="1" horizontalDpi="600" verticalDpi="600" orientation="landscape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pastuhov</cp:lastModifiedBy>
  <cp:lastPrinted>2014-09-22T03:09:01Z</cp:lastPrinted>
  <dcterms:created xsi:type="dcterms:W3CDTF">2014-04-28T07:48:47Z</dcterms:created>
  <dcterms:modified xsi:type="dcterms:W3CDTF">2014-09-23T10:49:57Z</dcterms:modified>
  <cp:category/>
  <cp:version/>
  <cp:contentType/>
  <cp:contentStatus/>
</cp:coreProperties>
</file>