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ная стоим" sheetId="1" r:id="rId1"/>
  </sheets>
  <definedNames>
    <definedName name="_xlnm.Print_Titles" localSheetId="0">'сметная стоим'!$7:$12</definedName>
    <definedName name="_xlnm.Print_Area" localSheetId="0">'сметная стоим'!$A$1:$W$98</definedName>
  </definedNames>
  <calcPr fullCalcOnLoad="1"/>
</workbook>
</file>

<file path=xl/sharedStrings.xml><?xml version="1.0" encoding="utf-8"?>
<sst xmlns="http://schemas.openxmlformats.org/spreadsheetml/2006/main" count="512" uniqueCount="172">
  <si>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</si>
  <si>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</si>
  <si>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</si>
  <si>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</si>
  <si>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</si>
  <si>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</si>
  <si>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Департамент капитального строительства</t>
  </si>
  <si>
    <t xml:space="preserve">Перечень объектов капитального строительства и объектов недвижимого имущества 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</si>
  <si>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</si>
  <si>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</si>
  <si>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</si>
  <si>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 археологический надзор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</si>
  <si>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</si>
  <si>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разработка проектно-сметной
 документации 
и 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</si>
  <si>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</si>
  <si>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</si>
  <si>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r>
      <t>Строительство сетей канализации по ул.Куйбышева, Григорьева, А.Невского</t>
    </r>
    <r>
      <rPr>
        <sz val="18"/>
        <color indexed="10"/>
        <rFont val="Times New Roman"/>
        <family val="1"/>
      </rPr>
      <t xml:space="preserve"> (по решению суда)</t>
    </r>
  </si>
  <si>
    <t>5,8 км</t>
  </si>
  <si>
    <t>1,5 км</t>
  </si>
  <si>
    <t>12</t>
  </si>
  <si>
    <t>13</t>
  </si>
  <si>
    <t>14</t>
  </si>
  <si>
    <t>15</t>
  </si>
  <si>
    <t>16</t>
  </si>
  <si>
    <t>17</t>
  </si>
  <si>
    <t>18</t>
  </si>
  <si>
    <t>19</t>
  </si>
  <si>
    <t>2012 год</t>
  </si>
  <si>
    <t>2013 год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</si>
  <si>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</si>
  <si>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</si>
  <si>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разработка проектно-сметной документации</t>
  </si>
  <si>
    <t>Сметная стоимость объекта капитального строительства, тыс. руб.</t>
  </si>
  <si>
    <t>Распределение общего объема предоставляемых инвестиций по годам реализации инвестиционного проекта
(тыс. руб.)</t>
  </si>
  <si>
    <t>2015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</si>
  <si>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</si>
  <si>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</si>
  <si>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</si>
  <si>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</si>
  <si>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 xml:space="preserve">комплекс инженерных изысканий, формирование границ земельных участков,разработка проектно-сметной
 документации, строительно-монтажные работы  </t>
  </si>
  <si>
    <t>Строительство станции водоподготовки в д. Лоскутово</t>
  </si>
  <si>
    <t>разработка проектно-сметной документации и строительно-монтажные работы</t>
  </si>
  <si>
    <t>Строительство водопроводной насосной станции в районе ул. Иркутский тракт</t>
  </si>
  <si>
    <t>1 шт.</t>
  </si>
  <si>
    <t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                                                                                                                    2 пусковой комплекс. Строительство канализационного коллектора по ул. Дальне-Ключевская до ул. Б-Подгорная.                                                                                                          3 пусковой комплекс Строительство канализационного коллектора от пер. Светлого до ул. Первомайской.</t>
  </si>
  <si>
    <t>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                                                                                                                             3 этап строительства, в том числе Строительство канализационного коллектора Ду=1400 мм по ул. Алтайской от ул. Гоголя до КНС-4а</t>
  </si>
  <si>
    <t>Строительство канализационных очистных сооружений в д. Лоскутово</t>
  </si>
  <si>
    <t>2016</t>
  </si>
  <si>
    <t>Реконструкция системы водоотведения в пос. Спутник (решение судов)</t>
  </si>
  <si>
    <t>Реконструкция городских очистных сооружений (ГОС) со строительством цеха механического обезвоживания осадка</t>
  </si>
  <si>
    <t>Строительство канализационного коллектора от жилого дома по ул. Водяная, 90</t>
  </si>
  <si>
    <t>460 п.м.</t>
  </si>
  <si>
    <t>Техническое перевооружение канализационно-насосной станции по ул. Угрюмова, 4 а в г. Томске</t>
  </si>
  <si>
    <t>Строительство канализационной линии по ул. Октябрьской с целью подключения к централизованной системе канализации МАОУ СОШ №5</t>
  </si>
  <si>
    <t>170 п.м.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</si>
  <si>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</si>
  <si>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</si>
  <si>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 xml:space="preserve">Ремонт канализационного коллектора по ул. Угрюмова, 4, 6 </t>
  </si>
  <si>
    <t>Разработка генеральной схемы ливновой канализации Города Томска, проведение инвентаризации системы ливневой канализации</t>
  </si>
  <si>
    <t>- г. Томск, ул. Обруб, 4 (решение судов)</t>
  </si>
  <si>
    <t>- г. Томск, ул. Алтайская, 5 (решение судов)</t>
  </si>
  <si>
    <t>- г. Томск, ул. Свердлова, 4, 5, 6, 6/1, 7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</si>
  <si>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</si>
  <si>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</si>
  <si>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>- г. Томск, ул. Петропавловская, 7; г. Томск, ул. Сибирская, 2б, (2, 2а); г. Томск, пер. Красноармейский, 4, 6; г. Томск, ул. Шишкова, 5; г. Томск, ул. Лермонтова, 17, 19, 30, 32 (решение судов)</t>
  </si>
  <si>
    <t>- г. Томск, ул. Московский тракт, 82</t>
  </si>
  <si>
    <t>1160 п.м.</t>
  </si>
  <si>
    <t>2017</t>
  </si>
  <si>
    <t>1 км</t>
  </si>
  <si>
    <t>2019</t>
  </si>
  <si>
    <t>4 км</t>
  </si>
  <si>
    <t>2018</t>
  </si>
  <si>
    <t>3,3 км</t>
  </si>
  <si>
    <t>2 км</t>
  </si>
  <si>
    <t>300 п.м.</t>
  </si>
  <si>
    <t>2,1 км</t>
  </si>
  <si>
    <t>14 шт.</t>
  </si>
  <si>
    <t xml:space="preserve">Капитальный ремонт ливневого коллектора по ул. Героев Чубаровцев в г. 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
</t>
  </si>
  <si>
    <t xml:space="preserve">Строительство ливневой канализации по пер. Юрточному, 8
</t>
  </si>
  <si>
    <t xml:space="preserve">Строительство сетей ливневой канализации по ул. Технической, пер. Ближнему в г. Томске
</t>
  </si>
  <si>
    <t>250 п. м.</t>
  </si>
  <si>
    <t>2000 п.м.</t>
  </si>
  <si>
    <t>700 п.м.</t>
  </si>
  <si>
    <t xml:space="preserve">Строительство индивидуальной газовой котельной в районе Томского приборного завода
</t>
  </si>
  <si>
    <t xml:space="preserve">Переключение жилых домов, запитанных от котельной завода "Сибкабель" к центральным тепловым сетям
</t>
  </si>
  <si>
    <t xml:space="preserve">Переподключение на сети централизованного теплоснабжения жилых домов, запитанных от котельной по ул. Большая Подгорная, 153/1, ул. Севастопольская, 108 
</t>
  </si>
  <si>
    <t xml:space="preserve">Переподключение жилых домов,  от котельной ЗАО "Красная Звезда" на сети центрального теплоснабжения
</t>
  </si>
  <si>
    <t>проектно-изыскательсткие и строительно-монтажные работы</t>
  </si>
  <si>
    <t xml:space="preserve">Переключение жилых домов, запитанных от котельной ШПЗ к центральным тепловым сетям
</t>
  </si>
  <si>
    <t xml:space="preserve">Строительство газовой котельной установленной мощностью 0.5 МВт по адресу: ул. 2-ой пос. ЛПК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</si>
  <si>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</si>
  <si>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</si>
  <si>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</si>
  <si>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</si>
  <si>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</si>
  <si>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</si>
  <si>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</si>
  <si>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</si>
  <si>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</si>
  <si>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</si>
  <si>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</si>
  <si>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17.1</t>
  </si>
  <si>
    <t>17.2</t>
  </si>
  <si>
    <t>17.3</t>
  </si>
  <si>
    <t>17.4</t>
  </si>
  <si>
    <t>17.5</t>
  </si>
  <si>
    <t>17.6</t>
  </si>
  <si>
    <t>17.7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</si>
  <si>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</si>
  <si>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</si>
  <si>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</si>
  <si>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</si>
  <si>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</si>
  <si>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</si>
  <si>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</si>
  <si>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</si>
  <si>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</si>
  <si>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</si>
  <si>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</si>
  <si>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</si>
  <si>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</si>
  <si>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</si>
  <si>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</si>
  <si>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</si>
  <si>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</si>
  <si>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</si>
  <si>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</si>
  <si>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</si>
  <si>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</si>
  <si>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</si>
  <si>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</si>
  <si>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</si>
  <si>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</si>
  <si>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</si>
  <si>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</si>
  <si>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</si>
  <si>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</si>
  <si>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</si>
  <si>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</si>
  <si>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</si>
  <si>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</si>
  <si>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160, 188; Енисейская,15, 17; Шевченко, 39, 39/2  </t>
  </si>
  <si>
    <t xml:space="preserve">Увеличение категорий надёжности электроснабжения объектов социальной сферы
</t>
  </si>
  <si>
    <t xml:space="preserve">Установка 2КТП по ул. Угрюмова в г. Томске со строительством сетей внешнего электроснабжения 0,4 кВ до жилых домов  № 4, 4/1, 6 по ул. Угрюмова.
</t>
  </si>
  <si>
    <t xml:space="preserve">Переключение абонентов с ведомственных сетей электроснабжения на сети электроснабжения электросетевых компаний
</t>
  </si>
  <si>
    <t xml:space="preserve">Переподключение жилых домов, запитанных от котельной по ул. Водяная, 80 на сети центрального теплоснабжения
</t>
  </si>
  <si>
    <t xml:space="preserve">Строительство локального источника теплоснабжения - газовой котельной установленной мощностью 0,35 МВт по адресу: с. Тимирязевское, ул. Чапаева, 11/1
</t>
  </si>
  <si>
    <t xml:space="preserve">Строительство локального источника теплоснабжения - газовой котельной установленной мощностью 1,4 МВт по адресу: с. Тимирязевское, ул. Октябрьская, 71/9
</t>
  </si>
  <si>
    <t xml:space="preserve">Строительство локального источника теплоснабжения - газовой котельной установленной мощностью 0,32 МВт по адресу: ул. Басандайская, 2/3
</t>
  </si>
  <si>
    <t xml:space="preserve">Строительство локального источника теплоснабжения - газовой котельной установленной мощностью 0,2 МВт по адресу: ул. Басандайская, 11/3
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</si>
  <si>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
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</si>
  <si>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
</t>
  </si>
  <si>
    <t xml:space="preserve">Строительство локального источника - газовой котельной установленной мощностью 0,2МВт по адресу: пос. Спутник, 44/1
</t>
  </si>
  <si>
    <t xml:space="preserve">Строительство ливневого коллектора по ул. Ломоносова от ул. Калужской до ул. Энергетиков
</t>
  </si>
  <si>
    <t xml:space="preserve">Строительство ливневого коллектора по ул. Интернационалистов
</t>
  </si>
  <si>
    <t xml:space="preserve">Строительство очистных сооружений на водовыпусках ливневой канализации
</t>
  </si>
  <si>
    <t xml:space="preserve">Строительство канализационных очистных сооружений в с. Тимирязевское
</t>
  </si>
  <si>
    <t xml:space="preserve">Строительство очистных сооружений на водовыпуске ливневой канализации напротив жилого дома № 2 по ул. К. Маркса
</t>
  </si>
  <si>
    <t xml:space="preserve">Реконструкция дренажной системы мкр. Черемошники
</t>
  </si>
  <si>
    <t xml:space="preserve">Реконструкция ливневого коллектора по пр. Фрунзе от ул. Елизаровых до пр. Комсомольского
</t>
  </si>
  <si>
    <t xml:space="preserve">Строительство ливневого коллектора по пер. Светлому
</t>
  </si>
  <si>
    <t xml:space="preserve">Реконструкция дренажа по пер. Красноармейскому
</t>
  </si>
  <si>
    <t xml:space="preserve">Реконструкция ливневого коллектора по ул. С. Разина
</t>
  </si>
  <si>
    <t xml:space="preserve">Инженерная защита от подтоплений территории "Татарская слобода"
</t>
  </si>
  <si>
    <t xml:space="preserve">Строительство ливневого коллектора по пер. Школьному
</t>
  </si>
  <si>
    <t xml:space="preserve">Строительство ливневого коллектора по пер. Днепровскому с канализационной насосной станцией
</t>
  </si>
  <si>
    <t xml:space="preserve">Реконструкция ливневого коллектора, проложенного от трамвайного кольца на ул. Б. Подгорной до выпуска в оз. Цимлянка
</t>
  </si>
  <si>
    <t xml:space="preserve">к подпрограмме
«Развитие инженерной инфраструктуры»
</t>
  </si>
  <si>
    <t>Строительство сетей водоснабжения муниципального образования Город Томск (согластно Приложение 3 к подпограмме «Развитие инженерной инфраструктуры» )</t>
  </si>
  <si>
    <t>53</t>
  </si>
  <si>
    <t>Организация теплоснабжения дер.Лоскутово</t>
  </si>
  <si>
    <t>Приложение 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</si>
</sst>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</numFmts>
  <fonts count="46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name val="Times New Roman"/>
      <family val="1"/>
    </font>
    <font>
      <sz val="18"/>
      <color indexed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5" fontId="4" fillId="0" borderId="20" xfId="0" applyNumberFormat="1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left" vertical="center" wrapText="1"/>
    </xf>
    <xf numFmtId="185" fontId="4" fillId="0" borderId="21" xfId="0" applyNumberFormat="1" applyFont="1" applyFill="1" applyBorder="1" applyAlignment="1">
      <alignment horizontal="left" vertical="center" wrapText="1"/>
    </xf>
    <xf numFmtId="185" fontId="4" fillId="0" borderId="22" xfId="0" applyNumberFormat="1" applyFont="1" applyFill="1" applyBorder="1" applyAlignment="1">
      <alignment horizontal="left" vertical="center" wrapText="1"/>
    </xf>
    <xf numFmtId="185" fontId="4" fillId="0" borderId="23" xfId="0" applyNumberFormat="1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185" fontId="4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85" fontId="4" fillId="0" borderId="11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185" fontId="7" fillId="0" borderId="25" xfId="0" applyNumberFormat="1" applyFont="1" applyFill="1" applyBorder="1" applyAlignment="1">
      <alignment horizontal="left" vertical="center" wrapText="1"/>
    </xf>
    <xf numFmtId="185" fontId="7" fillId="0" borderId="13" xfId="0" applyNumberFormat="1" applyFont="1" applyFill="1" applyBorder="1" applyAlignment="1">
      <alignment horizontal="left" vertical="center" wrapText="1"/>
    </xf>
    <xf numFmtId="185" fontId="7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185" fontId="1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185" fontId="4" fillId="0" borderId="21" xfId="0" applyNumberFormat="1" applyFont="1" applyFill="1" applyBorder="1" applyAlignment="1">
      <alignment horizontal="left" vertical="center" wrapText="1"/>
    </xf>
    <xf numFmtId="185" fontId="4" fillId="0" borderId="23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5" fontId="4" fillId="0" borderId="27" xfId="0" applyNumberFormat="1" applyFont="1" applyFill="1" applyBorder="1" applyAlignment="1">
      <alignment horizontal="left" vertical="center" wrapText="1"/>
    </xf>
    <xf numFmtId="185" fontId="4" fillId="0" borderId="28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4" fillId="0" borderId="11" xfId="0" applyNumberFormat="1" applyFont="1" applyFill="1" applyBorder="1" applyAlignment="1">
      <alignment horizontal="left" vertical="center" wrapText="1"/>
    </xf>
    <xf numFmtId="185" fontId="4" fillId="0" borderId="12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185" fontId="4" fillId="0" borderId="29" xfId="0" applyNumberFormat="1" applyFont="1" applyFill="1" applyBorder="1" applyAlignment="1">
      <alignment horizontal="left" vertical="center" wrapText="1"/>
    </xf>
    <xf numFmtId="185" fontId="4" fillId="0" borderId="30" xfId="0" applyNumberFormat="1" applyFont="1" applyFill="1" applyBorder="1" applyAlignment="1">
      <alignment horizontal="left" vertical="center" wrapText="1"/>
    </xf>
    <xf numFmtId="185" fontId="4" fillId="0" borderId="31" xfId="0" applyNumberFormat="1" applyFont="1" applyFill="1" applyBorder="1" applyAlignment="1">
      <alignment horizontal="left" vertical="center" wrapText="1"/>
    </xf>
    <xf numFmtId="185" fontId="4" fillId="0" borderId="32" xfId="0" applyNumberFormat="1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185" fontId="4" fillId="0" borderId="40" xfId="0" applyNumberFormat="1" applyFont="1" applyFill="1" applyBorder="1" applyAlignment="1">
      <alignment horizontal="left" vertical="center" wrapText="1"/>
    </xf>
    <xf numFmtId="185" fontId="4" fillId="0" borderId="41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185" fontId="4" fillId="0" borderId="22" xfId="0" applyNumberFormat="1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left" vertical="center" wrapText="1"/>
    </xf>
    <xf numFmtId="185" fontId="7" fillId="0" borderId="14" xfId="0" applyNumberFormat="1" applyFont="1" applyFill="1" applyBorder="1" applyAlignment="1">
      <alignment horizontal="left" vertical="center" wrapText="1"/>
    </xf>
    <xf numFmtId="185" fontId="7" fillId="0" borderId="4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9" fillId="0" borderId="47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49" fontId="9" fillId="0" borderId="48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185" fontId="7" fillId="0" borderId="13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tabSelected="1" view="pageBreakPreview" zoomScale="50" zoomScaleSheetLayoutView="50" zoomScalePageLayoutView="0" workbookViewId="0" topLeftCell="A1">
      <selection activeCell="Q6" sqref="Q6"/>
    </sheetView>
  </sheetViews>
  <sheetFormatPr defaultColWidth="9.140625" defaultRowHeight="12.75"/>
  <cols>
    <col min="1" max="1" width="8.7109375" style="36" customWidth="1"/>
    <col min="2" max="2" width="139.140625" style="9" customWidth="1"/>
    <col min="3" max="3" width="31.00390625" style="9" customWidth="1"/>
    <col min="4" max="4" width="30.00390625" style="9" customWidth="1"/>
    <col min="5" max="5" width="31.28125" style="9" customWidth="1"/>
    <col min="6" max="6" width="18.8515625" style="9" customWidth="1"/>
    <col min="7" max="7" width="15.8515625" style="9" customWidth="1"/>
    <col min="8" max="8" width="20.28125" style="9" customWidth="1"/>
    <col min="9" max="9" width="35.57421875" style="9" hidden="1" customWidth="1"/>
    <col min="10" max="10" width="25.00390625" style="9" hidden="1" customWidth="1"/>
    <col min="11" max="11" width="23.421875" style="9" customWidth="1"/>
    <col min="12" max="12" width="11.57421875" style="9" hidden="1" customWidth="1"/>
    <col min="13" max="13" width="35.00390625" style="9" hidden="1" customWidth="1"/>
    <col min="14" max="14" width="10.57421875" style="9" hidden="1" customWidth="1"/>
    <col min="15" max="15" width="20.7109375" style="9" customWidth="1"/>
    <col min="16" max="16" width="21.140625" style="9" customWidth="1"/>
    <col min="17" max="17" width="32.57421875" style="9" customWidth="1"/>
    <col min="18" max="19" width="14.7109375" style="9" hidden="1" customWidth="1"/>
    <col min="20" max="20" width="9.140625" style="9" customWidth="1"/>
    <col min="21" max="21" width="19.57421875" style="9" customWidth="1"/>
    <col min="22" max="22" width="23.421875" style="9" customWidth="1"/>
    <col min="23" max="23" width="16.8515625" style="9" customWidth="1"/>
    <col min="24" max="16384" width="9.140625" style="9" customWidth="1"/>
  </cols>
  <sheetData>
    <row r="1" spans="1:23" ht="2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53" t="s">
        <v>171</v>
      </c>
      <c r="V1" s="53"/>
      <c r="W1" s="53"/>
    </row>
    <row r="2" spans="1:23" ht="76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3" t="s">
        <v>167</v>
      </c>
      <c r="V2" s="53"/>
      <c r="W2" s="53"/>
    </row>
    <row r="3" spans="1:14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23" ht="33">
      <c r="A5" s="56" t="s">
        <v>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17" ht="34.5" customHeight="1" thickBo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11"/>
      <c r="P6" s="11"/>
      <c r="Q6" s="11"/>
    </row>
    <row r="7" spans="1:23" ht="57.75" customHeight="1">
      <c r="A7" s="92" t="s">
        <v>0</v>
      </c>
      <c r="B7" s="67" t="s">
        <v>1</v>
      </c>
      <c r="C7" s="67" t="s">
        <v>2</v>
      </c>
      <c r="D7" s="67" t="s">
        <v>3</v>
      </c>
      <c r="E7" s="67" t="s">
        <v>4</v>
      </c>
      <c r="F7" s="67" t="s">
        <v>8</v>
      </c>
      <c r="G7" s="88" t="s">
        <v>29</v>
      </c>
      <c r="H7" s="88" t="s">
        <v>32</v>
      </c>
      <c r="I7" s="61" t="s">
        <v>5</v>
      </c>
      <c r="J7" s="62"/>
      <c r="K7" s="62"/>
      <c r="L7" s="62"/>
      <c r="M7" s="62"/>
      <c r="N7" s="62"/>
      <c r="O7" s="62"/>
      <c r="P7" s="63"/>
      <c r="Q7" s="88" t="s">
        <v>37</v>
      </c>
      <c r="R7" s="67" t="s">
        <v>33</v>
      </c>
      <c r="S7" s="67"/>
      <c r="T7" s="67"/>
      <c r="U7" s="67"/>
      <c r="V7" s="67"/>
      <c r="W7" s="68"/>
    </row>
    <row r="8" spans="1:23" ht="26.25" customHeight="1">
      <c r="A8" s="93"/>
      <c r="B8" s="69"/>
      <c r="C8" s="69"/>
      <c r="D8" s="69"/>
      <c r="E8" s="69"/>
      <c r="F8" s="69"/>
      <c r="G8" s="89"/>
      <c r="H8" s="89"/>
      <c r="I8" s="64"/>
      <c r="J8" s="65"/>
      <c r="K8" s="65"/>
      <c r="L8" s="65"/>
      <c r="M8" s="65"/>
      <c r="N8" s="65"/>
      <c r="O8" s="65"/>
      <c r="P8" s="66"/>
      <c r="Q8" s="89"/>
      <c r="R8" s="69"/>
      <c r="S8" s="69"/>
      <c r="T8" s="69"/>
      <c r="U8" s="69"/>
      <c r="V8" s="69"/>
      <c r="W8" s="70"/>
    </row>
    <row r="9" spans="1:23" ht="10.5" customHeight="1">
      <c r="A9" s="93"/>
      <c r="B9" s="69"/>
      <c r="C9" s="69"/>
      <c r="D9" s="69"/>
      <c r="E9" s="69"/>
      <c r="F9" s="69"/>
      <c r="G9" s="89"/>
      <c r="H9" s="89"/>
      <c r="I9" s="64"/>
      <c r="J9" s="65"/>
      <c r="K9" s="65"/>
      <c r="L9" s="65"/>
      <c r="M9" s="65"/>
      <c r="N9" s="65"/>
      <c r="O9" s="65"/>
      <c r="P9" s="66"/>
      <c r="Q9" s="89"/>
      <c r="R9" s="69"/>
      <c r="S9" s="69"/>
      <c r="T9" s="69"/>
      <c r="U9" s="69"/>
      <c r="V9" s="69"/>
      <c r="W9" s="70"/>
    </row>
    <row r="10" spans="1:23" ht="6" customHeight="1">
      <c r="A10" s="93"/>
      <c r="B10" s="69"/>
      <c r="C10" s="69"/>
      <c r="D10" s="69"/>
      <c r="E10" s="69"/>
      <c r="F10" s="69"/>
      <c r="G10" s="89"/>
      <c r="H10" s="89"/>
      <c r="I10" s="64"/>
      <c r="J10" s="65"/>
      <c r="K10" s="65"/>
      <c r="L10" s="65"/>
      <c r="M10" s="65"/>
      <c r="N10" s="65"/>
      <c r="O10" s="65"/>
      <c r="P10" s="66"/>
      <c r="Q10" s="89"/>
      <c r="R10" s="69"/>
      <c r="S10" s="69"/>
      <c r="T10" s="69"/>
      <c r="U10" s="69"/>
      <c r="V10" s="69"/>
      <c r="W10" s="70"/>
    </row>
    <row r="11" spans="1:23" ht="90" customHeight="1" thickBot="1">
      <c r="A11" s="94"/>
      <c r="B11" s="87"/>
      <c r="C11" s="87"/>
      <c r="D11" s="87"/>
      <c r="E11" s="87"/>
      <c r="F11" s="87"/>
      <c r="G11" s="90"/>
      <c r="H11" s="90"/>
      <c r="I11" s="12" t="s">
        <v>27</v>
      </c>
      <c r="J11" s="12" t="s">
        <v>28</v>
      </c>
      <c r="K11" s="12" t="s">
        <v>35</v>
      </c>
      <c r="L11" s="12"/>
      <c r="M11" s="12"/>
      <c r="N11" s="12"/>
      <c r="O11" s="12" t="s">
        <v>36</v>
      </c>
      <c r="P11" s="12" t="s">
        <v>38</v>
      </c>
      <c r="Q11" s="90"/>
      <c r="R11" s="12" t="s">
        <v>27</v>
      </c>
      <c r="S11" s="12" t="s">
        <v>28</v>
      </c>
      <c r="T11" s="77" t="s">
        <v>35</v>
      </c>
      <c r="U11" s="78"/>
      <c r="V11" s="13" t="s">
        <v>36</v>
      </c>
      <c r="W11" s="14" t="s">
        <v>38</v>
      </c>
    </row>
    <row r="12" spans="1:23" ht="19.5" thickBot="1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95">
        <v>9</v>
      </c>
      <c r="L12" s="95"/>
      <c r="M12" s="95"/>
      <c r="N12" s="16">
        <v>10</v>
      </c>
      <c r="O12" s="16">
        <v>10</v>
      </c>
      <c r="P12" s="16">
        <v>11</v>
      </c>
      <c r="Q12" s="16">
        <v>12</v>
      </c>
      <c r="R12" s="16">
        <v>13</v>
      </c>
      <c r="S12" s="16">
        <v>14</v>
      </c>
      <c r="T12" s="79">
        <v>13</v>
      </c>
      <c r="U12" s="80"/>
      <c r="V12" s="16">
        <v>14</v>
      </c>
      <c r="W12" s="17">
        <v>15</v>
      </c>
    </row>
    <row r="13" spans="1:23" s="26" customFormat="1" ht="183" customHeight="1" thickBot="1">
      <c r="A13" s="18" t="s">
        <v>90</v>
      </c>
      <c r="B13" s="2" t="s">
        <v>168</v>
      </c>
      <c r="C13" s="19" t="s">
        <v>39</v>
      </c>
      <c r="D13" s="20" t="s">
        <v>6</v>
      </c>
      <c r="E13" s="20" t="s">
        <v>6</v>
      </c>
      <c r="F13" s="1">
        <v>119.18</v>
      </c>
      <c r="G13" s="1">
        <v>2017</v>
      </c>
      <c r="H13" s="21">
        <f>K13+O13+P13</f>
        <v>878515.8999999999</v>
      </c>
      <c r="I13" s="22"/>
      <c r="J13" s="22"/>
      <c r="K13" s="39">
        <v>172905.6</v>
      </c>
      <c r="L13" s="81"/>
      <c r="M13" s="40"/>
      <c r="N13" s="22" t="e">
        <f>#REF!+#REF!+#REF!+#REF!+#REF!+#REF!+#REF!</f>
        <v>#REF!</v>
      </c>
      <c r="O13" s="22">
        <v>485048</v>
      </c>
      <c r="P13" s="22">
        <v>220562.3</v>
      </c>
      <c r="Q13" s="22">
        <f>T13+V13+W13</f>
        <v>878515.8999999999</v>
      </c>
      <c r="R13" s="22"/>
      <c r="S13" s="22"/>
      <c r="T13" s="47">
        <f>K13</f>
        <v>172905.6</v>
      </c>
      <c r="U13" s="48"/>
      <c r="V13" s="22">
        <v>485048</v>
      </c>
      <c r="W13" s="22">
        <v>220562.3</v>
      </c>
    </row>
    <row r="14" spans="1:23" ht="82.5" customHeight="1">
      <c r="A14" s="18" t="s">
        <v>91</v>
      </c>
      <c r="B14" s="6" t="s">
        <v>40</v>
      </c>
      <c r="C14" s="20" t="s">
        <v>41</v>
      </c>
      <c r="D14" s="20" t="s">
        <v>6</v>
      </c>
      <c r="E14" s="20" t="s">
        <v>6</v>
      </c>
      <c r="F14" s="5"/>
      <c r="G14" s="5">
        <v>2015</v>
      </c>
      <c r="H14" s="27">
        <f>K14+O14+P14</f>
        <v>36000</v>
      </c>
      <c r="I14" s="22"/>
      <c r="J14" s="22"/>
      <c r="K14" s="23">
        <v>36000</v>
      </c>
      <c r="L14" s="24"/>
      <c r="M14" s="25"/>
      <c r="N14" s="27"/>
      <c r="O14" s="27"/>
      <c r="P14" s="27"/>
      <c r="Q14" s="22">
        <f>T14+V14+W14</f>
        <v>36000</v>
      </c>
      <c r="R14" s="22"/>
      <c r="S14" s="22"/>
      <c r="T14" s="47">
        <f>K14</f>
        <v>36000</v>
      </c>
      <c r="U14" s="48"/>
      <c r="V14" s="27"/>
      <c r="W14" s="27"/>
    </row>
    <row r="15" spans="1:23" ht="82.5" customHeight="1">
      <c r="A15" s="51" t="s">
        <v>92</v>
      </c>
      <c r="B15" s="49" t="s">
        <v>42</v>
      </c>
      <c r="C15" s="20" t="s">
        <v>31</v>
      </c>
      <c r="D15" s="20" t="s">
        <v>6</v>
      </c>
      <c r="E15" s="20" t="s">
        <v>6</v>
      </c>
      <c r="F15" s="5" t="s">
        <v>43</v>
      </c>
      <c r="G15" s="5">
        <v>2016</v>
      </c>
      <c r="H15" s="27">
        <f>K15+O15+P15</f>
        <v>20000</v>
      </c>
      <c r="I15" s="22"/>
      <c r="J15" s="22"/>
      <c r="K15" s="23"/>
      <c r="L15" s="24"/>
      <c r="M15" s="25"/>
      <c r="N15" s="27"/>
      <c r="O15" s="27">
        <v>20000</v>
      </c>
      <c r="P15" s="27"/>
      <c r="Q15" s="22">
        <f>T15+V15+W15</f>
        <v>20000</v>
      </c>
      <c r="R15" s="22"/>
      <c r="S15" s="22"/>
      <c r="T15" s="39"/>
      <c r="U15" s="40"/>
      <c r="V15" s="27">
        <v>20000</v>
      </c>
      <c r="W15" s="27"/>
    </row>
    <row r="16" spans="1:23" ht="82.5" customHeight="1">
      <c r="A16" s="52"/>
      <c r="B16" s="50"/>
      <c r="C16" s="20" t="s">
        <v>10</v>
      </c>
      <c r="D16" s="20" t="s">
        <v>6</v>
      </c>
      <c r="E16" s="20" t="s">
        <v>6</v>
      </c>
      <c r="F16" s="5" t="s">
        <v>43</v>
      </c>
      <c r="G16" s="5">
        <v>2018</v>
      </c>
      <c r="H16" s="27">
        <f>K16+O16+P16+200000</f>
        <v>280000</v>
      </c>
      <c r="I16" s="22"/>
      <c r="J16" s="22"/>
      <c r="K16" s="23"/>
      <c r="L16" s="24"/>
      <c r="M16" s="25"/>
      <c r="N16" s="27"/>
      <c r="O16" s="27"/>
      <c r="P16" s="27">
        <v>80000</v>
      </c>
      <c r="Q16" s="22">
        <v>280000</v>
      </c>
      <c r="R16" s="22"/>
      <c r="S16" s="22"/>
      <c r="T16" s="39"/>
      <c r="U16" s="40"/>
      <c r="V16" s="27"/>
      <c r="W16" s="27">
        <v>80000</v>
      </c>
    </row>
    <row r="17" spans="1:23" ht="317.25" customHeight="1">
      <c r="A17" s="3" t="s">
        <v>93</v>
      </c>
      <c r="B17" s="1" t="s">
        <v>44</v>
      </c>
      <c r="C17" s="71" t="s">
        <v>10</v>
      </c>
      <c r="D17" s="71" t="s">
        <v>6</v>
      </c>
      <c r="E17" s="71" t="s">
        <v>6</v>
      </c>
      <c r="F17" s="73"/>
      <c r="G17" s="41">
        <v>2018</v>
      </c>
      <c r="H17" s="54">
        <f>K17+O17+P17+340000</f>
        <v>928272.4</v>
      </c>
      <c r="I17" s="29"/>
      <c r="J17" s="29"/>
      <c r="K17" s="57">
        <v>83272.4</v>
      </c>
      <c r="L17" s="75"/>
      <c r="M17" s="58"/>
      <c r="N17" s="27">
        <v>6783</v>
      </c>
      <c r="O17" s="54">
        <v>165000</v>
      </c>
      <c r="P17" s="54">
        <v>340000</v>
      </c>
      <c r="Q17" s="54">
        <f>H17</f>
        <v>928272.4</v>
      </c>
      <c r="R17" s="29"/>
      <c r="S17" s="29"/>
      <c r="T17" s="57">
        <v>83272.4</v>
      </c>
      <c r="U17" s="58"/>
      <c r="V17" s="54">
        <v>165000</v>
      </c>
      <c r="W17" s="54">
        <v>340000</v>
      </c>
    </row>
    <row r="18" spans="1:23" ht="227.25" customHeight="1">
      <c r="A18" s="3" t="s">
        <v>94</v>
      </c>
      <c r="B18" s="1" t="s">
        <v>45</v>
      </c>
      <c r="C18" s="72"/>
      <c r="D18" s="72"/>
      <c r="E18" s="72"/>
      <c r="F18" s="74"/>
      <c r="G18" s="42"/>
      <c r="H18" s="55"/>
      <c r="I18" s="27"/>
      <c r="J18" s="27"/>
      <c r="K18" s="59"/>
      <c r="L18" s="76"/>
      <c r="M18" s="60"/>
      <c r="N18" s="27"/>
      <c r="O18" s="55"/>
      <c r="P18" s="55"/>
      <c r="Q18" s="55"/>
      <c r="R18" s="27"/>
      <c r="S18" s="27"/>
      <c r="T18" s="59"/>
      <c r="U18" s="60"/>
      <c r="V18" s="55"/>
      <c r="W18" s="55"/>
    </row>
    <row r="19" spans="1:23" ht="118.5" customHeight="1">
      <c r="A19" s="30" t="s">
        <v>95</v>
      </c>
      <c r="B19" s="1" t="s">
        <v>46</v>
      </c>
      <c r="C19" s="20" t="s">
        <v>11</v>
      </c>
      <c r="D19" s="20" t="s">
        <v>6</v>
      </c>
      <c r="E19" s="20" t="s">
        <v>6</v>
      </c>
      <c r="F19" s="31" t="s">
        <v>43</v>
      </c>
      <c r="G19" s="8" t="s">
        <v>47</v>
      </c>
      <c r="H19" s="27">
        <f aca="true" t="shared" si="0" ref="H19:H30">K19+O19+P19</f>
        <v>115123.70000000001</v>
      </c>
      <c r="I19" s="22"/>
      <c r="J19" s="22">
        <v>8000</v>
      </c>
      <c r="K19" s="39">
        <v>44523.54</v>
      </c>
      <c r="L19" s="81"/>
      <c r="M19" s="40"/>
      <c r="N19" s="27">
        <v>31844.5</v>
      </c>
      <c r="O19" s="27">
        <v>70600.16</v>
      </c>
      <c r="P19" s="27"/>
      <c r="Q19" s="27">
        <f aca="true" t="shared" si="1" ref="Q19:Q39">T19+V19+W19</f>
        <v>115123.70000000001</v>
      </c>
      <c r="R19" s="22"/>
      <c r="S19" s="22">
        <v>8000</v>
      </c>
      <c r="T19" s="39">
        <f aca="true" t="shared" si="2" ref="T19:T50">K19</f>
        <v>44523.54</v>
      </c>
      <c r="U19" s="40"/>
      <c r="V19" s="27">
        <v>70600.16</v>
      </c>
      <c r="W19" s="27"/>
    </row>
    <row r="20" spans="1:23" ht="118.5" customHeight="1">
      <c r="A20" s="30" t="s">
        <v>96</v>
      </c>
      <c r="B20" s="1" t="s">
        <v>48</v>
      </c>
      <c r="C20" s="20" t="s">
        <v>10</v>
      </c>
      <c r="D20" s="20" t="s">
        <v>6</v>
      </c>
      <c r="E20" s="20" t="s">
        <v>6</v>
      </c>
      <c r="F20" s="31" t="s">
        <v>43</v>
      </c>
      <c r="G20" s="8" t="s">
        <v>47</v>
      </c>
      <c r="H20" s="27">
        <f t="shared" si="0"/>
        <v>48821.7</v>
      </c>
      <c r="I20" s="22"/>
      <c r="J20" s="22"/>
      <c r="K20" s="23">
        <v>24410.85</v>
      </c>
      <c r="L20" s="24"/>
      <c r="M20" s="25"/>
      <c r="N20" s="27"/>
      <c r="O20" s="27">
        <v>24410.85</v>
      </c>
      <c r="P20" s="27"/>
      <c r="Q20" s="27">
        <f t="shared" si="1"/>
        <v>48821.7</v>
      </c>
      <c r="R20" s="22"/>
      <c r="S20" s="22"/>
      <c r="T20" s="39">
        <f t="shared" si="2"/>
        <v>24410.85</v>
      </c>
      <c r="U20" s="40"/>
      <c r="V20" s="27">
        <v>24410.85</v>
      </c>
      <c r="W20" s="27"/>
    </row>
    <row r="21" spans="1:23" ht="118.5" customHeight="1">
      <c r="A21" s="30" t="s">
        <v>97</v>
      </c>
      <c r="B21" s="1" t="s">
        <v>49</v>
      </c>
      <c r="C21" s="20" t="s">
        <v>10</v>
      </c>
      <c r="D21" s="20" t="s">
        <v>6</v>
      </c>
      <c r="E21" s="20" t="s">
        <v>6</v>
      </c>
      <c r="F21" s="31"/>
      <c r="G21" s="8" t="s">
        <v>47</v>
      </c>
      <c r="H21" s="27">
        <f t="shared" si="0"/>
        <v>230000</v>
      </c>
      <c r="I21" s="22"/>
      <c r="J21" s="22"/>
      <c r="K21" s="23">
        <v>88680.14</v>
      </c>
      <c r="L21" s="24"/>
      <c r="M21" s="25"/>
      <c r="N21" s="27"/>
      <c r="O21" s="27">
        <v>141319.86</v>
      </c>
      <c r="P21" s="27"/>
      <c r="Q21" s="27">
        <f t="shared" si="1"/>
        <v>230000</v>
      </c>
      <c r="R21" s="22"/>
      <c r="S21" s="22"/>
      <c r="T21" s="39">
        <f t="shared" si="2"/>
        <v>88680.14</v>
      </c>
      <c r="U21" s="40"/>
      <c r="V21" s="27">
        <v>141319.86</v>
      </c>
      <c r="W21" s="27"/>
    </row>
    <row r="22" spans="1:23" ht="261" customHeight="1">
      <c r="A22" s="30" t="s">
        <v>98</v>
      </c>
      <c r="B22" s="3" t="s">
        <v>12</v>
      </c>
      <c r="C22" s="19" t="s">
        <v>10</v>
      </c>
      <c r="D22" s="20" t="s">
        <v>6</v>
      </c>
      <c r="E22" s="20" t="s">
        <v>6</v>
      </c>
      <c r="F22" s="31" t="s">
        <v>17</v>
      </c>
      <c r="G22" s="8" t="s">
        <v>34</v>
      </c>
      <c r="H22" s="27">
        <f t="shared" si="0"/>
        <v>16680</v>
      </c>
      <c r="I22" s="22"/>
      <c r="J22" s="22"/>
      <c r="K22" s="39">
        <v>16680</v>
      </c>
      <c r="L22" s="81"/>
      <c r="M22" s="40"/>
      <c r="N22" s="27">
        <v>5233.2</v>
      </c>
      <c r="O22" s="27"/>
      <c r="P22" s="27"/>
      <c r="Q22" s="27">
        <f t="shared" si="1"/>
        <v>16680</v>
      </c>
      <c r="R22" s="22"/>
      <c r="S22" s="22"/>
      <c r="T22" s="39">
        <f t="shared" si="2"/>
        <v>16680</v>
      </c>
      <c r="U22" s="40"/>
      <c r="V22" s="27"/>
      <c r="W22" s="27"/>
    </row>
    <row r="23" spans="1:23" ht="267" customHeight="1">
      <c r="A23" s="30" t="s">
        <v>99</v>
      </c>
      <c r="B23" s="3" t="s">
        <v>16</v>
      </c>
      <c r="C23" s="19" t="s">
        <v>10</v>
      </c>
      <c r="D23" s="20" t="s">
        <v>6</v>
      </c>
      <c r="E23" s="20" t="s">
        <v>6</v>
      </c>
      <c r="F23" s="31" t="s">
        <v>18</v>
      </c>
      <c r="G23" s="8" t="s">
        <v>34</v>
      </c>
      <c r="H23" s="27">
        <f t="shared" si="0"/>
        <v>8053.8</v>
      </c>
      <c r="I23" s="22"/>
      <c r="J23" s="22"/>
      <c r="K23" s="39">
        <v>8053.8</v>
      </c>
      <c r="L23" s="81"/>
      <c r="M23" s="40"/>
      <c r="N23" s="27">
        <v>9500</v>
      </c>
      <c r="O23" s="27"/>
      <c r="P23" s="27"/>
      <c r="Q23" s="27">
        <f t="shared" si="1"/>
        <v>8053.8</v>
      </c>
      <c r="R23" s="22"/>
      <c r="S23" s="22"/>
      <c r="T23" s="39">
        <f t="shared" si="2"/>
        <v>8053.8</v>
      </c>
      <c r="U23" s="40"/>
      <c r="V23" s="27"/>
      <c r="W23" s="27"/>
    </row>
    <row r="24" spans="1:23" ht="267" customHeight="1">
      <c r="A24" s="30" t="s">
        <v>100</v>
      </c>
      <c r="B24" s="3" t="s">
        <v>50</v>
      </c>
      <c r="C24" s="19" t="s">
        <v>41</v>
      </c>
      <c r="D24" s="20" t="s">
        <v>6</v>
      </c>
      <c r="E24" s="20" t="s">
        <v>6</v>
      </c>
      <c r="F24" s="31" t="s">
        <v>51</v>
      </c>
      <c r="G24" s="8" t="s">
        <v>34</v>
      </c>
      <c r="H24" s="27">
        <f t="shared" si="0"/>
        <v>6000</v>
      </c>
      <c r="I24" s="22"/>
      <c r="J24" s="22"/>
      <c r="K24" s="23">
        <v>6000</v>
      </c>
      <c r="L24" s="24"/>
      <c r="M24" s="25"/>
      <c r="N24" s="27"/>
      <c r="O24" s="27"/>
      <c r="P24" s="27"/>
      <c r="Q24" s="27">
        <f t="shared" si="1"/>
        <v>6000</v>
      </c>
      <c r="R24" s="22"/>
      <c r="S24" s="22"/>
      <c r="T24" s="39">
        <f t="shared" si="2"/>
        <v>6000</v>
      </c>
      <c r="U24" s="40"/>
      <c r="V24" s="27"/>
      <c r="W24" s="27"/>
    </row>
    <row r="25" spans="1:23" ht="77.25" customHeight="1">
      <c r="A25" s="30" t="s">
        <v>19</v>
      </c>
      <c r="B25" s="3" t="s">
        <v>52</v>
      </c>
      <c r="C25" s="20" t="s">
        <v>10</v>
      </c>
      <c r="D25" s="20" t="s">
        <v>6</v>
      </c>
      <c r="E25" s="20" t="s">
        <v>6</v>
      </c>
      <c r="F25" s="31" t="s">
        <v>43</v>
      </c>
      <c r="G25" s="8" t="s">
        <v>34</v>
      </c>
      <c r="H25" s="27">
        <f t="shared" si="0"/>
        <v>7150</v>
      </c>
      <c r="I25" s="22"/>
      <c r="J25" s="22">
        <v>10500</v>
      </c>
      <c r="K25" s="39">
        <v>7150</v>
      </c>
      <c r="L25" s="81"/>
      <c r="M25" s="40"/>
      <c r="N25" s="27">
        <v>21895</v>
      </c>
      <c r="O25" s="27"/>
      <c r="P25" s="27"/>
      <c r="Q25" s="27">
        <f t="shared" si="1"/>
        <v>7150</v>
      </c>
      <c r="R25" s="22"/>
      <c r="S25" s="22">
        <v>10500</v>
      </c>
      <c r="T25" s="39">
        <f t="shared" si="2"/>
        <v>7150</v>
      </c>
      <c r="U25" s="40"/>
      <c r="V25" s="27"/>
      <c r="W25" s="27"/>
    </row>
    <row r="26" spans="1:23" ht="293.25" customHeight="1">
      <c r="A26" s="51" t="s">
        <v>20</v>
      </c>
      <c r="B26" s="41" t="s">
        <v>53</v>
      </c>
      <c r="C26" s="19" t="s">
        <v>31</v>
      </c>
      <c r="D26" s="20" t="s">
        <v>6</v>
      </c>
      <c r="E26" s="20" t="s">
        <v>6</v>
      </c>
      <c r="F26" s="31" t="s">
        <v>54</v>
      </c>
      <c r="G26" s="8" t="s">
        <v>34</v>
      </c>
      <c r="H26" s="27">
        <f t="shared" si="0"/>
        <v>300</v>
      </c>
      <c r="I26" s="22"/>
      <c r="J26" s="22"/>
      <c r="K26" s="39">
        <v>300</v>
      </c>
      <c r="L26" s="81"/>
      <c r="M26" s="40"/>
      <c r="N26" s="27">
        <v>680</v>
      </c>
      <c r="O26" s="27"/>
      <c r="P26" s="27"/>
      <c r="Q26" s="27">
        <f t="shared" si="1"/>
        <v>300</v>
      </c>
      <c r="R26" s="22"/>
      <c r="S26" s="22"/>
      <c r="T26" s="39">
        <f t="shared" si="2"/>
        <v>300</v>
      </c>
      <c r="U26" s="40"/>
      <c r="V26" s="27"/>
      <c r="W26" s="27"/>
    </row>
    <row r="27" spans="1:23" ht="84" customHeight="1">
      <c r="A27" s="52"/>
      <c r="B27" s="42"/>
      <c r="C27" s="28" t="s">
        <v>10</v>
      </c>
      <c r="D27" s="20" t="s">
        <v>6</v>
      </c>
      <c r="E27" s="20" t="s">
        <v>6</v>
      </c>
      <c r="F27" s="31" t="s">
        <v>54</v>
      </c>
      <c r="G27" s="8" t="s">
        <v>47</v>
      </c>
      <c r="H27" s="27">
        <f t="shared" si="0"/>
        <v>2500</v>
      </c>
      <c r="I27" s="22"/>
      <c r="J27" s="22"/>
      <c r="K27" s="39"/>
      <c r="L27" s="81"/>
      <c r="M27" s="40"/>
      <c r="N27" s="27">
        <v>7955.2</v>
      </c>
      <c r="O27" s="27">
        <v>2500</v>
      </c>
      <c r="P27" s="27"/>
      <c r="Q27" s="27">
        <f t="shared" si="1"/>
        <v>2500</v>
      </c>
      <c r="R27" s="22"/>
      <c r="S27" s="22"/>
      <c r="T27" s="39">
        <f t="shared" si="2"/>
        <v>0</v>
      </c>
      <c r="U27" s="40"/>
      <c r="V27" s="27">
        <v>2500</v>
      </c>
      <c r="W27" s="27"/>
    </row>
    <row r="28" spans="1:23" ht="102" customHeight="1">
      <c r="A28" s="30" t="s">
        <v>21</v>
      </c>
      <c r="B28" s="3" t="s">
        <v>55</v>
      </c>
      <c r="C28" s="19" t="s">
        <v>13</v>
      </c>
      <c r="D28" s="20" t="s">
        <v>6</v>
      </c>
      <c r="E28" s="20" t="s">
        <v>6</v>
      </c>
      <c r="F28" s="31" t="s">
        <v>56</v>
      </c>
      <c r="G28" s="8" t="s">
        <v>34</v>
      </c>
      <c r="H28" s="27">
        <f t="shared" si="0"/>
        <v>14000</v>
      </c>
      <c r="I28" s="22"/>
      <c r="J28" s="22"/>
      <c r="K28" s="39">
        <v>14000</v>
      </c>
      <c r="L28" s="81"/>
      <c r="M28" s="40"/>
      <c r="N28" s="27">
        <v>121607.1</v>
      </c>
      <c r="O28" s="27"/>
      <c r="P28" s="27"/>
      <c r="Q28" s="27">
        <f t="shared" si="1"/>
        <v>14000</v>
      </c>
      <c r="R28" s="22"/>
      <c r="S28" s="22"/>
      <c r="T28" s="39">
        <f t="shared" si="2"/>
        <v>14000</v>
      </c>
      <c r="U28" s="40"/>
      <c r="V28" s="27"/>
      <c r="W28" s="27"/>
    </row>
    <row r="29" spans="1:23" ht="141" customHeight="1">
      <c r="A29" s="30" t="s">
        <v>22</v>
      </c>
      <c r="B29" s="3" t="s">
        <v>57</v>
      </c>
      <c r="C29" s="19" t="s">
        <v>14</v>
      </c>
      <c r="D29" s="20" t="s">
        <v>6</v>
      </c>
      <c r="E29" s="20" t="s">
        <v>6</v>
      </c>
      <c r="F29" s="31"/>
      <c r="G29" s="8" t="s">
        <v>34</v>
      </c>
      <c r="H29" s="27">
        <f t="shared" si="0"/>
        <v>24686</v>
      </c>
      <c r="I29" s="22"/>
      <c r="J29" s="22"/>
      <c r="K29" s="39">
        <v>24686</v>
      </c>
      <c r="L29" s="81"/>
      <c r="M29" s="40"/>
      <c r="N29" s="27">
        <v>6783.9</v>
      </c>
      <c r="O29" s="27"/>
      <c r="P29" s="27"/>
      <c r="Q29" s="27">
        <f t="shared" si="1"/>
        <v>24686</v>
      </c>
      <c r="R29" s="22"/>
      <c r="S29" s="22"/>
      <c r="T29" s="39">
        <f t="shared" si="2"/>
        <v>24686</v>
      </c>
      <c r="U29" s="40"/>
      <c r="V29" s="27"/>
      <c r="W29" s="27"/>
    </row>
    <row r="30" spans="1:23" ht="105" customHeight="1">
      <c r="A30" s="30" t="s">
        <v>23</v>
      </c>
      <c r="B30" s="3" t="s">
        <v>58</v>
      </c>
      <c r="C30" s="19" t="s">
        <v>31</v>
      </c>
      <c r="D30" s="20" t="s">
        <v>6</v>
      </c>
      <c r="E30" s="20" t="s">
        <v>6</v>
      </c>
      <c r="F30" s="31"/>
      <c r="G30" s="8" t="s">
        <v>34</v>
      </c>
      <c r="H30" s="27">
        <f t="shared" si="0"/>
        <v>10000</v>
      </c>
      <c r="I30" s="22"/>
      <c r="J30" s="22"/>
      <c r="K30" s="39">
        <v>10000</v>
      </c>
      <c r="L30" s="81"/>
      <c r="M30" s="40"/>
      <c r="N30" s="27">
        <v>4042.6</v>
      </c>
      <c r="O30" s="27"/>
      <c r="P30" s="27"/>
      <c r="Q30" s="27">
        <f t="shared" si="1"/>
        <v>10000</v>
      </c>
      <c r="R30" s="22"/>
      <c r="S30" s="22"/>
      <c r="T30" s="39">
        <f t="shared" si="2"/>
        <v>10000</v>
      </c>
      <c r="U30" s="40"/>
      <c r="V30" s="27"/>
      <c r="W30" s="27"/>
    </row>
    <row r="31" spans="1:23" ht="288.75" customHeight="1">
      <c r="A31" s="30" t="s">
        <v>24</v>
      </c>
      <c r="B31" s="7" t="s">
        <v>30</v>
      </c>
      <c r="C31" s="19"/>
      <c r="D31" s="20" t="s">
        <v>6</v>
      </c>
      <c r="E31" s="20" t="s">
        <v>6</v>
      </c>
      <c r="F31" s="31"/>
      <c r="G31" s="8" t="s">
        <v>34</v>
      </c>
      <c r="H31" s="27"/>
      <c r="I31" s="22"/>
      <c r="J31" s="22"/>
      <c r="K31" s="39"/>
      <c r="L31" s="81"/>
      <c r="M31" s="40"/>
      <c r="N31" s="27">
        <v>1843.1</v>
      </c>
      <c r="O31" s="27"/>
      <c r="P31" s="27"/>
      <c r="Q31" s="27">
        <f t="shared" si="1"/>
        <v>0</v>
      </c>
      <c r="R31" s="22"/>
      <c r="S31" s="22"/>
      <c r="T31" s="39">
        <f t="shared" si="2"/>
        <v>0</v>
      </c>
      <c r="U31" s="40"/>
      <c r="V31" s="27"/>
      <c r="W31" s="27"/>
    </row>
    <row r="32" spans="1:23" ht="77.25" customHeight="1">
      <c r="A32" s="30" t="s">
        <v>101</v>
      </c>
      <c r="B32" s="3" t="s">
        <v>59</v>
      </c>
      <c r="C32" s="19" t="s">
        <v>14</v>
      </c>
      <c r="D32" s="20" t="s">
        <v>6</v>
      </c>
      <c r="E32" s="20" t="s">
        <v>6</v>
      </c>
      <c r="F32" s="31"/>
      <c r="G32" s="8" t="s">
        <v>34</v>
      </c>
      <c r="H32" s="27">
        <f aca="true" t="shared" si="3" ref="H32:H38">K32+O32+P32</f>
        <v>575.2</v>
      </c>
      <c r="I32" s="22"/>
      <c r="J32" s="22"/>
      <c r="K32" s="39">
        <v>575.2</v>
      </c>
      <c r="L32" s="81"/>
      <c r="M32" s="40"/>
      <c r="N32" s="27">
        <v>608.8</v>
      </c>
      <c r="O32" s="27"/>
      <c r="P32" s="27"/>
      <c r="Q32" s="27">
        <f t="shared" si="1"/>
        <v>575.2</v>
      </c>
      <c r="R32" s="22"/>
      <c r="S32" s="22"/>
      <c r="T32" s="39">
        <f t="shared" si="2"/>
        <v>575.2</v>
      </c>
      <c r="U32" s="40"/>
      <c r="V32" s="27"/>
      <c r="W32" s="27"/>
    </row>
    <row r="33" spans="1:23" ht="134.25" customHeight="1">
      <c r="A33" s="30" t="s">
        <v>102</v>
      </c>
      <c r="B33" s="3" t="s">
        <v>60</v>
      </c>
      <c r="C33" s="19" t="s">
        <v>14</v>
      </c>
      <c r="D33" s="20" t="s">
        <v>6</v>
      </c>
      <c r="E33" s="20" t="s">
        <v>6</v>
      </c>
      <c r="F33" s="31"/>
      <c r="G33" s="8" t="s">
        <v>34</v>
      </c>
      <c r="H33" s="27">
        <f t="shared" si="3"/>
        <v>845.1</v>
      </c>
      <c r="I33" s="22"/>
      <c r="J33" s="22"/>
      <c r="K33" s="39">
        <v>845.1</v>
      </c>
      <c r="L33" s="81"/>
      <c r="M33" s="40"/>
      <c r="N33" s="27">
        <v>14668</v>
      </c>
      <c r="O33" s="27"/>
      <c r="P33" s="27"/>
      <c r="Q33" s="27">
        <f t="shared" si="1"/>
        <v>845.1</v>
      </c>
      <c r="R33" s="22"/>
      <c r="S33" s="22"/>
      <c r="T33" s="39">
        <f t="shared" si="2"/>
        <v>845.1</v>
      </c>
      <c r="U33" s="40"/>
      <c r="V33" s="27"/>
      <c r="W33" s="27"/>
    </row>
    <row r="34" spans="1:23" ht="234.75" customHeight="1">
      <c r="A34" s="18" t="s">
        <v>103</v>
      </c>
      <c r="B34" s="2" t="s">
        <v>61</v>
      </c>
      <c r="C34" s="19" t="s">
        <v>14</v>
      </c>
      <c r="D34" s="20" t="s">
        <v>6</v>
      </c>
      <c r="E34" s="20" t="s">
        <v>6</v>
      </c>
      <c r="F34" s="31"/>
      <c r="G34" s="8" t="s">
        <v>34</v>
      </c>
      <c r="H34" s="27">
        <f t="shared" si="3"/>
        <v>410.4</v>
      </c>
      <c r="I34" s="22"/>
      <c r="J34" s="22"/>
      <c r="K34" s="39">
        <v>410.4</v>
      </c>
      <c r="L34" s="81"/>
      <c r="M34" s="40"/>
      <c r="N34" s="27">
        <v>2558.6</v>
      </c>
      <c r="O34" s="27"/>
      <c r="P34" s="27"/>
      <c r="Q34" s="27">
        <f t="shared" si="1"/>
        <v>410.4</v>
      </c>
      <c r="R34" s="22"/>
      <c r="S34" s="22"/>
      <c r="T34" s="39">
        <f t="shared" si="2"/>
        <v>410.4</v>
      </c>
      <c r="U34" s="40"/>
      <c r="V34" s="27"/>
      <c r="W34" s="27"/>
    </row>
    <row r="35" spans="1:23" ht="281.25" customHeight="1">
      <c r="A35" s="18" t="s">
        <v>104</v>
      </c>
      <c r="B35" s="2" t="s">
        <v>62</v>
      </c>
      <c r="C35" s="19" t="s">
        <v>14</v>
      </c>
      <c r="D35" s="20" t="s">
        <v>6</v>
      </c>
      <c r="E35" s="20" t="s">
        <v>6</v>
      </c>
      <c r="F35" s="31"/>
      <c r="G35" s="8" t="s">
        <v>34</v>
      </c>
      <c r="H35" s="27">
        <f t="shared" si="3"/>
        <v>14060.9</v>
      </c>
      <c r="I35" s="22"/>
      <c r="J35" s="22"/>
      <c r="K35" s="39">
        <v>14060.9</v>
      </c>
      <c r="L35" s="81"/>
      <c r="M35" s="40"/>
      <c r="N35" s="27">
        <v>3382.1</v>
      </c>
      <c r="O35" s="27"/>
      <c r="P35" s="27"/>
      <c r="Q35" s="27">
        <f t="shared" si="1"/>
        <v>14060.9</v>
      </c>
      <c r="R35" s="22"/>
      <c r="S35" s="22"/>
      <c r="T35" s="39">
        <f t="shared" si="2"/>
        <v>14060.9</v>
      </c>
      <c r="U35" s="40"/>
      <c r="V35" s="27"/>
      <c r="W35" s="27"/>
    </row>
    <row r="36" spans="1:23" ht="285.75" customHeight="1">
      <c r="A36" s="18" t="s">
        <v>105</v>
      </c>
      <c r="B36" s="2" t="s">
        <v>63</v>
      </c>
      <c r="C36" s="19" t="s">
        <v>10</v>
      </c>
      <c r="D36" s="20" t="s">
        <v>6</v>
      </c>
      <c r="E36" s="20" t="s">
        <v>6</v>
      </c>
      <c r="F36" s="31"/>
      <c r="G36" s="8" t="s">
        <v>34</v>
      </c>
      <c r="H36" s="27">
        <f t="shared" si="3"/>
        <v>21602.6</v>
      </c>
      <c r="I36" s="22"/>
      <c r="J36" s="22"/>
      <c r="K36" s="82">
        <v>21602.6</v>
      </c>
      <c r="L36" s="82"/>
      <c r="M36" s="82"/>
      <c r="N36" s="27">
        <v>417.7</v>
      </c>
      <c r="O36" s="27"/>
      <c r="P36" s="27"/>
      <c r="Q36" s="27">
        <f t="shared" si="1"/>
        <v>21602.6</v>
      </c>
      <c r="R36" s="22"/>
      <c r="S36" s="22"/>
      <c r="T36" s="39">
        <f t="shared" si="2"/>
        <v>21602.6</v>
      </c>
      <c r="U36" s="40"/>
      <c r="V36" s="27"/>
      <c r="W36" s="27"/>
    </row>
    <row r="37" spans="1:23" ht="95.25" customHeight="1">
      <c r="A37" s="18" t="s">
        <v>106</v>
      </c>
      <c r="B37" s="3" t="s">
        <v>64</v>
      </c>
      <c r="C37" s="19" t="s">
        <v>41</v>
      </c>
      <c r="D37" s="20" t="s">
        <v>6</v>
      </c>
      <c r="E37" s="20" t="s">
        <v>6</v>
      </c>
      <c r="F37" s="31"/>
      <c r="G37" s="8" t="s">
        <v>34</v>
      </c>
      <c r="H37" s="27">
        <f t="shared" si="3"/>
        <v>19666.9</v>
      </c>
      <c r="I37" s="22"/>
      <c r="J37" s="22"/>
      <c r="K37" s="82">
        <v>19666.9</v>
      </c>
      <c r="L37" s="82"/>
      <c r="M37" s="82"/>
      <c r="N37" s="27">
        <v>414.8</v>
      </c>
      <c r="O37" s="27"/>
      <c r="P37" s="27"/>
      <c r="Q37" s="27">
        <f t="shared" si="1"/>
        <v>19666.9</v>
      </c>
      <c r="R37" s="22"/>
      <c r="S37" s="22"/>
      <c r="T37" s="39">
        <f t="shared" si="2"/>
        <v>19666.9</v>
      </c>
      <c r="U37" s="40"/>
      <c r="V37" s="27"/>
      <c r="W37" s="27"/>
    </row>
    <row r="38" spans="1:23" ht="281.25" customHeight="1">
      <c r="A38" s="30" t="s">
        <v>107</v>
      </c>
      <c r="B38" s="3" t="s">
        <v>65</v>
      </c>
      <c r="C38" s="19" t="s">
        <v>10</v>
      </c>
      <c r="D38" s="20" t="s">
        <v>6</v>
      </c>
      <c r="E38" s="20" t="s">
        <v>6</v>
      </c>
      <c r="F38" s="31"/>
      <c r="G38" s="8">
        <v>2015</v>
      </c>
      <c r="H38" s="27">
        <f t="shared" si="3"/>
        <v>11172</v>
      </c>
      <c r="I38" s="22"/>
      <c r="J38" s="22"/>
      <c r="K38" s="82">
        <v>11172</v>
      </c>
      <c r="L38" s="82"/>
      <c r="M38" s="82"/>
      <c r="N38" s="27">
        <v>1700</v>
      </c>
      <c r="O38" s="27"/>
      <c r="P38" s="27"/>
      <c r="Q38" s="27">
        <f t="shared" si="1"/>
        <v>11172</v>
      </c>
      <c r="R38" s="22"/>
      <c r="S38" s="22"/>
      <c r="T38" s="39">
        <f t="shared" si="2"/>
        <v>11172</v>
      </c>
      <c r="U38" s="40"/>
      <c r="V38" s="27"/>
      <c r="W38" s="27"/>
    </row>
    <row r="39" spans="1:23" ht="281.25" customHeight="1">
      <c r="A39" s="30" t="s">
        <v>25</v>
      </c>
      <c r="B39" s="3" t="s">
        <v>166</v>
      </c>
      <c r="C39" s="19" t="s">
        <v>41</v>
      </c>
      <c r="D39" s="20" t="s">
        <v>6</v>
      </c>
      <c r="E39" s="20" t="s">
        <v>6</v>
      </c>
      <c r="F39" s="31" t="s">
        <v>66</v>
      </c>
      <c r="G39" s="8" t="s">
        <v>67</v>
      </c>
      <c r="H39" s="27">
        <f aca="true" t="shared" si="4" ref="H39:H58">K39+O39+P39</f>
        <v>4000</v>
      </c>
      <c r="I39" s="22"/>
      <c r="J39" s="22"/>
      <c r="K39" s="22"/>
      <c r="L39" s="22"/>
      <c r="M39" s="22"/>
      <c r="N39" s="27"/>
      <c r="O39" s="27"/>
      <c r="P39" s="27">
        <v>4000</v>
      </c>
      <c r="Q39" s="27">
        <f t="shared" si="1"/>
        <v>4000</v>
      </c>
      <c r="R39" s="22"/>
      <c r="S39" s="22"/>
      <c r="T39" s="39">
        <f t="shared" si="2"/>
        <v>0</v>
      </c>
      <c r="U39" s="40"/>
      <c r="V39" s="27"/>
      <c r="W39" s="27">
        <v>4000</v>
      </c>
    </row>
    <row r="40" spans="1:23" ht="173.25" customHeight="1">
      <c r="A40" s="43" t="s">
        <v>26</v>
      </c>
      <c r="B40" s="41" t="s">
        <v>165</v>
      </c>
      <c r="C40" s="19" t="s">
        <v>31</v>
      </c>
      <c r="D40" s="20" t="s">
        <v>6</v>
      </c>
      <c r="E40" s="20" t="s">
        <v>6</v>
      </c>
      <c r="F40" s="31" t="s">
        <v>68</v>
      </c>
      <c r="G40" s="8" t="s">
        <v>71</v>
      </c>
      <c r="H40" s="27">
        <v>6000</v>
      </c>
      <c r="I40" s="22"/>
      <c r="J40" s="22"/>
      <c r="K40" s="22"/>
      <c r="L40" s="22"/>
      <c r="M40" s="22"/>
      <c r="N40" s="27"/>
      <c r="O40" s="27"/>
      <c r="P40" s="27"/>
      <c r="Q40" s="27">
        <v>6000</v>
      </c>
      <c r="R40" s="22"/>
      <c r="S40" s="22"/>
      <c r="T40" s="39">
        <f t="shared" si="2"/>
        <v>0</v>
      </c>
      <c r="U40" s="40"/>
      <c r="V40" s="27"/>
      <c r="W40" s="27"/>
    </row>
    <row r="41" spans="1:23" ht="140.25" customHeight="1">
      <c r="A41" s="44"/>
      <c r="B41" s="42"/>
      <c r="C41" s="19" t="s">
        <v>15</v>
      </c>
      <c r="D41" s="20" t="s">
        <v>6</v>
      </c>
      <c r="E41" s="20" t="s">
        <v>6</v>
      </c>
      <c r="F41" s="31" t="s">
        <v>68</v>
      </c>
      <c r="G41" s="8" t="s">
        <v>69</v>
      </c>
      <c r="H41" s="27">
        <v>54000</v>
      </c>
      <c r="I41" s="22"/>
      <c r="J41" s="22"/>
      <c r="K41" s="22"/>
      <c r="L41" s="22"/>
      <c r="M41" s="22"/>
      <c r="N41" s="27"/>
      <c r="O41" s="27"/>
      <c r="P41" s="27"/>
      <c r="Q41" s="27">
        <v>54000</v>
      </c>
      <c r="R41" s="22"/>
      <c r="S41" s="22"/>
      <c r="T41" s="39">
        <f t="shared" si="2"/>
        <v>0</v>
      </c>
      <c r="U41" s="40"/>
      <c r="V41" s="27"/>
      <c r="W41" s="27"/>
    </row>
    <row r="42" spans="1:23" ht="129.75" customHeight="1">
      <c r="A42" s="43" t="s">
        <v>108</v>
      </c>
      <c r="B42" s="41" t="s">
        <v>164</v>
      </c>
      <c r="C42" s="19" t="s">
        <v>31</v>
      </c>
      <c r="D42" s="20" t="s">
        <v>6</v>
      </c>
      <c r="E42" s="20" t="s">
        <v>6</v>
      </c>
      <c r="F42" s="31" t="s">
        <v>70</v>
      </c>
      <c r="G42" s="8" t="s">
        <v>47</v>
      </c>
      <c r="H42" s="27">
        <f t="shared" si="4"/>
        <v>6000</v>
      </c>
      <c r="I42" s="22"/>
      <c r="J42" s="22"/>
      <c r="K42" s="22"/>
      <c r="L42" s="22"/>
      <c r="M42" s="22"/>
      <c r="N42" s="27"/>
      <c r="O42" s="27">
        <v>6000</v>
      </c>
      <c r="P42" s="27"/>
      <c r="Q42" s="27">
        <f>T42+V42+W42</f>
        <v>6000</v>
      </c>
      <c r="R42" s="22"/>
      <c r="S42" s="22"/>
      <c r="T42" s="39">
        <f t="shared" si="2"/>
        <v>0</v>
      </c>
      <c r="U42" s="40"/>
      <c r="V42" s="27">
        <v>6000</v>
      </c>
      <c r="W42" s="27"/>
    </row>
    <row r="43" spans="1:23" ht="129.75" customHeight="1">
      <c r="A43" s="44"/>
      <c r="B43" s="42"/>
      <c r="C43" s="19" t="s">
        <v>15</v>
      </c>
      <c r="D43" s="20" t="s">
        <v>6</v>
      </c>
      <c r="E43" s="20" t="s">
        <v>6</v>
      </c>
      <c r="F43" s="31" t="s">
        <v>70</v>
      </c>
      <c r="G43" s="8" t="s">
        <v>67</v>
      </c>
      <c r="H43" s="27">
        <f t="shared" si="4"/>
        <v>54000</v>
      </c>
      <c r="I43" s="22"/>
      <c r="J43" s="22"/>
      <c r="K43" s="22"/>
      <c r="L43" s="22"/>
      <c r="M43" s="22"/>
      <c r="N43" s="27"/>
      <c r="O43" s="27"/>
      <c r="P43" s="27">
        <v>54000</v>
      </c>
      <c r="Q43" s="27">
        <f>T43+V43+W43</f>
        <v>54000</v>
      </c>
      <c r="R43" s="22"/>
      <c r="S43" s="22"/>
      <c r="T43" s="39">
        <f t="shared" si="2"/>
        <v>0</v>
      </c>
      <c r="U43" s="40"/>
      <c r="V43" s="27"/>
      <c r="W43" s="27">
        <v>54000</v>
      </c>
    </row>
    <row r="44" spans="1:23" ht="110.25" customHeight="1">
      <c r="A44" s="43" t="s">
        <v>109</v>
      </c>
      <c r="B44" s="41" t="s">
        <v>163</v>
      </c>
      <c r="C44" s="19" t="s">
        <v>31</v>
      </c>
      <c r="D44" s="20" t="s">
        <v>6</v>
      </c>
      <c r="E44" s="20" t="s">
        <v>6</v>
      </c>
      <c r="F44" s="31" t="s">
        <v>72</v>
      </c>
      <c r="G44" s="8" t="s">
        <v>47</v>
      </c>
      <c r="H44" s="27">
        <f t="shared" si="4"/>
        <v>7819.3</v>
      </c>
      <c r="I44" s="22"/>
      <c r="J44" s="22"/>
      <c r="K44" s="22"/>
      <c r="L44" s="22"/>
      <c r="M44" s="22"/>
      <c r="N44" s="27"/>
      <c r="O44" s="27">
        <v>7819.3</v>
      </c>
      <c r="P44" s="27"/>
      <c r="Q44" s="27">
        <f>T44+V44+W44</f>
        <v>7819.3</v>
      </c>
      <c r="R44" s="22"/>
      <c r="S44" s="22"/>
      <c r="T44" s="39">
        <f t="shared" si="2"/>
        <v>0</v>
      </c>
      <c r="U44" s="40"/>
      <c r="V44" s="27">
        <v>7819.3</v>
      </c>
      <c r="W44" s="27"/>
    </row>
    <row r="45" spans="1:23" ht="113.25" customHeight="1">
      <c r="A45" s="44"/>
      <c r="B45" s="42"/>
      <c r="C45" s="19" t="s">
        <v>15</v>
      </c>
      <c r="D45" s="20" t="s">
        <v>6</v>
      </c>
      <c r="E45" s="20" t="s">
        <v>6</v>
      </c>
      <c r="F45" s="31" t="s">
        <v>72</v>
      </c>
      <c r="G45" s="8" t="s">
        <v>71</v>
      </c>
      <c r="H45" s="27">
        <f>K45+O45+P45+40000</f>
        <v>80000</v>
      </c>
      <c r="I45" s="22"/>
      <c r="J45" s="22"/>
      <c r="K45" s="22"/>
      <c r="L45" s="22"/>
      <c r="M45" s="22"/>
      <c r="N45" s="27"/>
      <c r="O45" s="27"/>
      <c r="P45" s="27">
        <v>40000</v>
      </c>
      <c r="Q45" s="27">
        <v>80000</v>
      </c>
      <c r="R45" s="22"/>
      <c r="S45" s="22"/>
      <c r="T45" s="39">
        <f t="shared" si="2"/>
        <v>0</v>
      </c>
      <c r="U45" s="40"/>
      <c r="V45" s="27"/>
      <c r="W45" s="27">
        <v>40000</v>
      </c>
    </row>
    <row r="46" spans="1:23" ht="113.25" customHeight="1">
      <c r="A46" s="43" t="s">
        <v>110</v>
      </c>
      <c r="B46" s="41" t="s">
        <v>162</v>
      </c>
      <c r="C46" s="19" t="s">
        <v>31</v>
      </c>
      <c r="D46" s="20" t="s">
        <v>6</v>
      </c>
      <c r="E46" s="20" t="s">
        <v>6</v>
      </c>
      <c r="F46" s="31" t="s">
        <v>73</v>
      </c>
      <c r="G46" s="8" t="s">
        <v>47</v>
      </c>
      <c r="H46" s="27">
        <f t="shared" si="4"/>
        <v>5000</v>
      </c>
      <c r="I46" s="22"/>
      <c r="J46" s="22"/>
      <c r="K46" s="22"/>
      <c r="L46" s="22"/>
      <c r="M46" s="22"/>
      <c r="N46" s="27"/>
      <c r="O46" s="27">
        <v>5000</v>
      </c>
      <c r="P46" s="27"/>
      <c r="Q46" s="27">
        <f aca="true" t="shared" si="5" ref="Q46:Q51">T46+V46+W46</f>
        <v>5000</v>
      </c>
      <c r="R46" s="22"/>
      <c r="S46" s="22"/>
      <c r="T46" s="39">
        <f t="shared" si="2"/>
        <v>0</v>
      </c>
      <c r="U46" s="40"/>
      <c r="V46" s="27">
        <v>5000</v>
      </c>
      <c r="W46" s="27"/>
    </row>
    <row r="47" spans="1:23" ht="99.75" customHeight="1">
      <c r="A47" s="44"/>
      <c r="B47" s="42"/>
      <c r="C47" s="19" t="s">
        <v>15</v>
      </c>
      <c r="D47" s="20" t="s">
        <v>6</v>
      </c>
      <c r="E47" s="20" t="s">
        <v>6</v>
      </c>
      <c r="F47" s="31" t="s">
        <v>73</v>
      </c>
      <c r="G47" s="8" t="s">
        <v>67</v>
      </c>
      <c r="H47" s="27">
        <f t="shared" si="4"/>
        <v>45000</v>
      </c>
      <c r="I47" s="22"/>
      <c r="J47" s="22"/>
      <c r="K47" s="22"/>
      <c r="L47" s="22"/>
      <c r="M47" s="22"/>
      <c r="N47" s="27"/>
      <c r="O47" s="27"/>
      <c r="P47" s="27">
        <v>45000</v>
      </c>
      <c r="Q47" s="27">
        <f t="shared" si="5"/>
        <v>45000</v>
      </c>
      <c r="R47" s="22"/>
      <c r="S47" s="22"/>
      <c r="T47" s="39">
        <f t="shared" si="2"/>
        <v>0</v>
      </c>
      <c r="U47" s="40"/>
      <c r="V47" s="27"/>
      <c r="W47" s="27">
        <v>45000</v>
      </c>
    </row>
    <row r="48" spans="1:23" ht="281.25" customHeight="1">
      <c r="A48" s="30" t="s">
        <v>111</v>
      </c>
      <c r="B48" s="3" t="s">
        <v>161</v>
      </c>
      <c r="C48" s="19" t="s">
        <v>41</v>
      </c>
      <c r="D48" s="20" t="s">
        <v>6</v>
      </c>
      <c r="E48" s="20" t="s">
        <v>6</v>
      </c>
      <c r="F48" s="31" t="s">
        <v>74</v>
      </c>
      <c r="G48" s="8" t="s">
        <v>47</v>
      </c>
      <c r="H48" s="27">
        <f t="shared" si="4"/>
        <v>8500</v>
      </c>
      <c r="I48" s="22"/>
      <c r="J48" s="22"/>
      <c r="K48" s="22"/>
      <c r="L48" s="22"/>
      <c r="M48" s="22"/>
      <c r="N48" s="27"/>
      <c r="O48" s="27">
        <v>8500</v>
      </c>
      <c r="P48" s="27"/>
      <c r="Q48" s="27">
        <f t="shared" si="5"/>
        <v>8500</v>
      </c>
      <c r="R48" s="22"/>
      <c r="S48" s="22"/>
      <c r="T48" s="39">
        <f t="shared" si="2"/>
        <v>0</v>
      </c>
      <c r="U48" s="40"/>
      <c r="V48" s="27">
        <v>8500</v>
      </c>
      <c r="W48" s="27"/>
    </row>
    <row r="49" spans="1:23" ht="110.25" customHeight="1">
      <c r="A49" s="43" t="s">
        <v>112</v>
      </c>
      <c r="B49" s="41" t="s">
        <v>160</v>
      </c>
      <c r="C49" s="19" t="s">
        <v>31</v>
      </c>
      <c r="D49" s="20" t="s">
        <v>6</v>
      </c>
      <c r="E49" s="20" t="s">
        <v>6</v>
      </c>
      <c r="F49" s="31" t="s">
        <v>68</v>
      </c>
      <c r="G49" s="8" t="s">
        <v>47</v>
      </c>
      <c r="H49" s="27">
        <f t="shared" si="4"/>
        <v>6000</v>
      </c>
      <c r="I49" s="22"/>
      <c r="J49" s="22"/>
      <c r="K49" s="22"/>
      <c r="L49" s="22"/>
      <c r="M49" s="22"/>
      <c r="N49" s="27"/>
      <c r="O49" s="27">
        <v>6000</v>
      </c>
      <c r="P49" s="27"/>
      <c r="Q49" s="27">
        <f t="shared" si="5"/>
        <v>6000</v>
      </c>
      <c r="R49" s="22"/>
      <c r="S49" s="22"/>
      <c r="T49" s="39">
        <f t="shared" si="2"/>
        <v>0</v>
      </c>
      <c r="U49" s="40"/>
      <c r="V49" s="27">
        <v>6000</v>
      </c>
      <c r="W49" s="27"/>
    </row>
    <row r="50" spans="1:23" ht="108.75" customHeight="1">
      <c r="A50" s="44"/>
      <c r="B50" s="42"/>
      <c r="C50" s="19" t="s">
        <v>15</v>
      </c>
      <c r="D50" s="20" t="s">
        <v>6</v>
      </c>
      <c r="E50" s="20" t="s">
        <v>6</v>
      </c>
      <c r="F50" s="31" t="s">
        <v>68</v>
      </c>
      <c r="G50" s="8" t="s">
        <v>67</v>
      </c>
      <c r="H50" s="27">
        <f t="shared" si="4"/>
        <v>54000</v>
      </c>
      <c r="I50" s="22"/>
      <c r="J50" s="22"/>
      <c r="K50" s="22"/>
      <c r="L50" s="22"/>
      <c r="M50" s="22"/>
      <c r="N50" s="27"/>
      <c r="O50" s="27"/>
      <c r="P50" s="27">
        <v>54000</v>
      </c>
      <c r="Q50" s="27">
        <f t="shared" si="5"/>
        <v>54000</v>
      </c>
      <c r="R50" s="22"/>
      <c r="S50" s="22"/>
      <c r="T50" s="39">
        <f t="shared" si="2"/>
        <v>0</v>
      </c>
      <c r="U50" s="40"/>
      <c r="V50" s="27"/>
      <c r="W50" s="27">
        <v>54000</v>
      </c>
    </row>
    <row r="51" spans="1:23" ht="108.75" customHeight="1">
      <c r="A51" s="43" t="s">
        <v>113</v>
      </c>
      <c r="B51" s="45" t="s">
        <v>159</v>
      </c>
      <c r="C51" s="19" t="s">
        <v>31</v>
      </c>
      <c r="D51" s="20" t="s">
        <v>6</v>
      </c>
      <c r="E51" s="20" t="s">
        <v>6</v>
      </c>
      <c r="F51" s="31" t="s">
        <v>75</v>
      </c>
      <c r="G51" s="8" t="s">
        <v>67</v>
      </c>
      <c r="H51" s="27">
        <f t="shared" si="4"/>
        <v>5200</v>
      </c>
      <c r="I51" s="22"/>
      <c r="J51" s="22"/>
      <c r="K51" s="22"/>
      <c r="L51" s="22"/>
      <c r="M51" s="22"/>
      <c r="N51" s="27"/>
      <c r="O51" s="27"/>
      <c r="P51" s="27">
        <v>5200</v>
      </c>
      <c r="Q51" s="27">
        <f t="shared" si="5"/>
        <v>5200</v>
      </c>
      <c r="R51" s="22"/>
      <c r="S51" s="22"/>
      <c r="T51" s="39">
        <f aca="true" t="shared" si="6" ref="T51:T67">K51</f>
        <v>0</v>
      </c>
      <c r="U51" s="40"/>
      <c r="V51" s="27"/>
      <c r="W51" s="27">
        <v>5200</v>
      </c>
    </row>
    <row r="52" spans="1:23" ht="114.75" customHeight="1">
      <c r="A52" s="44"/>
      <c r="B52" s="46"/>
      <c r="C52" s="19" t="s">
        <v>15</v>
      </c>
      <c r="D52" s="20" t="s">
        <v>6</v>
      </c>
      <c r="E52" s="20" t="s">
        <v>6</v>
      </c>
      <c r="F52" s="31" t="s">
        <v>75</v>
      </c>
      <c r="G52" s="8" t="s">
        <v>71</v>
      </c>
      <c r="H52" s="27">
        <v>46800</v>
      </c>
      <c r="I52" s="22"/>
      <c r="J52" s="22"/>
      <c r="K52" s="22"/>
      <c r="L52" s="22"/>
      <c r="M52" s="22"/>
      <c r="N52" s="27"/>
      <c r="O52" s="27"/>
      <c r="P52" s="27"/>
      <c r="Q52" s="27">
        <v>46800</v>
      </c>
      <c r="R52" s="22"/>
      <c r="S52" s="22"/>
      <c r="T52" s="39">
        <f t="shared" si="6"/>
        <v>0</v>
      </c>
      <c r="U52" s="40"/>
      <c r="V52" s="27"/>
      <c r="W52" s="27"/>
    </row>
    <row r="53" spans="1:23" ht="114.75" customHeight="1">
      <c r="A53" s="43" t="s">
        <v>114</v>
      </c>
      <c r="B53" s="41" t="s">
        <v>158</v>
      </c>
      <c r="C53" s="19" t="s">
        <v>31</v>
      </c>
      <c r="D53" s="20" t="s">
        <v>6</v>
      </c>
      <c r="E53" s="20" t="s">
        <v>6</v>
      </c>
      <c r="F53" s="31"/>
      <c r="G53" s="8" t="s">
        <v>47</v>
      </c>
      <c r="H53" s="27">
        <f t="shared" si="4"/>
        <v>19000</v>
      </c>
      <c r="I53" s="22"/>
      <c r="J53" s="22"/>
      <c r="K53" s="22"/>
      <c r="L53" s="22"/>
      <c r="M53" s="22"/>
      <c r="N53" s="27"/>
      <c r="O53" s="27">
        <v>19000</v>
      </c>
      <c r="P53" s="27"/>
      <c r="Q53" s="27">
        <f>T53+V53+W53</f>
        <v>19000</v>
      </c>
      <c r="R53" s="22"/>
      <c r="S53" s="22"/>
      <c r="T53" s="39">
        <f t="shared" si="6"/>
        <v>0</v>
      </c>
      <c r="U53" s="40"/>
      <c r="V53" s="27">
        <v>19000</v>
      </c>
      <c r="W53" s="27"/>
    </row>
    <row r="54" spans="1:23" ht="98.25" customHeight="1">
      <c r="A54" s="44"/>
      <c r="B54" s="42"/>
      <c r="C54" s="19" t="s">
        <v>15</v>
      </c>
      <c r="D54" s="20" t="s">
        <v>6</v>
      </c>
      <c r="E54" s="20" t="s">
        <v>6</v>
      </c>
      <c r="F54" s="31"/>
      <c r="G54" s="8" t="s">
        <v>69</v>
      </c>
      <c r="H54" s="27">
        <f>K54+O54+P54+63000+64000</f>
        <v>190000</v>
      </c>
      <c r="I54" s="22"/>
      <c r="J54" s="22"/>
      <c r="K54" s="22"/>
      <c r="L54" s="22"/>
      <c r="M54" s="22"/>
      <c r="N54" s="27"/>
      <c r="O54" s="27"/>
      <c r="P54" s="27">
        <v>63000</v>
      </c>
      <c r="Q54" s="27">
        <v>190000</v>
      </c>
      <c r="R54" s="22"/>
      <c r="S54" s="22"/>
      <c r="T54" s="39">
        <f t="shared" si="6"/>
        <v>0</v>
      </c>
      <c r="U54" s="40"/>
      <c r="V54" s="27"/>
      <c r="W54" s="27">
        <v>63000</v>
      </c>
    </row>
    <row r="55" spans="1:23" ht="98.25" customHeight="1">
      <c r="A55" s="43" t="s">
        <v>115</v>
      </c>
      <c r="B55" s="41" t="s">
        <v>157</v>
      </c>
      <c r="C55" s="19" t="s">
        <v>31</v>
      </c>
      <c r="D55" s="20" t="s">
        <v>6</v>
      </c>
      <c r="E55" s="20" t="s">
        <v>6</v>
      </c>
      <c r="F55" s="31" t="s">
        <v>43</v>
      </c>
      <c r="G55" s="8" t="s">
        <v>34</v>
      </c>
      <c r="H55" s="27">
        <f t="shared" si="4"/>
        <v>950</v>
      </c>
      <c r="I55" s="22"/>
      <c r="J55" s="22"/>
      <c r="K55" s="22">
        <v>950</v>
      </c>
      <c r="L55" s="22"/>
      <c r="M55" s="22"/>
      <c r="N55" s="27"/>
      <c r="O55" s="27"/>
      <c r="P55" s="27"/>
      <c r="Q55" s="27">
        <f>T55+V55+W55</f>
        <v>950</v>
      </c>
      <c r="R55" s="22"/>
      <c r="S55" s="22"/>
      <c r="T55" s="39">
        <f t="shared" si="6"/>
        <v>950</v>
      </c>
      <c r="U55" s="40"/>
      <c r="V55" s="27"/>
      <c r="W55" s="27"/>
    </row>
    <row r="56" spans="1:23" ht="92.25" customHeight="1">
      <c r="A56" s="44"/>
      <c r="B56" s="42"/>
      <c r="C56" s="19" t="s">
        <v>15</v>
      </c>
      <c r="D56" s="20" t="s">
        <v>6</v>
      </c>
      <c r="E56" s="20" t="s">
        <v>6</v>
      </c>
      <c r="F56" s="31" t="s">
        <v>43</v>
      </c>
      <c r="G56" s="8" t="s">
        <v>47</v>
      </c>
      <c r="H56" s="27">
        <f t="shared" si="4"/>
        <v>4000</v>
      </c>
      <c r="I56" s="22"/>
      <c r="J56" s="22"/>
      <c r="K56" s="22"/>
      <c r="L56" s="22"/>
      <c r="M56" s="22"/>
      <c r="N56" s="27"/>
      <c r="O56" s="27">
        <v>4000</v>
      </c>
      <c r="P56" s="27"/>
      <c r="Q56" s="27">
        <f>T56+V56+W56</f>
        <v>4000</v>
      </c>
      <c r="R56" s="22"/>
      <c r="S56" s="22"/>
      <c r="T56" s="39">
        <f t="shared" si="6"/>
        <v>0</v>
      </c>
      <c r="U56" s="40"/>
      <c r="V56" s="27">
        <v>4000</v>
      </c>
      <c r="W56" s="27"/>
    </row>
    <row r="57" spans="1:23" ht="117.75" customHeight="1">
      <c r="A57" s="30" t="s">
        <v>116</v>
      </c>
      <c r="B57" s="3" t="s">
        <v>156</v>
      </c>
      <c r="C57" s="19" t="s">
        <v>15</v>
      </c>
      <c r="D57" s="20" t="s">
        <v>6</v>
      </c>
      <c r="E57" s="20" t="s">
        <v>6</v>
      </c>
      <c r="F57" s="31"/>
      <c r="G57" s="8" t="s">
        <v>34</v>
      </c>
      <c r="H57" s="27">
        <f t="shared" si="4"/>
        <v>76395.23</v>
      </c>
      <c r="I57" s="22"/>
      <c r="J57" s="22"/>
      <c r="K57" s="22">
        <v>76395.23</v>
      </c>
      <c r="L57" s="22"/>
      <c r="M57" s="22"/>
      <c r="N57" s="27"/>
      <c r="O57" s="27"/>
      <c r="P57" s="27"/>
      <c r="Q57" s="27">
        <f>T57+V57+W57</f>
        <v>76395.23</v>
      </c>
      <c r="R57" s="22"/>
      <c r="S57" s="22"/>
      <c r="T57" s="39">
        <f t="shared" si="6"/>
        <v>76395.23</v>
      </c>
      <c r="U57" s="40"/>
      <c r="V57" s="27"/>
      <c r="W57" s="27"/>
    </row>
    <row r="58" spans="1:23" ht="117.75" customHeight="1">
      <c r="A58" s="43" t="s">
        <v>117</v>
      </c>
      <c r="B58" s="41" t="s">
        <v>155</v>
      </c>
      <c r="C58" s="19" t="s">
        <v>31</v>
      </c>
      <c r="D58" s="20" t="s">
        <v>6</v>
      </c>
      <c r="E58" s="20" t="s">
        <v>6</v>
      </c>
      <c r="F58" s="31" t="s">
        <v>76</v>
      </c>
      <c r="G58" s="8" t="s">
        <v>47</v>
      </c>
      <c r="H58" s="27">
        <f t="shared" si="4"/>
        <v>6930</v>
      </c>
      <c r="I58" s="22"/>
      <c r="J58" s="22"/>
      <c r="K58" s="22"/>
      <c r="L58" s="22"/>
      <c r="M58" s="22"/>
      <c r="N58" s="27"/>
      <c r="O58" s="27">
        <v>6930</v>
      </c>
      <c r="P58" s="27"/>
      <c r="Q58" s="27">
        <f>T58+V58+W58</f>
        <v>6930</v>
      </c>
      <c r="R58" s="22"/>
      <c r="S58" s="22"/>
      <c r="T58" s="39">
        <f t="shared" si="6"/>
        <v>0</v>
      </c>
      <c r="U58" s="40"/>
      <c r="V58" s="27">
        <v>6930</v>
      </c>
      <c r="W58" s="27"/>
    </row>
    <row r="59" spans="1:23" ht="95.25" customHeight="1">
      <c r="A59" s="44"/>
      <c r="B59" s="42"/>
      <c r="C59" s="19" t="s">
        <v>15</v>
      </c>
      <c r="D59" s="20" t="s">
        <v>6</v>
      </c>
      <c r="E59" s="20" t="s">
        <v>6</v>
      </c>
      <c r="F59" s="31" t="s">
        <v>76</v>
      </c>
      <c r="G59" s="8" t="s">
        <v>69</v>
      </c>
      <c r="H59" s="27">
        <f>K59+O59+P59+20790+20790</f>
        <v>62370</v>
      </c>
      <c r="I59" s="22"/>
      <c r="J59" s="22"/>
      <c r="K59" s="22"/>
      <c r="L59" s="22"/>
      <c r="M59" s="22"/>
      <c r="N59" s="27"/>
      <c r="O59" s="27"/>
      <c r="P59" s="27">
        <v>20790</v>
      </c>
      <c r="Q59" s="27">
        <v>62370</v>
      </c>
      <c r="R59" s="22"/>
      <c r="S59" s="22"/>
      <c r="T59" s="39">
        <f t="shared" si="6"/>
        <v>0</v>
      </c>
      <c r="U59" s="40"/>
      <c r="V59" s="27"/>
      <c r="W59" s="27">
        <v>20790</v>
      </c>
    </row>
    <row r="60" spans="1:23" ht="95.25" customHeight="1">
      <c r="A60" s="43" t="s">
        <v>118</v>
      </c>
      <c r="B60" s="41" t="s">
        <v>154</v>
      </c>
      <c r="C60" s="19" t="s">
        <v>31</v>
      </c>
      <c r="D60" s="20" t="s">
        <v>6</v>
      </c>
      <c r="E60" s="20" t="s">
        <v>6</v>
      </c>
      <c r="F60" s="31" t="s">
        <v>68</v>
      </c>
      <c r="G60" s="8" t="s">
        <v>67</v>
      </c>
      <c r="H60" s="27">
        <f>K60+O60+P60</f>
        <v>6000</v>
      </c>
      <c r="I60" s="22"/>
      <c r="J60" s="22"/>
      <c r="K60" s="22"/>
      <c r="L60" s="22"/>
      <c r="M60" s="22"/>
      <c r="N60" s="27"/>
      <c r="O60" s="27"/>
      <c r="P60" s="27">
        <v>6000</v>
      </c>
      <c r="Q60" s="27">
        <f>T60+V60+W60</f>
        <v>6000</v>
      </c>
      <c r="R60" s="22"/>
      <c r="S60" s="22"/>
      <c r="T60" s="39">
        <f t="shared" si="6"/>
        <v>0</v>
      </c>
      <c r="U60" s="40"/>
      <c r="V60" s="27"/>
      <c r="W60" s="27">
        <v>6000</v>
      </c>
    </row>
    <row r="61" spans="1:23" ht="95.25" customHeight="1">
      <c r="A61" s="44"/>
      <c r="B61" s="42"/>
      <c r="C61" s="19" t="s">
        <v>15</v>
      </c>
      <c r="D61" s="20" t="s">
        <v>6</v>
      </c>
      <c r="E61" s="20" t="s">
        <v>6</v>
      </c>
      <c r="F61" s="31" t="s">
        <v>68</v>
      </c>
      <c r="G61" s="8" t="s">
        <v>69</v>
      </c>
      <c r="H61" s="27">
        <f>27000*2</f>
        <v>54000</v>
      </c>
      <c r="I61" s="22"/>
      <c r="J61" s="22"/>
      <c r="K61" s="22"/>
      <c r="L61" s="22"/>
      <c r="M61" s="22"/>
      <c r="N61" s="27"/>
      <c r="O61" s="27"/>
      <c r="P61" s="27"/>
      <c r="Q61" s="27">
        <v>54000</v>
      </c>
      <c r="R61" s="22"/>
      <c r="S61" s="22"/>
      <c r="T61" s="39">
        <f t="shared" si="6"/>
        <v>0</v>
      </c>
      <c r="U61" s="40"/>
      <c r="V61" s="27"/>
      <c r="W61" s="27"/>
    </row>
    <row r="62" spans="1:23" ht="95.25" customHeight="1">
      <c r="A62" s="30" t="s">
        <v>119</v>
      </c>
      <c r="B62" s="8" t="s">
        <v>77</v>
      </c>
      <c r="C62" s="19" t="s">
        <v>41</v>
      </c>
      <c r="D62" s="20" t="s">
        <v>6</v>
      </c>
      <c r="E62" s="20" t="s">
        <v>6</v>
      </c>
      <c r="F62" s="31" t="s">
        <v>68</v>
      </c>
      <c r="G62" s="8" t="s">
        <v>34</v>
      </c>
      <c r="H62" s="27">
        <f>K62+O62+P62</f>
        <v>5400</v>
      </c>
      <c r="I62" s="22"/>
      <c r="J62" s="22"/>
      <c r="K62" s="22">
        <v>5400</v>
      </c>
      <c r="L62" s="22"/>
      <c r="M62" s="22"/>
      <c r="N62" s="27"/>
      <c r="O62" s="27"/>
      <c r="P62" s="27"/>
      <c r="Q62" s="27">
        <f>T62+V62+W62</f>
        <v>5400</v>
      </c>
      <c r="R62" s="22"/>
      <c r="S62" s="22"/>
      <c r="T62" s="39">
        <f t="shared" si="6"/>
        <v>5400</v>
      </c>
      <c r="U62" s="40"/>
      <c r="V62" s="27"/>
      <c r="W62" s="27"/>
    </row>
    <row r="63" spans="1:23" ht="95.25" customHeight="1">
      <c r="A63" s="30" t="s">
        <v>120</v>
      </c>
      <c r="B63" s="8" t="s">
        <v>78</v>
      </c>
      <c r="C63" s="19" t="s">
        <v>41</v>
      </c>
      <c r="D63" s="20" t="s">
        <v>6</v>
      </c>
      <c r="E63" s="20" t="s">
        <v>6</v>
      </c>
      <c r="F63" s="31" t="s">
        <v>80</v>
      </c>
      <c r="G63" s="8" t="s">
        <v>47</v>
      </c>
      <c r="H63" s="27">
        <f aca="true" t="shared" si="7" ref="H63:H92">K63+O63+P63</f>
        <v>5495.3</v>
      </c>
      <c r="I63" s="22"/>
      <c r="J63" s="22"/>
      <c r="K63" s="22"/>
      <c r="L63" s="22"/>
      <c r="M63" s="22"/>
      <c r="N63" s="27"/>
      <c r="O63" s="27">
        <v>5495.3</v>
      </c>
      <c r="P63" s="27"/>
      <c r="Q63" s="27">
        <f>T63+V63+W63</f>
        <v>5495.3</v>
      </c>
      <c r="R63" s="22"/>
      <c r="S63" s="22"/>
      <c r="T63" s="39">
        <f t="shared" si="6"/>
        <v>0</v>
      </c>
      <c r="U63" s="40"/>
      <c r="V63" s="27">
        <v>5495.3</v>
      </c>
      <c r="W63" s="27"/>
    </row>
    <row r="64" spans="1:23" ht="95.25" customHeight="1">
      <c r="A64" s="43" t="s">
        <v>121</v>
      </c>
      <c r="B64" s="41" t="s">
        <v>153</v>
      </c>
      <c r="C64" s="19" t="s">
        <v>31</v>
      </c>
      <c r="D64" s="20" t="s">
        <v>6</v>
      </c>
      <c r="E64" s="20" t="s">
        <v>6</v>
      </c>
      <c r="F64" s="31" t="s">
        <v>81</v>
      </c>
      <c r="G64" s="8" t="s">
        <v>67</v>
      </c>
      <c r="H64" s="27">
        <f t="shared" si="7"/>
        <v>600</v>
      </c>
      <c r="I64" s="22"/>
      <c r="J64" s="22"/>
      <c r="K64" s="22"/>
      <c r="L64" s="22"/>
      <c r="M64" s="22"/>
      <c r="N64" s="27"/>
      <c r="O64" s="27"/>
      <c r="P64" s="27">
        <v>600</v>
      </c>
      <c r="Q64" s="27">
        <f>T64+V64+W64</f>
        <v>600</v>
      </c>
      <c r="R64" s="22"/>
      <c r="S64" s="22"/>
      <c r="T64" s="39">
        <f t="shared" si="6"/>
        <v>0</v>
      </c>
      <c r="U64" s="40"/>
      <c r="V64" s="27"/>
      <c r="W64" s="27">
        <v>600</v>
      </c>
    </row>
    <row r="65" spans="1:23" ht="95.25" customHeight="1">
      <c r="A65" s="44"/>
      <c r="B65" s="42"/>
      <c r="C65" s="19" t="s">
        <v>15</v>
      </c>
      <c r="D65" s="20" t="s">
        <v>6</v>
      </c>
      <c r="E65" s="20" t="s">
        <v>6</v>
      </c>
      <c r="F65" s="31" t="s">
        <v>81</v>
      </c>
      <c r="G65" s="8" t="s">
        <v>69</v>
      </c>
      <c r="H65" s="27">
        <f>6000*2</f>
        <v>12000</v>
      </c>
      <c r="I65" s="22"/>
      <c r="J65" s="22"/>
      <c r="K65" s="22"/>
      <c r="L65" s="22"/>
      <c r="M65" s="22"/>
      <c r="N65" s="27"/>
      <c r="O65" s="27"/>
      <c r="P65" s="27"/>
      <c r="Q65" s="27">
        <v>12000</v>
      </c>
      <c r="R65" s="22"/>
      <c r="S65" s="22"/>
      <c r="T65" s="39">
        <f t="shared" si="6"/>
        <v>0</v>
      </c>
      <c r="U65" s="40"/>
      <c r="V65" s="27"/>
      <c r="W65" s="27"/>
    </row>
    <row r="66" spans="1:23" ht="95.25" customHeight="1">
      <c r="A66" s="30" t="s">
        <v>122</v>
      </c>
      <c r="B66" s="8" t="s">
        <v>79</v>
      </c>
      <c r="C66" s="19" t="s">
        <v>41</v>
      </c>
      <c r="D66" s="20" t="s">
        <v>6</v>
      </c>
      <c r="E66" s="20" t="s">
        <v>6</v>
      </c>
      <c r="F66" s="31" t="s">
        <v>82</v>
      </c>
      <c r="G66" s="8" t="s">
        <v>69</v>
      </c>
      <c r="H66" s="27">
        <v>9668</v>
      </c>
      <c r="I66" s="22"/>
      <c r="J66" s="22"/>
      <c r="K66" s="22"/>
      <c r="L66" s="22"/>
      <c r="M66" s="22"/>
      <c r="N66" s="27"/>
      <c r="O66" s="27"/>
      <c r="P66" s="27"/>
      <c r="Q66" s="27">
        <v>9668</v>
      </c>
      <c r="R66" s="22"/>
      <c r="S66" s="22"/>
      <c r="T66" s="39">
        <f t="shared" si="6"/>
        <v>0</v>
      </c>
      <c r="U66" s="40"/>
      <c r="V66" s="27"/>
      <c r="W66" s="27"/>
    </row>
    <row r="67" spans="1:23" ht="95.25" customHeight="1">
      <c r="A67" s="30" t="s">
        <v>123</v>
      </c>
      <c r="B67" s="8" t="s">
        <v>83</v>
      </c>
      <c r="C67" s="19" t="s">
        <v>41</v>
      </c>
      <c r="D67" s="20" t="s">
        <v>6</v>
      </c>
      <c r="E67" s="20" t="s">
        <v>6</v>
      </c>
      <c r="F67" s="31" t="s">
        <v>43</v>
      </c>
      <c r="G67" s="8" t="s">
        <v>67</v>
      </c>
      <c r="H67" s="27">
        <f t="shared" si="7"/>
        <v>2200</v>
      </c>
      <c r="I67" s="22"/>
      <c r="J67" s="22"/>
      <c r="K67" s="22"/>
      <c r="L67" s="22"/>
      <c r="M67" s="22"/>
      <c r="N67" s="27"/>
      <c r="O67" s="27"/>
      <c r="P67" s="27">
        <v>2200</v>
      </c>
      <c r="Q67" s="27">
        <f aca="true" t="shared" si="8" ref="Q67:Q93">T67+V67+W67</f>
        <v>2200</v>
      </c>
      <c r="R67" s="22"/>
      <c r="S67" s="22"/>
      <c r="T67" s="39">
        <f t="shared" si="6"/>
        <v>0</v>
      </c>
      <c r="U67" s="40"/>
      <c r="V67" s="27"/>
      <c r="W67" s="27">
        <v>2200</v>
      </c>
    </row>
    <row r="68" spans="1:23" ht="95.25" customHeight="1">
      <c r="A68" s="30" t="s">
        <v>124</v>
      </c>
      <c r="B68" s="8" t="s">
        <v>84</v>
      </c>
      <c r="C68" s="19" t="s">
        <v>87</v>
      </c>
      <c r="D68" s="20" t="s">
        <v>6</v>
      </c>
      <c r="E68" s="20" t="s">
        <v>6</v>
      </c>
      <c r="F68" s="31" t="s">
        <v>43</v>
      </c>
      <c r="G68" s="8" t="s">
        <v>34</v>
      </c>
      <c r="H68" s="27">
        <f t="shared" si="7"/>
        <v>23354.48</v>
      </c>
      <c r="I68" s="22"/>
      <c r="J68" s="22"/>
      <c r="K68" s="22">
        <v>23354.48</v>
      </c>
      <c r="L68" s="22"/>
      <c r="M68" s="22"/>
      <c r="N68" s="27"/>
      <c r="O68" s="27"/>
      <c r="P68" s="27"/>
      <c r="Q68" s="27">
        <f t="shared" si="8"/>
        <v>23354.48</v>
      </c>
      <c r="R68" s="22"/>
      <c r="S68" s="22"/>
      <c r="T68" s="39">
        <f aca="true" t="shared" si="9" ref="T68:T73">K68</f>
        <v>23354.48</v>
      </c>
      <c r="U68" s="40"/>
      <c r="V68" s="27"/>
      <c r="W68" s="27"/>
    </row>
    <row r="69" spans="1:23" ht="95.25" customHeight="1">
      <c r="A69" s="30" t="s">
        <v>125</v>
      </c>
      <c r="B69" s="8" t="s">
        <v>85</v>
      </c>
      <c r="C69" s="19" t="s">
        <v>41</v>
      </c>
      <c r="D69" s="20" t="s">
        <v>6</v>
      </c>
      <c r="E69" s="20" t="s">
        <v>6</v>
      </c>
      <c r="F69" s="31"/>
      <c r="G69" s="8" t="s">
        <v>34</v>
      </c>
      <c r="H69" s="27">
        <f t="shared" si="7"/>
        <v>13306.22</v>
      </c>
      <c r="I69" s="22"/>
      <c r="J69" s="22"/>
      <c r="K69" s="22">
        <v>13306.22</v>
      </c>
      <c r="L69" s="22"/>
      <c r="M69" s="22"/>
      <c r="N69" s="27"/>
      <c r="O69" s="27"/>
      <c r="P69" s="27"/>
      <c r="Q69" s="27">
        <f t="shared" si="8"/>
        <v>13306.22</v>
      </c>
      <c r="R69" s="22"/>
      <c r="S69" s="22"/>
      <c r="T69" s="39">
        <f t="shared" si="9"/>
        <v>13306.22</v>
      </c>
      <c r="U69" s="40"/>
      <c r="V69" s="27"/>
      <c r="W69" s="27"/>
    </row>
    <row r="70" spans="1:23" ht="95.25" customHeight="1">
      <c r="A70" s="43" t="s">
        <v>126</v>
      </c>
      <c r="B70" s="41" t="s">
        <v>152</v>
      </c>
      <c r="C70" s="19" t="s">
        <v>31</v>
      </c>
      <c r="D70" s="20" t="s">
        <v>6</v>
      </c>
      <c r="E70" s="20" t="s">
        <v>6</v>
      </c>
      <c r="F70" s="31"/>
      <c r="G70" s="8" t="s">
        <v>47</v>
      </c>
      <c r="H70" s="27">
        <f t="shared" si="7"/>
        <v>345</v>
      </c>
      <c r="I70" s="22"/>
      <c r="J70" s="22"/>
      <c r="K70" s="22"/>
      <c r="L70" s="22"/>
      <c r="M70" s="22"/>
      <c r="N70" s="27"/>
      <c r="O70" s="27">
        <v>345</v>
      </c>
      <c r="P70" s="27"/>
      <c r="Q70" s="27">
        <f t="shared" si="8"/>
        <v>345</v>
      </c>
      <c r="R70" s="22"/>
      <c r="S70" s="22"/>
      <c r="T70" s="39">
        <f t="shared" si="9"/>
        <v>0</v>
      </c>
      <c r="U70" s="40"/>
      <c r="V70" s="27">
        <v>345</v>
      </c>
      <c r="W70" s="27"/>
    </row>
    <row r="71" spans="1:23" ht="102.75" customHeight="1">
      <c r="A71" s="44"/>
      <c r="B71" s="42"/>
      <c r="C71" s="19" t="s">
        <v>15</v>
      </c>
      <c r="D71" s="20" t="s">
        <v>6</v>
      </c>
      <c r="E71" s="20" t="s">
        <v>6</v>
      </c>
      <c r="F71" s="31"/>
      <c r="G71" s="8" t="s">
        <v>67</v>
      </c>
      <c r="H71" s="27">
        <f t="shared" si="7"/>
        <v>4948.77</v>
      </c>
      <c r="I71" s="22"/>
      <c r="J71" s="22"/>
      <c r="K71" s="22"/>
      <c r="L71" s="22"/>
      <c r="M71" s="22"/>
      <c r="N71" s="27"/>
      <c r="O71" s="27"/>
      <c r="P71" s="27">
        <v>4948.77</v>
      </c>
      <c r="Q71" s="27">
        <f t="shared" si="8"/>
        <v>4948.77</v>
      </c>
      <c r="R71" s="22"/>
      <c r="S71" s="22"/>
      <c r="T71" s="39">
        <f t="shared" si="9"/>
        <v>0</v>
      </c>
      <c r="U71" s="40"/>
      <c r="V71" s="27"/>
      <c r="W71" s="27">
        <v>4948.77</v>
      </c>
    </row>
    <row r="72" spans="1:23" ht="102.75" customHeight="1">
      <c r="A72" s="43" t="s">
        <v>127</v>
      </c>
      <c r="B72" s="41" t="s">
        <v>151</v>
      </c>
      <c r="C72" s="19" t="s">
        <v>31</v>
      </c>
      <c r="D72" s="20" t="s">
        <v>6</v>
      </c>
      <c r="E72" s="20" t="s">
        <v>6</v>
      </c>
      <c r="F72" s="31" t="s">
        <v>43</v>
      </c>
      <c r="G72" s="8" t="s">
        <v>34</v>
      </c>
      <c r="H72" s="27">
        <f t="shared" si="7"/>
        <v>617.5</v>
      </c>
      <c r="I72" s="22"/>
      <c r="J72" s="22"/>
      <c r="K72" s="22">
        <v>617.5</v>
      </c>
      <c r="L72" s="22"/>
      <c r="M72" s="22"/>
      <c r="N72" s="27"/>
      <c r="O72" s="27"/>
      <c r="P72" s="27"/>
      <c r="Q72" s="27">
        <f t="shared" si="8"/>
        <v>617.5</v>
      </c>
      <c r="R72" s="22"/>
      <c r="S72" s="22"/>
      <c r="T72" s="39">
        <f t="shared" si="9"/>
        <v>617.5</v>
      </c>
      <c r="U72" s="40"/>
      <c r="V72" s="27"/>
      <c r="W72" s="27"/>
    </row>
    <row r="73" spans="1:23" ht="95.25" customHeight="1">
      <c r="A73" s="44"/>
      <c r="B73" s="42"/>
      <c r="C73" s="19" t="s">
        <v>15</v>
      </c>
      <c r="D73" s="20" t="s">
        <v>6</v>
      </c>
      <c r="E73" s="20" t="s">
        <v>6</v>
      </c>
      <c r="F73" s="31" t="s">
        <v>43</v>
      </c>
      <c r="G73" s="8" t="s">
        <v>47</v>
      </c>
      <c r="H73" s="27">
        <f t="shared" si="7"/>
        <v>16488.23</v>
      </c>
      <c r="I73" s="22"/>
      <c r="J73" s="22"/>
      <c r="K73" s="22"/>
      <c r="L73" s="22"/>
      <c r="M73" s="22"/>
      <c r="N73" s="27"/>
      <c r="O73" s="27">
        <v>16488.23</v>
      </c>
      <c r="P73" s="27"/>
      <c r="Q73" s="27">
        <f t="shared" si="8"/>
        <v>16488.23</v>
      </c>
      <c r="R73" s="22"/>
      <c r="S73" s="22"/>
      <c r="T73" s="39">
        <f t="shared" si="9"/>
        <v>0</v>
      </c>
      <c r="U73" s="40"/>
      <c r="V73" s="27">
        <v>16488.23</v>
      </c>
      <c r="W73" s="27"/>
    </row>
    <row r="74" spans="1:23" ht="95.25" customHeight="1">
      <c r="A74" s="43" t="s">
        <v>128</v>
      </c>
      <c r="B74" s="41" t="s">
        <v>150</v>
      </c>
      <c r="C74" s="19" t="s">
        <v>31</v>
      </c>
      <c r="D74" s="20" t="s">
        <v>6</v>
      </c>
      <c r="E74" s="20" t="s">
        <v>6</v>
      </c>
      <c r="F74" s="31" t="s">
        <v>43</v>
      </c>
      <c r="G74" s="8" t="s">
        <v>34</v>
      </c>
      <c r="H74" s="27">
        <f t="shared" si="7"/>
        <v>603.75</v>
      </c>
      <c r="I74" s="22"/>
      <c r="J74" s="22"/>
      <c r="K74" s="22">
        <v>603.75</v>
      </c>
      <c r="L74" s="22"/>
      <c r="M74" s="22"/>
      <c r="N74" s="27"/>
      <c r="O74" s="27"/>
      <c r="P74" s="27"/>
      <c r="Q74" s="27">
        <f t="shared" si="8"/>
        <v>603.75</v>
      </c>
      <c r="R74" s="22"/>
      <c r="S74" s="22"/>
      <c r="T74" s="39">
        <f aca="true" t="shared" si="10" ref="T74:T93">K74</f>
        <v>603.75</v>
      </c>
      <c r="U74" s="40"/>
      <c r="V74" s="27"/>
      <c r="W74" s="27"/>
    </row>
    <row r="75" spans="1:23" ht="92.25" customHeight="1">
      <c r="A75" s="44"/>
      <c r="B75" s="42"/>
      <c r="C75" s="19" t="s">
        <v>15</v>
      </c>
      <c r="D75" s="20" t="s">
        <v>6</v>
      </c>
      <c r="E75" s="20" t="s">
        <v>6</v>
      </c>
      <c r="F75" s="31" t="s">
        <v>43</v>
      </c>
      <c r="G75" s="8" t="s">
        <v>47</v>
      </c>
      <c r="H75" s="27">
        <f t="shared" si="7"/>
        <v>14103.98</v>
      </c>
      <c r="I75" s="22"/>
      <c r="J75" s="22"/>
      <c r="K75" s="22"/>
      <c r="L75" s="22"/>
      <c r="M75" s="22"/>
      <c r="N75" s="27"/>
      <c r="O75" s="27">
        <v>14103.98</v>
      </c>
      <c r="P75" s="27"/>
      <c r="Q75" s="27">
        <f t="shared" si="8"/>
        <v>14103.98</v>
      </c>
      <c r="R75" s="22"/>
      <c r="S75" s="22"/>
      <c r="T75" s="39">
        <f t="shared" si="10"/>
        <v>0</v>
      </c>
      <c r="U75" s="40"/>
      <c r="V75" s="27">
        <v>14103.98</v>
      </c>
      <c r="W75" s="27"/>
    </row>
    <row r="76" spans="1:23" ht="92.25" customHeight="1">
      <c r="A76" s="43" t="s">
        <v>129</v>
      </c>
      <c r="B76" s="41" t="s">
        <v>149</v>
      </c>
      <c r="C76" s="19" t="s">
        <v>31</v>
      </c>
      <c r="D76" s="20" t="s">
        <v>6</v>
      </c>
      <c r="E76" s="20" t="s">
        <v>6</v>
      </c>
      <c r="F76" s="31" t="s">
        <v>43</v>
      </c>
      <c r="G76" s="8" t="s">
        <v>34</v>
      </c>
      <c r="H76" s="27">
        <f t="shared" si="7"/>
        <v>345</v>
      </c>
      <c r="I76" s="22"/>
      <c r="J76" s="22"/>
      <c r="K76" s="22">
        <v>345</v>
      </c>
      <c r="L76" s="22"/>
      <c r="M76" s="22"/>
      <c r="N76" s="27"/>
      <c r="O76" s="27"/>
      <c r="P76" s="27"/>
      <c r="Q76" s="27">
        <f t="shared" si="8"/>
        <v>345</v>
      </c>
      <c r="R76" s="22"/>
      <c r="S76" s="22"/>
      <c r="T76" s="39">
        <f t="shared" si="10"/>
        <v>345</v>
      </c>
      <c r="U76" s="40"/>
      <c r="V76" s="27"/>
      <c r="W76" s="27"/>
    </row>
    <row r="77" spans="1:23" ht="86.25" customHeight="1">
      <c r="A77" s="44"/>
      <c r="B77" s="42"/>
      <c r="C77" s="19" t="s">
        <v>15</v>
      </c>
      <c r="D77" s="20" t="s">
        <v>6</v>
      </c>
      <c r="E77" s="20" t="s">
        <v>6</v>
      </c>
      <c r="F77" s="31" t="s">
        <v>43</v>
      </c>
      <c r="G77" s="8" t="s">
        <v>47</v>
      </c>
      <c r="H77" s="27">
        <f t="shared" si="7"/>
        <v>4948.77</v>
      </c>
      <c r="I77" s="22"/>
      <c r="J77" s="22"/>
      <c r="K77" s="22"/>
      <c r="L77" s="22"/>
      <c r="M77" s="22"/>
      <c r="N77" s="27"/>
      <c r="O77" s="27">
        <v>4948.77</v>
      </c>
      <c r="P77" s="27"/>
      <c r="Q77" s="27">
        <f t="shared" si="8"/>
        <v>4948.77</v>
      </c>
      <c r="R77" s="22"/>
      <c r="S77" s="22"/>
      <c r="T77" s="39">
        <f t="shared" si="10"/>
        <v>0</v>
      </c>
      <c r="U77" s="40"/>
      <c r="V77" s="27">
        <v>4948.77</v>
      </c>
      <c r="W77" s="27"/>
    </row>
    <row r="78" spans="1:23" ht="86.25" customHeight="1">
      <c r="A78" s="43" t="s">
        <v>130</v>
      </c>
      <c r="B78" s="41" t="s">
        <v>148</v>
      </c>
      <c r="C78" s="19" t="s">
        <v>31</v>
      </c>
      <c r="D78" s="20" t="s">
        <v>6</v>
      </c>
      <c r="E78" s="20" t="s">
        <v>6</v>
      </c>
      <c r="F78" s="31" t="s">
        <v>43</v>
      </c>
      <c r="G78" s="8" t="s">
        <v>34</v>
      </c>
      <c r="H78" s="27">
        <f t="shared" si="7"/>
        <v>350.4</v>
      </c>
      <c r="I78" s="22"/>
      <c r="J78" s="22"/>
      <c r="K78" s="22">
        <v>350.4</v>
      </c>
      <c r="L78" s="22"/>
      <c r="M78" s="22"/>
      <c r="N78" s="27"/>
      <c r="O78" s="27"/>
      <c r="P78" s="27"/>
      <c r="Q78" s="27">
        <f t="shared" si="8"/>
        <v>350.4</v>
      </c>
      <c r="R78" s="22"/>
      <c r="S78" s="22"/>
      <c r="T78" s="39">
        <f t="shared" si="10"/>
        <v>350.4</v>
      </c>
      <c r="U78" s="40"/>
      <c r="V78" s="27"/>
      <c r="W78" s="27"/>
    </row>
    <row r="79" spans="1:23" ht="90.75" customHeight="1">
      <c r="A79" s="44"/>
      <c r="B79" s="42"/>
      <c r="C79" s="19" t="s">
        <v>15</v>
      </c>
      <c r="D79" s="20" t="s">
        <v>6</v>
      </c>
      <c r="E79" s="20" t="s">
        <v>6</v>
      </c>
      <c r="F79" s="31" t="s">
        <v>43</v>
      </c>
      <c r="G79" s="8" t="s">
        <v>47</v>
      </c>
      <c r="H79" s="27">
        <f t="shared" si="7"/>
        <v>5285.63</v>
      </c>
      <c r="I79" s="22"/>
      <c r="J79" s="22"/>
      <c r="K79" s="22"/>
      <c r="L79" s="22"/>
      <c r="M79" s="22"/>
      <c r="N79" s="27"/>
      <c r="O79" s="27">
        <v>5285.63</v>
      </c>
      <c r="P79" s="27"/>
      <c r="Q79" s="27">
        <f t="shared" si="8"/>
        <v>5285.63</v>
      </c>
      <c r="R79" s="22"/>
      <c r="S79" s="22"/>
      <c r="T79" s="39">
        <f t="shared" si="10"/>
        <v>0</v>
      </c>
      <c r="U79" s="40"/>
      <c r="V79" s="27">
        <v>5285.63</v>
      </c>
      <c r="W79" s="27"/>
    </row>
    <row r="80" spans="1:23" ht="90.75" customHeight="1">
      <c r="A80" s="43" t="s">
        <v>131</v>
      </c>
      <c r="B80" s="41" t="s">
        <v>147</v>
      </c>
      <c r="C80" s="19" t="s">
        <v>31</v>
      </c>
      <c r="D80" s="20" t="s">
        <v>6</v>
      </c>
      <c r="E80" s="20" t="s">
        <v>6</v>
      </c>
      <c r="F80" s="31" t="s">
        <v>43</v>
      </c>
      <c r="G80" s="8" t="s">
        <v>47</v>
      </c>
      <c r="H80" s="27">
        <f t="shared" si="7"/>
        <v>580.1</v>
      </c>
      <c r="I80" s="22"/>
      <c r="J80" s="22"/>
      <c r="K80" s="22"/>
      <c r="L80" s="22"/>
      <c r="M80" s="22"/>
      <c r="N80" s="27"/>
      <c r="O80" s="27">
        <v>580.1</v>
      </c>
      <c r="P80" s="27"/>
      <c r="Q80" s="27">
        <f t="shared" si="8"/>
        <v>580.1</v>
      </c>
      <c r="R80" s="22"/>
      <c r="S80" s="22"/>
      <c r="T80" s="39">
        <f t="shared" si="10"/>
        <v>0</v>
      </c>
      <c r="U80" s="40"/>
      <c r="V80" s="27">
        <v>580.1</v>
      </c>
      <c r="W80" s="27"/>
    </row>
    <row r="81" spans="1:23" ht="90.75" customHeight="1">
      <c r="A81" s="44"/>
      <c r="B81" s="42"/>
      <c r="C81" s="19" t="s">
        <v>15</v>
      </c>
      <c r="D81" s="20" t="s">
        <v>6</v>
      </c>
      <c r="E81" s="20" t="s">
        <v>6</v>
      </c>
      <c r="F81" s="31" t="s">
        <v>43</v>
      </c>
      <c r="G81" s="8" t="s">
        <v>67</v>
      </c>
      <c r="H81" s="27">
        <f t="shared" si="7"/>
        <v>12970.94</v>
      </c>
      <c r="I81" s="22"/>
      <c r="J81" s="22"/>
      <c r="K81" s="22"/>
      <c r="L81" s="22"/>
      <c r="M81" s="22"/>
      <c r="N81" s="27"/>
      <c r="O81" s="27"/>
      <c r="P81" s="27">
        <v>12970.94</v>
      </c>
      <c r="Q81" s="27">
        <f t="shared" si="8"/>
        <v>12970.94</v>
      </c>
      <c r="R81" s="22"/>
      <c r="S81" s="22"/>
      <c r="T81" s="39">
        <f t="shared" si="10"/>
        <v>0</v>
      </c>
      <c r="U81" s="40"/>
      <c r="V81" s="27"/>
      <c r="W81" s="27">
        <v>12970.94</v>
      </c>
    </row>
    <row r="82" spans="1:23" ht="90.75" customHeight="1">
      <c r="A82" s="43" t="s">
        <v>132</v>
      </c>
      <c r="B82" s="41" t="s">
        <v>146</v>
      </c>
      <c r="C82" s="19" t="s">
        <v>31</v>
      </c>
      <c r="D82" s="20" t="s">
        <v>6</v>
      </c>
      <c r="E82" s="20" t="s">
        <v>6</v>
      </c>
      <c r="F82" s="31" t="s">
        <v>43</v>
      </c>
      <c r="G82" s="8" t="s">
        <v>47</v>
      </c>
      <c r="H82" s="27">
        <f t="shared" si="7"/>
        <v>278.56</v>
      </c>
      <c r="I82" s="22"/>
      <c r="J82" s="22"/>
      <c r="K82" s="22"/>
      <c r="L82" s="22"/>
      <c r="M82" s="22"/>
      <c r="N82" s="27"/>
      <c r="O82" s="27">
        <v>278.56</v>
      </c>
      <c r="P82" s="27"/>
      <c r="Q82" s="27">
        <f t="shared" si="8"/>
        <v>278.56</v>
      </c>
      <c r="R82" s="22"/>
      <c r="S82" s="22"/>
      <c r="T82" s="39">
        <f t="shared" si="10"/>
        <v>0</v>
      </c>
      <c r="U82" s="40"/>
      <c r="V82" s="27">
        <v>278.56</v>
      </c>
      <c r="W82" s="27"/>
    </row>
    <row r="83" spans="1:23" ht="86.25" customHeight="1">
      <c r="A83" s="44"/>
      <c r="B83" s="42"/>
      <c r="C83" s="19" t="s">
        <v>15</v>
      </c>
      <c r="D83" s="20" t="s">
        <v>6</v>
      </c>
      <c r="E83" s="20" t="s">
        <v>6</v>
      </c>
      <c r="F83" s="31" t="s">
        <v>43</v>
      </c>
      <c r="G83" s="8" t="s">
        <v>67</v>
      </c>
      <c r="H83" s="27">
        <f t="shared" si="7"/>
        <v>5458.92</v>
      </c>
      <c r="I83" s="22"/>
      <c r="J83" s="22"/>
      <c r="K83" s="22"/>
      <c r="L83" s="22"/>
      <c r="M83" s="22"/>
      <c r="N83" s="27"/>
      <c r="O83" s="27"/>
      <c r="P83" s="27">
        <v>5458.92</v>
      </c>
      <c r="Q83" s="27">
        <f t="shared" si="8"/>
        <v>5458.92</v>
      </c>
      <c r="R83" s="22"/>
      <c r="S83" s="22"/>
      <c r="T83" s="39">
        <f t="shared" si="10"/>
        <v>0</v>
      </c>
      <c r="U83" s="40"/>
      <c r="V83" s="27"/>
      <c r="W83" s="27">
        <v>5458.92</v>
      </c>
    </row>
    <row r="84" spans="1:23" ht="86.25" customHeight="1">
      <c r="A84" s="43" t="s">
        <v>133</v>
      </c>
      <c r="B84" s="41" t="s">
        <v>145</v>
      </c>
      <c r="C84" s="19" t="s">
        <v>31</v>
      </c>
      <c r="D84" s="20" t="s">
        <v>6</v>
      </c>
      <c r="E84" s="20" t="s">
        <v>6</v>
      </c>
      <c r="F84" s="31"/>
      <c r="G84" s="8" t="s">
        <v>34</v>
      </c>
      <c r="H84" s="27">
        <f t="shared" si="7"/>
        <v>11682</v>
      </c>
      <c r="I84" s="22"/>
      <c r="J84" s="22"/>
      <c r="K84" s="22">
        <v>11682</v>
      </c>
      <c r="L84" s="22"/>
      <c r="M84" s="22"/>
      <c r="N84" s="27"/>
      <c r="O84" s="27"/>
      <c r="P84" s="27"/>
      <c r="Q84" s="27">
        <f t="shared" si="8"/>
        <v>11682</v>
      </c>
      <c r="R84" s="22"/>
      <c r="S84" s="22"/>
      <c r="T84" s="39">
        <f t="shared" si="10"/>
        <v>11682</v>
      </c>
      <c r="U84" s="40"/>
      <c r="V84" s="27"/>
      <c r="W84" s="27"/>
    </row>
    <row r="85" spans="1:23" ht="120.75" customHeight="1">
      <c r="A85" s="44"/>
      <c r="B85" s="42"/>
      <c r="C85" s="19" t="s">
        <v>15</v>
      </c>
      <c r="D85" s="20" t="s">
        <v>6</v>
      </c>
      <c r="E85" s="20" t="s">
        <v>6</v>
      </c>
      <c r="F85" s="31"/>
      <c r="G85" s="8" t="s">
        <v>67</v>
      </c>
      <c r="H85" s="27">
        <f t="shared" si="7"/>
        <v>221960</v>
      </c>
      <c r="I85" s="22"/>
      <c r="J85" s="22"/>
      <c r="K85" s="22"/>
      <c r="L85" s="22"/>
      <c r="M85" s="22"/>
      <c r="N85" s="27"/>
      <c r="O85" s="27">
        <v>110980</v>
      </c>
      <c r="P85" s="27">
        <v>110980</v>
      </c>
      <c r="Q85" s="27">
        <f t="shared" si="8"/>
        <v>221960</v>
      </c>
      <c r="R85" s="22"/>
      <c r="S85" s="22"/>
      <c r="T85" s="39">
        <f t="shared" si="10"/>
        <v>0</v>
      </c>
      <c r="U85" s="40"/>
      <c r="V85" s="27">
        <v>110980</v>
      </c>
      <c r="W85" s="27">
        <v>110980</v>
      </c>
    </row>
    <row r="86" spans="1:23" ht="140.25" customHeight="1">
      <c r="A86" s="30" t="s">
        <v>134</v>
      </c>
      <c r="B86" s="3" t="s">
        <v>86</v>
      </c>
      <c r="C86" s="19" t="s">
        <v>41</v>
      </c>
      <c r="D86" s="20" t="s">
        <v>6</v>
      </c>
      <c r="E86" s="20" t="s">
        <v>6</v>
      </c>
      <c r="F86" s="31"/>
      <c r="G86" s="8" t="s">
        <v>34</v>
      </c>
      <c r="H86" s="27">
        <f t="shared" si="7"/>
        <v>23000</v>
      </c>
      <c r="I86" s="22"/>
      <c r="J86" s="22"/>
      <c r="K86" s="22">
        <v>23000</v>
      </c>
      <c r="L86" s="22"/>
      <c r="M86" s="22"/>
      <c r="N86" s="27"/>
      <c r="O86" s="27"/>
      <c r="P86" s="27"/>
      <c r="Q86" s="27">
        <f t="shared" si="8"/>
        <v>23000</v>
      </c>
      <c r="R86" s="22"/>
      <c r="S86" s="22"/>
      <c r="T86" s="39">
        <f t="shared" si="10"/>
        <v>23000</v>
      </c>
      <c r="U86" s="40"/>
      <c r="V86" s="27"/>
      <c r="W86" s="27"/>
    </row>
    <row r="87" spans="1:23" ht="188.25" customHeight="1">
      <c r="A87" s="30" t="s">
        <v>135</v>
      </c>
      <c r="B87" s="3" t="s">
        <v>88</v>
      </c>
      <c r="C87" s="19" t="s">
        <v>14</v>
      </c>
      <c r="D87" s="20" t="s">
        <v>6</v>
      </c>
      <c r="E87" s="20" t="s">
        <v>6</v>
      </c>
      <c r="F87" s="31"/>
      <c r="G87" s="8" t="s">
        <v>34</v>
      </c>
      <c r="H87" s="27">
        <f t="shared" si="7"/>
        <v>26289.76</v>
      </c>
      <c r="I87" s="22"/>
      <c r="J87" s="22"/>
      <c r="K87" s="22">
        <v>26289.76</v>
      </c>
      <c r="L87" s="22"/>
      <c r="M87" s="22"/>
      <c r="N87" s="27"/>
      <c r="O87" s="27"/>
      <c r="P87" s="27"/>
      <c r="Q87" s="27">
        <f t="shared" si="8"/>
        <v>26289.76</v>
      </c>
      <c r="R87" s="22"/>
      <c r="S87" s="22"/>
      <c r="T87" s="39">
        <f t="shared" si="10"/>
        <v>26289.76</v>
      </c>
      <c r="U87" s="40"/>
      <c r="V87" s="27"/>
      <c r="W87" s="27"/>
    </row>
    <row r="88" spans="1:23" ht="140.25" customHeight="1">
      <c r="A88" s="30" t="s">
        <v>136</v>
      </c>
      <c r="B88" s="3" t="s">
        <v>89</v>
      </c>
      <c r="C88" s="19" t="s">
        <v>41</v>
      </c>
      <c r="D88" s="20" t="s">
        <v>6</v>
      </c>
      <c r="E88" s="20" t="s">
        <v>6</v>
      </c>
      <c r="F88" s="31"/>
      <c r="G88" s="8" t="s">
        <v>34</v>
      </c>
      <c r="H88" s="27">
        <f t="shared" si="7"/>
        <v>4000</v>
      </c>
      <c r="I88" s="22"/>
      <c r="J88" s="22"/>
      <c r="K88" s="22">
        <v>4000</v>
      </c>
      <c r="L88" s="22"/>
      <c r="M88" s="22"/>
      <c r="N88" s="27"/>
      <c r="O88" s="27"/>
      <c r="P88" s="27"/>
      <c r="Q88" s="27">
        <f t="shared" si="8"/>
        <v>4000</v>
      </c>
      <c r="R88" s="22"/>
      <c r="S88" s="22"/>
      <c r="T88" s="39">
        <f t="shared" si="10"/>
        <v>4000</v>
      </c>
      <c r="U88" s="40"/>
      <c r="V88" s="27"/>
      <c r="W88" s="27"/>
    </row>
    <row r="89" spans="1:23" ht="86.25" customHeight="1">
      <c r="A89" s="43" t="s">
        <v>137</v>
      </c>
      <c r="B89" s="41" t="s">
        <v>170</v>
      </c>
      <c r="C89" s="19" t="s">
        <v>31</v>
      </c>
      <c r="D89" s="20" t="s">
        <v>6</v>
      </c>
      <c r="E89" s="20" t="s">
        <v>6</v>
      </c>
      <c r="F89" s="31"/>
      <c r="G89" s="41" t="s">
        <v>47</v>
      </c>
      <c r="H89" s="54">
        <v>80000</v>
      </c>
      <c r="I89" s="22"/>
      <c r="J89" s="22"/>
      <c r="K89" s="27">
        <v>5000</v>
      </c>
      <c r="L89" s="22"/>
      <c r="M89" s="22"/>
      <c r="N89" s="27"/>
      <c r="O89" s="27"/>
      <c r="P89" s="27"/>
      <c r="Q89" s="54">
        <v>80000</v>
      </c>
      <c r="R89" s="22"/>
      <c r="S89" s="22"/>
      <c r="T89" s="39">
        <v>5000</v>
      </c>
      <c r="U89" s="40"/>
      <c r="V89" s="27"/>
      <c r="W89" s="27"/>
    </row>
    <row r="90" spans="1:23" ht="120.75" customHeight="1">
      <c r="A90" s="44"/>
      <c r="B90" s="42"/>
      <c r="C90" s="19" t="s">
        <v>15</v>
      </c>
      <c r="D90" s="20" t="s">
        <v>6</v>
      </c>
      <c r="E90" s="20" t="s">
        <v>6</v>
      </c>
      <c r="F90" s="31"/>
      <c r="G90" s="99"/>
      <c r="H90" s="55"/>
      <c r="I90" s="22"/>
      <c r="J90" s="22"/>
      <c r="K90" s="27"/>
      <c r="L90" s="22"/>
      <c r="M90" s="22"/>
      <c r="N90" s="27"/>
      <c r="O90" s="27">
        <v>75000</v>
      </c>
      <c r="P90" s="27"/>
      <c r="Q90" s="55"/>
      <c r="R90" s="22"/>
      <c r="S90" s="22"/>
      <c r="T90" s="39"/>
      <c r="U90" s="40"/>
      <c r="V90" s="27">
        <v>75000</v>
      </c>
      <c r="W90" s="27"/>
    </row>
    <row r="91" spans="1:23" ht="281.25" customHeight="1">
      <c r="A91" s="30" t="s">
        <v>138</v>
      </c>
      <c r="B91" s="3" t="s">
        <v>141</v>
      </c>
      <c r="C91" s="19" t="s">
        <v>41</v>
      </c>
      <c r="D91" s="20" t="s">
        <v>6</v>
      </c>
      <c r="E91" s="20" t="s">
        <v>6</v>
      </c>
      <c r="F91" s="31" t="s">
        <v>43</v>
      </c>
      <c r="G91" s="8" t="s">
        <v>34</v>
      </c>
      <c r="H91" s="27">
        <f t="shared" si="7"/>
        <v>8264.75</v>
      </c>
      <c r="I91" s="22"/>
      <c r="J91" s="22"/>
      <c r="K91" s="22">
        <v>8264.75</v>
      </c>
      <c r="L91" s="22"/>
      <c r="M91" s="22"/>
      <c r="N91" s="27"/>
      <c r="O91" s="27"/>
      <c r="P91" s="27"/>
      <c r="Q91" s="27">
        <f t="shared" si="8"/>
        <v>8264.75</v>
      </c>
      <c r="R91" s="22"/>
      <c r="S91" s="22"/>
      <c r="T91" s="39">
        <f t="shared" si="10"/>
        <v>8264.75</v>
      </c>
      <c r="U91" s="40"/>
      <c r="V91" s="27"/>
      <c r="W91" s="27"/>
    </row>
    <row r="92" spans="1:23" ht="281.25" customHeight="1">
      <c r="A92" s="30" t="s">
        <v>139</v>
      </c>
      <c r="B92" s="3" t="s">
        <v>142</v>
      </c>
      <c r="C92" s="19" t="s">
        <v>41</v>
      </c>
      <c r="D92" s="20" t="s">
        <v>6</v>
      </c>
      <c r="E92" s="20" t="s">
        <v>6</v>
      </c>
      <c r="F92" s="31"/>
      <c r="G92" s="8" t="s">
        <v>34</v>
      </c>
      <c r="H92" s="27">
        <f t="shared" si="7"/>
        <v>7000</v>
      </c>
      <c r="I92" s="22"/>
      <c r="J92" s="22"/>
      <c r="K92" s="22">
        <v>7000</v>
      </c>
      <c r="L92" s="22"/>
      <c r="M92" s="22"/>
      <c r="N92" s="27"/>
      <c r="O92" s="27"/>
      <c r="P92" s="27"/>
      <c r="Q92" s="27">
        <f t="shared" si="8"/>
        <v>7000</v>
      </c>
      <c r="R92" s="22"/>
      <c r="S92" s="22"/>
      <c r="T92" s="39">
        <f t="shared" si="10"/>
        <v>7000</v>
      </c>
      <c r="U92" s="40"/>
      <c r="V92" s="27"/>
      <c r="W92" s="27"/>
    </row>
    <row r="93" spans="1:23" ht="281.25" customHeight="1">
      <c r="A93" s="30" t="s">
        <v>140</v>
      </c>
      <c r="B93" s="3" t="s">
        <v>143</v>
      </c>
      <c r="C93" s="19" t="s">
        <v>41</v>
      </c>
      <c r="D93" s="20" t="s">
        <v>6</v>
      </c>
      <c r="E93" s="20" t="s">
        <v>6</v>
      </c>
      <c r="F93" s="31"/>
      <c r="G93" s="8" t="s">
        <v>34</v>
      </c>
      <c r="H93" s="27">
        <v>4727.6</v>
      </c>
      <c r="I93" s="22"/>
      <c r="J93" s="22"/>
      <c r="K93" s="22">
        <v>4727.6</v>
      </c>
      <c r="L93" s="22"/>
      <c r="M93" s="22"/>
      <c r="N93" s="27"/>
      <c r="O93" s="27"/>
      <c r="P93" s="27"/>
      <c r="Q93" s="27">
        <f t="shared" si="8"/>
        <v>4727.6</v>
      </c>
      <c r="R93" s="22"/>
      <c r="S93" s="22"/>
      <c r="T93" s="39">
        <f t="shared" si="10"/>
        <v>4727.6</v>
      </c>
      <c r="U93" s="40"/>
      <c r="V93" s="27"/>
      <c r="W93" s="27"/>
    </row>
    <row r="94" spans="1:23" ht="281.25" customHeight="1">
      <c r="A94" s="30" t="s">
        <v>169</v>
      </c>
      <c r="B94" s="3" t="s">
        <v>144</v>
      </c>
      <c r="C94" s="19" t="s">
        <v>87</v>
      </c>
      <c r="D94" s="20" t="s">
        <v>6</v>
      </c>
      <c r="E94" s="20" t="s">
        <v>6</v>
      </c>
      <c r="F94" s="31"/>
      <c r="G94" s="8" t="s">
        <v>47</v>
      </c>
      <c r="H94" s="27">
        <v>4400</v>
      </c>
      <c r="I94" s="22"/>
      <c r="J94" s="22"/>
      <c r="K94" s="22"/>
      <c r="L94" s="22"/>
      <c r="M94" s="22"/>
      <c r="N94" s="27"/>
      <c r="O94" s="27">
        <v>4400</v>
      </c>
      <c r="P94" s="27"/>
      <c r="Q94" s="27">
        <v>4400</v>
      </c>
      <c r="R94" s="22"/>
      <c r="S94" s="22"/>
      <c r="T94" s="39"/>
      <c r="U94" s="40"/>
      <c r="V94" s="27">
        <v>4400</v>
      </c>
      <c r="W94" s="27"/>
    </row>
    <row r="95" spans="1:23" s="35" customFormat="1" ht="44.25" customHeight="1" thickBot="1">
      <c r="A95" s="96" t="s">
        <v>9</v>
      </c>
      <c r="B95" s="97"/>
      <c r="C95" s="97"/>
      <c r="D95" s="97"/>
      <c r="E95" s="97"/>
      <c r="F95" s="97"/>
      <c r="G95" s="97"/>
      <c r="H95" s="32">
        <f>SUM(H13:H94)</f>
        <v>4027074.7899999996</v>
      </c>
      <c r="I95" s="33"/>
      <c r="J95" s="33"/>
      <c r="K95" s="98">
        <f>SUM(K13:M94)</f>
        <v>816282.1199999999</v>
      </c>
      <c r="L95" s="98"/>
      <c r="M95" s="98"/>
      <c r="N95" s="33" t="e">
        <f>SUM(N13:N94)-N13-#REF!</f>
        <v>#REF!</v>
      </c>
      <c r="O95" s="33"/>
      <c r="P95" s="33"/>
      <c r="Q95" s="33">
        <f>SUM(Q13:Q94)</f>
        <v>4027074.7899999996</v>
      </c>
      <c r="R95" s="33"/>
      <c r="S95" s="33"/>
      <c r="T95" s="83">
        <f>SUM(T13:U94)</f>
        <v>816282.1199999999</v>
      </c>
      <c r="U95" s="84"/>
      <c r="V95" s="33"/>
      <c r="W95" s="34"/>
    </row>
    <row r="97" ht="15">
      <c r="K97" s="37"/>
    </row>
    <row r="99" spans="1:17" ht="18.75" customHeight="1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4"/>
      <c r="P99" s="4"/>
      <c r="Q99" s="4"/>
    </row>
    <row r="101" spans="10:17" ht="15">
      <c r="J101" s="38"/>
      <c r="K101" s="38"/>
      <c r="L101" s="38"/>
      <c r="M101" s="38"/>
      <c r="N101" s="38"/>
      <c r="O101" s="38"/>
      <c r="P101" s="38"/>
      <c r="Q101" s="38"/>
    </row>
    <row r="102" spans="10:17" ht="15">
      <c r="J102" s="38"/>
      <c r="K102" s="38"/>
      <c r="L102" s="38"/>
      <c r="M102" s="38"/>
      <c r="N102" s="38"/>
      <c r="O102" s="38"/>
      <c r="P102" s="38"/>
      <c r="Q102" s="38"/>
    </row>
    <row r="103" spans="10:17" ht="15">
      <c r="J103" s="38"/>
      <c r="K103" s="38"/>
      <c r="L103" s="38"/>
      <c r="M103" s="38"/>
      <c r="N103" s="38"/>
      <c r="O103" s="38"/>
      <c r="P103" s="38"/>
      <c r="Q103" s="38"/>
    </row>
    <row r="104" spans="10:17" ht="15">
      <c r="J104" s="38"/>
      <c r="K104" s="38"/>
      <c r="L104" s="38"/>
      <c r="M104" s="38"/>
      <c r="N104" s="38"/>
      <c r="O104" s="38"/>
      <c r="P104" s="38"/>
      <c r="Q104" s="38"/>
    </row>
  </sheetData>
  <sheetProtection/>
  <mergeCells count="182">
    <mergeCell ref="Q89:Q90"/>
    <mergeCell ref="H89:H90"/>
    <mergeCell ref="G89:G90"/>
    <mergeCell ref="K37:M37"/>
    <mergeCell ref="T41:U41"/>
    <mergeCell ref="T50:U50"/>
    <mergeCell ref="T51:U51"/>
    <mergeCell ref="T52:U52"/>
    <mergeCell ref="B53:B54"/>
    <mergeCell ref="B55:B56"/>
    <mergeCell ref="B58:B59"/>
    <mergeCell ref="B60:B61"/>
    <mergeCell ref="Q7:Q11"/>
    <mergeCell ref="K33:M33"/>
    <mergeCell ref="K34:M34"/>
    <mergeCell ref="K19:M19"/>
    <mergeCell ref="K22:M22"/>
    <mergeCell ref="K13:M13"/>
    <mergeCell ref="A95:G95"/>
    <mergeCell ref="K38:M38"/>
    <mergeCell ref="K95:M95"/>
    <mergeCell ref="B46:B47"/>
    <mergeCell ref="B49:B50"/>
    <mergeCell ref="A60:A61"/>
    <mergeCell ref="A64:A65"/>
    <mergeCell ref="A89:A90"/>
    <mergeCell ref="B89:B90"/>
    <mergeCell ref="B42:B43"/>
    <mergeCell ref="T13:U13"/>
    <mergeCell ref="A99:N99"/>
    <mergeCell ref="E7:E11"/>
    <mergeCell ref="A7:A11"/>
    <mergeCell ref="F7:F11"/>
    <mergeCell ref="D7:D11"/>
    <mergeCell ref="B26:B27"/>
    <mergeCell ref="K12:M12"/>
    <mergeCell ref="K23:M23"/>
    <mergeCell ref="K30:M30"/>
    <mergeCell ref="A26:A27"/>
    <mergeCell ref="A3:N3"/>
    <mergeCell ref="A4:N4"/>
    <mergeCell ref="A6:N6"/>
    <mergeCell ref="C7:C11"/>
    <mergeCell ref="B7:B11"/>
    <mergeCell ref="G7:G11"/>
    <mergeCell ref="H7:H11"/>
    <mergeCell ref="T95:U95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28:U28"/>
    <mergeCell ref="K25:M25"/>
    <mergeCell ref="K26:M26"/>
    <mergeCell ref="K27:M27"/>
    <mergeCell ref="T27:U27"/>
    <mergeCell ref="K28:M28"/>
    <mergeCell ref="T26:U26"/>
    <mergeCell ref="K31:M31"/>
    <mergeCell ref="K32:M32"/>
    <mergeCell ref="K35:M35"/>
    <mergeCell ref="K36:M36"/>
    <mergeCell ref="T29:U29"/>
    <mergeCell ref="T30:U30"/>
    <mergeCell ref="K29:M29"/>
    <mergeCell ref="T19:U19"/>
    <mergeCell ref="T20:U20"/>
    <mergeCell ref="T23:U23"/>
    <mergeCell ref="T21:U21"/>
    <mergeCell ref="T22:U22"/>
    <mergeCell ref="T25:U25"/>
    <mergeCell ref="R7:W10"/>
    <mergeCell ref="C17:C18"/>
    <mergeCell ref="D17:D18"/>
    <mergeCell ref="E17:E18"/>
    <mergeCell ref="F17:F18"/>
    <mergeCell ref="G17:G18"/>
    <mergeCell ref="H17:H18"/>
    <mergeCell ref="K17:M18"/>
    <mergeCell ref="T11:U11"/>
    <mergeCell ref="T12:U12"/>
    <mergeCell ref="U1:W1"/>
    <mergeCell ref="V17:V18"/>
    <mergeCell ref="W17:W18"/>
    <mergeCell ref="A5:W5"/>
    <mergeCell ref="U2:W2"/>
    <mergeCell ref="O17:O18"/>
    <mergeCell ref="P17:P18"/>
    <mergeCell ref="Q17:Q18"/>
    <mergeCell ref="T17:U18"/>
    <mergeCell ref="I7:P10"/>
    <mergeCell ref="B76:B77"/>
    <mergeCell ref="B78:B79"/>
    <mergeCell ref="B80:B81"/>
    <mergeCell ref="T14:U14"/>
    <mergeCell ref="B15:B16"/>
    <mergeCell ref="A15:A16"/>
    <mergeCell ref="T15:U15"/>
    <mergeCell ref="T16:U16"/>
    <mergeCell ref="T31:U31"/>
    <mergeCell ref="T24:U24"/>
    <mergeCell ref="B64:B65"/>
    <mergeCell ref="B70:B71"/>
    <mergeCell ref="B72:B73"/>
    <mergeCell ref="A55:A56"/>
    <mergeCell ref="A58:A59"/>
    <mergeCell ref="B74:B75"/>
    <mergeCell ref="A74:A75"/>
    <mergeCell ref="A70:A71"/>
    <mergeCell ref="A72:A73"/>
    <mergeCell ref="B51:B52"/>
    <mergeCell ref="A51:A52"/>
    <mergeCell ref="B40:B41"/>
    <mergeCell ref="B44:B45"/>
    <mergeCell ref="A40:A41"/>
    <mergeCell ref="A42:A43"/>
    <mergeCell ref="A44:A45"/>
    <mergeCell ref="A46:A47"/>
    <mergeCell ref="A84:A85"/>
    <mergeCell ref="A76:A77"/>
    <mergeCell ref="A78:A79"/>
    <mergeCell ref="A80:A81"/>
    <mergeCell ref="A82:A83"/>
    <mergeCell ref="A49:A50"/>
    <mergeCell ref="A53:A54"/>
    <mergeCell ref="B82:B83"/>
    <mergeCell ref="B84:B85"/>
    <mergeCell ref="T42:U42"/>
    <mergeCell ref="T43:U43"/>
    <mergeCell ref="T44:U44"/>
    <mergeCell ref="T45:U45"/>
    <mergeCell ref="T53:U53"/>
    <mergeCell ref="T58:U58"/>
    <mergeCell ref="T59:U59"/>
    <mergeCell ref="T60:U60"/>
    <mergeCell ref="T46:U46"/>
    <mergeCell ref="T47:U47"/>
    <mergeCell ref="T48:U48"/>
    <mergeCell ref="T49:U49"/>
    <mergeCell ref="T68:U68"/>
    <mergeCell ref="T69:U69"/>
    <mergeCell ref="T61:U61"/>
    <mergeCell ref="T54:U54"/>
    <mergeCell ref="T55:U55"/>
    <mergeCell ref="T56:U56"/>
    <mergeCell ref="T57:U57"/>
    <mergeCell ref="T62:U62"/>
    <mergeCell ref="T63:U63"/>
    <mergeCell ref="T64:U64"/>
    <mergeCell ref="T65:U65"/>
    <mergeCell ref="T66:U66"/>
    <mergeCell ref="T67:U67"/>
    <mergeCell ref="T84:U84"/>
    <mergeCell ref="T85:U85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92:U92"/>
    <mergeCell ref="T93:U93"/>
    <mergeCell ref="T94:U94"/>
    <mergeCell ref="T86:U86"/>
    <mergeCell ref="T87:U87"/>
    <mergeCell ref="T88:U88"/>
    <mergeCell ref="T91:U91"/>
    <mergeCell ref="T89:U89"/>
    <mergeCell ref="T90:U90"/>
  </mergeCells>
  <printOptions/>
  <pageMargins left="0.1968503937007874" right="0.1968503937007874" top="0.1968503937007874" bottom="0.16" header="0.2" footer="0.16"/>
  <pageSetup fitToHeight="99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pastuhov</cp:lastModifiedBy>
  <cp:lastPrinted>2014-09-22T03:09:59Z</cp:lastPrinted>
  <dcterms:created xsi:type="dcterms:W3CDTF">1996-10-08T23:32:33Z</dcterms:created>
  <dcterms:modified xsi:type="dcterms:W3CDTF">2014-09-22T03:10:03Z</dcterms:modified>
  <cp:category/>
  <cp:version/>
  <cp:contentType/>
  <cp:contentStatus/>
</cp:coreProperties>
</file>