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'Лист1'!$A$1:$C$21</definedName>
    <definedName name="Z_5B49F443_D6B0_4835_9074_3E845B105F53_.wvu.PrintArea" localSheetId="0" hidden="1">'Лист1'!$A$1:$C$21</definedName>
    <definedName name="Z_C9842AE4_7EF0_4032_880C_78CB5E3C7E22_.wvu.PrintArea" localSheetId="0" hidden="1">'Лист1'!$A$1:$E$21</definedName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<sst xmlns="http://schemas.openxmlformats.org/spreadsheetml/2006/main" count="45" uniqueCount="41">
  <si>
    <t>Муниципальное бюджетное учреждение "Централизованная бухгалтерия управления культуры администрации Города Томска"</t>
  </si>
  <si>
    <t>Муниципальное автономное учреждение "Дом культуры "Светлый"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</si>
  <si>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</si>
  <si>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</si>
  <si>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</si>
  <si>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</si>
  <si>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</si>
  <si>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</si>
  <si>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</si>
  <si>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</si>
  <si>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</si>
  <si>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</si>
  <si>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</si>
  <si>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</si>
  <si>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</si>
  <si>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</si>
  <si>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</si>
  <si>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</si>
  <si>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</si>
  <si>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Наименование учреждения</t>
  </si>
  <si>
    <t xml:space="preserve">Итого: </t>
  </si>
  <si>
    <t>Муниципальное бюджетное образовательное учреждение дополнительного образования детей "Детская школа искусств № 1 имени А.Г. Рубинштейна" Города Томска</t>
  </si>
  <si>
    <t>Муниципальное бюджетное образовательное учреждение дополнительного образования детей "Детская музыкальная школа № 2" Города Томска</t>
  </si>
  <si>
    <t>Муниципальное бюджетное образовательное учреждение дополнительного образования детей "Детская музыкальная школа № 4" Города Томска</t>
  </si>
  <si>
    <t>Муниципальное бюджетное образовательное учреждение дополнительного образования детей "Детская школа искусств № 8" Города Томска</t>
  </si>
  <si>
    <t xml:space="preserve">Муниципальное автономное образовательное учреждение дополнительного образования детей  "Детская художественная школа № 1" Города Томска </t>
  </si>
  <si>
    <t>Муниципальное автономное образовательное учреждение дополнительного образования детей "Детская художественная школа № 2" Города Томска</t>
  </si>
  <si>
    <t>Муниципальное бюджетное образовательное учреждение дополнительного образования детей "Детская школа искусств № 5" Города Томска</t>
  </si>
  <si>
    <t>Предельная штатная численность
муниципальных учреждений, в отношении которых функции и полномочия учредителя осуществляет управление культуры администрации Города Томска</t>
  </si>
  <si>
    <t>Муниципальное автономное образовательное учреждение дополнительного образования детей "Детская школа искусств № 3" Города Томска</t>
  </si>
  <si>
    <t>Муниципальное автономное учреждение "Музей истории Томска"</t>
  </si>
  <si>
    <t>Муниципальное автономное учреждение "Дом культуры "Маяк"</t>
  </si>
  <si>
    <t>Муниципальное автономное учреждение "Дом культуры "Томский перекресток"</t>
  </si>
  <si>
    <t>Муниципальное автономное учреждение "Дворец культуры "Концертно- театральное объединение"</t>
  </si>
  <si>
    <t>Муниципальное автономное учреждение "Зрелищный Центр "Аэлита"</t>
  </si>
  <si>
    <t>6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</si>
  <si>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</si>
  <si>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</si>
  <si>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</si>
  <si>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"Муниципальная информационная библиотечная система" Города Томска</t>
  </si>
  <si>
    <t>Приложение 2 к постановлению
администрации Города Томска
от 30.12.2015 № 1330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</si>
</sst>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85" zoomScaleNormal="85" zoomScaleSheetLayoutView="85" zoomScalePageLayoutView="0" workbookViewId="0" topLeftCell="A1">
      <selection activeCell="B1" sqref="B1:H1"/>
    </sheetView>
  </sheetViews>
  <sheetFormatPr defaultColWidth="9.00390625" defaultRowHeight="12.75"/>
  <cols>
    <col min="1" max="1" width="6.375" style="19" customWidth="1"/>
    <col min="2" max="2" width="63.75390625" style="17" customWidth="1"/>
    <col min="3" max="3" width="12.375" style="17" hidden="1" customWidth="1"/>
    <col min="4" max="4" width="12.875" style="17" hidden="1" customWidth="1"/>
    <col min="5" max="5" width="13.125" style="17" hidden="1" customWidth="1"/>
    <col min="6" max="6" width="12.25390625" style="17" customWidth="1"/>
    <col min="7" max="16384" width="9.125" style="17" customWidth="1"/>
  </cols>
  <sheetData>
    <row r="1" spans="1:8" ht="48" customHeight="1">
      <c r="A1" s="11"/>
      <c r="B1" s="23" t="s">
        <v>40</v>
      </c>
      <c r="C1" s="23"/>
      <c r="D1" s="23"/>
      <c r="E1" s="23"/>
      <c r="F1" s="23"/>
      <c r="G1" s="23"/>
      <c r="H1" s="23"/>
    </row>
    <row r="2" spans="1:8" ht="99" customHeight="1">
      <c r="A2" s="24" t="s">
        <v>28</v>
      </c>
      <c r="B2" s="25"/>
      <c r="C2" s="25"/>
      <c r="D2" s="25"/>
      <c r="E2" s="25"/>
      <c r="F2" s="25"/>
      <c r="G2" s="25"/>
      <c r="H2" s="25"/>
    </row>
    <row r="3" spans="1:8" ht="18.75" customHeight="1">
      <c r="A3" s="26" t="s">
        <v>2</v>
      </c>
      <c r="B3" s="27" t="s">
        <v>19</v>
      </c>
      <c r="C3" s="21" t="s">
        <v>3</v>
      </c>
      <c r="D3" s="22" t="s">
        <v>36</v>
      </c>
      <c r="E3" s="22"/>
      <c r="F3" s="21" t="s">
        <v>3</v>
      </c>
      <c r="G3" s="22" t="s">
        <v>36</v>
      </c>
      <c r="H3" s="22"/>
    </row>
    <row r="4" spans="1:8" ht="105">
      <c r="A4" s="26"/>
      <c r="B4" s="27"/>
      <c r="C4" s="21"/>
      <c r="D4" s="12" t="s">
        <v>37</v>
      </c>
      <c r="E4" s="12" t="s">
        <v>38</v>
      </c>
      <c r="F4" s="21"/>
      <c r="G4" s="12" t="s">
        <v>37</v>
      </c>
      <c r="H4" s="12" t="s">
        <v>38</v>
      </c>
    </row>
    <row r="5" spans="1:8" ht="45">
      <c r="A5" s="13" t="s">
        <v>4</v>
      </c>
      <c r="B5" s="2" t="s">
        <v>21</v>
      </c>
      <c r="C5" s="1">
        <f>116.6-1+2.01-1</f>
        <v>116.61</v>
      </c>
      <c r="D5" s="8">
        <f>C5-E5</f>
        <v>116.61</v>
      </c>
      <c r="E5" s="14">
        <v>0</v>
      </c>
      <c r="F5" s="18">
        <f>G5+H5</f>
        <v>121.61</v>
      </c>
      <c r="G5" s="18">
        <v>121.61</v>
      </c>
      <c r="H5" s="18">
        <v>0</v>
      </c>
    </row>
    <row r="6" spans="1:8" ht="48.75" customHeight="1">
      <c r="A6" s="13" t="s">
        <v>5</v>
      </c>
      <c r="B6" s="3" t="s">
        <v>22</v>
      </c>
      <c r="C6" s="1">
        <f>85.3-0.21+1</f>
        <v>86.09</v>
      </c>
      <c r="D6" s="8">
        <f aca="true" t="shared" si="0" ref="D6:D21">C6-E6</f>
        <v>86.09</v>
      </c>
      <c r="E6" s="14">
        <v>0</v>
      </c>
      <c r="F6" s="18">
        <f aca="true" t="shared" si="1" ref="F6:F20">G6+H6</f>
        <v>91.54</v>
      </c>
      <c r="G6" s="18">
        <v>91.54</v>
      </c>
      <c r="H6" s="18">
        <v>0</v>
      </c>
    </row>
    <row r="7" spans="1:8" ht="48" customHeight="1">
      <c r="A7" s="13" t="s">
        <v>6</v>
      </c>
      <c r="B7" s="3" t="s">
        <v>29</v>
      </c>
      <c r="C7" s="1">
        <f>122.05+36-36+0.03+35.97+1-1</f>
        <v>158.05</v>
      </c>
      <c r="D7" s="8">
        <f>C7-E7</f>
        <v>158.05</v>
      </c>
      <c r="E7" s="14">
        <v>0</v>
      </c>
      <c r="F7" s="18">
        <f t="shared" si="1"/>
        <v>160.04</v>
      </c>
      <c r="G7" s="18">
        <v>160.04</v>
      </c>
      <c r="H7" s="18">
        <v>0</v>
      </c>
    </row>
    <row r="8" spans="1:8" ht="44.25" customHeight="1">
      <c r="A8" s="13" t="s">
        <v>7</v>
      </c>
      <c r="B8" s="3" t="s">
        <v>23</v>
      </c>
      <c r="C8" s="1">
        <f>70+1.84+0.5</f>
        <v>72.34</v>
      </c>
      <c r="D8" s="8">
        <f t="shared" si="0"/>
        <v>72.34</v>
      </c>
      <c r="E8" s="14">
        <v>0</v>
      </c>
      <c r="F8" s="18">
        <f t="shared" si="1"/>
        <v>75.4</v>
      </c>
      <c r="G8" s="18">
        <v>75.4</v>
      </c>
      <c r="H8" s="18">
        <v>0</v>
      </c>
    </row>
    <row r="9" spans="1:8" ht="47.25" customHeight="1">
      <c r="A9" s="13" t="s">
        <v>8</v>
      </c>
      <c r="B9" s="3" t="s">
        <v>27</v>
      </c>
      <c r="C9" s="1">
        <f>75.5-0.5-2.5</f>
        <v>72.5</v>
      </c>
      <c r="D9" s="9">
        <f t="shared" si="0"/>
        <v>72.5</v>
      </c>
      <c r="E9" s="14">
        <v>0</v>
      </c>
      <c r="F9" s="18">
        <f t="shared" si="1"/>
        <v>110.97</v>
      </c>
      <c r="G9" s="18">
        <v>110.97</v>
      </c>
      <c r="H9" s="18">
        <v>0</v>
      </c>
    </row>
    <row r="10" spans="1:8" ht="47.25" customHeight="1">
      <c r="A10" s="13" t="s">
        <v>35</v>
      </c>
      <c r="B10" s="3" t="s">
        <v>24</v>
      </c>
      <c r="C10" s="1">
        <f>36.82+0.13</f>
        <v>36.95</v>
      </c>
      <c r="D10" s="8">
        <f t="shared" si="0"/>
        <v>36.95</v>
      </c>
      <c r="E10" s="14">
        <v>0</v>
      </c>
      <c r="F10" s="18">
        <f t="shared" si="1"/>
        <v>36.95</v>
      </c>
      <c r="G10" s="18">
        <v>36.95</v>
      </c>
      <c r="H10" s="18">
        <v>0</v>
      </c>
    </row>
    <row r="11" spans="1:8" ht="45" customHeight="1">
      <c r="A11" s="13" t="s">
        <v>9</v>
      </c>
      <c r="B11" s="3" t="s">
        <v>25</v>
      </c>
      <c r="C11" s="1">
        <f>39+0.67+4.5+1</f>
        <v>45.17</v>
      </c>
      <c r="D11" s="8">
        <f t="shared" si="0"/>
        <v>45.17</v>
      </c>
      <c r="E11" s="14">
        <v>0</v>
      </c>
      <c r="F11" s="18">
        <f t="shared" si="1"/>
        <v>45.17</v>
      </c>
      <c r="G11" s="18">
        <v>45.17</v>
      </c>
      <c r="H11" s="18">
        <v>0</v>
      </c>
    </row>
    <row r="12" spans="1:8" ht="47.25" customHeight="1">
      <c r="A12" s="13" t="s">
        <v>10</v>
      </c>
      <c r="B12" s="6" t="s">
        <v>26</v>
      </c>
      <c r="C12" s="1">
        <v>43.5</v>
      </c>
      <c r="D12" s="9">
        <f t="shared" si="0"/>
        <v>43.5</v>
      </c>
      <c r="E12" s="14">
        <v>0</v>
      </c>
      <c r="F12" s="18">
        <f t="shared" si="1"/>
        <v>43.5</v>
      </c>
      <c r="G12" s="18">
        <v>43.5</v>
      </c>
      <c r="H12" s="18">
        <v>0</v>
      </c>
    </row>
    <row r="13" spans="1:8" ht="34.5" customHeight="1">
      <c r="A13" s="13" t="s">
        <v>11</v>
      </c>
      <c r="B13" s="6" t="s">
        <v>39</v>
      </c>
      <c r="C13" s="1">
        <f>281-7</f>
        <v>274</v>
      </c>
      <c r="D13" s="9">
        <f t="shared" si="0"/>
        <v>274</v>
      </c>
      <c r="E13" s="14">
        <v>0</v>
      </c>
      <c r="F13" s="18">
        <f t="shared" si="1"/>
        <v>267</v>
      </c>
      <c r="G13" s="18">
        <v>267</v>
      </c>
      <c r="H13" s="18">
        <v>0</v>
      </c>
    </row>
    <row r="14" spans="1:8" ht="23.25" customHeight="1">
      <c r="A14" s="13" t="s">
        <v>12</v>
      </c>
      <c r="B14" s="6" t="s">
        <v>30</v>
      </c>
      <c r="C14" s="1">
        <f>38-1</f>
        <v>37</v>
      </c>
      <c r="D14" s="10">
        <f t="shared" si="0"/>
        <v>37</v>
      </c>
      <c r="E14" s="14">
        <v>0</v>
      </c>
      <c r="F14" s="18">
        <f t="shared" si="1"/>
        <v>37</v>
      </c>
      <c r="G14" s="18">
        <v>37</v>
      </c>
      <c r="H14" s="18">
        <v>0</v>
      </c>
    </row>
    <row r="15" spans="1:8" ht="33" customHeight="1">
      <c r="A15" s="13" t="s">
        <v>13</v>
      </c>
      <c r="B15" s="7" t="s">
        <v>33</v>
      </c>
      <c r="C15" s="1">
        <f>106-3+1+2+20.32+2+2</f>
        <v>130.32</v>
      </c>
      <c r="D15" s="8">
        <f t="shared" si="0"/>
        <v>130.32</v>
      </c>
      <c r="E15" s="14">
        <v>0</v>
      </c>
      <c r="F15" s="18">
        <f t="shared" si="1"/>
        <v>88.82</v>
      </c>
      <c r="G15" s="18">
        <v>88.82</v>
      </c>
      <c r="H15" s="18">
        <v>0</v>
      </c>
    </row>
    <row r="16" spans="1:8" ht="22.5" customHeight="1">
      <c r="A16" s="13" t="s">
        <v>14</v>
      </c>
      <c r="B16" s="6" t="s">
        <v>31</v>
      </c>
      <c r="C16" s="1">
        <f>44-2-1+3</f>
        <v>44</v>
      </c>
      <c r="D16" s="10">
        <f t="shared" si="0"/>
        <v>44</v>
      </c>
      <c r="E16" s="14">
        <v>0</v>
      </c>
      <c r="F16" s="18">
        <f t="shared" si="1"/>
        <v>43</v>
      </c>
      <c r="G16" s="18">
        <v>43</v>
      </c>
      <c r="H16" s="18">
        <v>0</v>
      </c>
    </row>
    <row r="17" spans="1:8" ht="25.5" customHeight="1">
      <c r="A17" s="13" t="s">
        <v>15</v>
      </c>
      <c r="B17" s="6" t="s">
        <v>34</v>
      </c>
      <c r="C17" s="1">
        <f>67-1-1-3-1+1</f>
        <v>62</v>
      </c>
      <c r="D17" s="10">
        <f t="shared" si="0"/>
        <v>62</v>
      </c>
      <c r="E17" s="14">
        <v>0</v>
      </c>
      <c r="F17" s="18">
        <f t="shared" si="1"/>
        <v>97</v>
      </c>
      <c r="G17" s="18">
        <v>97</v>
      </c>
      <c r="H17" s="18">
        <v>0</v>
      </c>
    </row>
    <row r="18" spans="1:8" ht="28.5" customHeight="1">
      <c r="A18" s="13" t="s">
        <v>16</v>
      </c>
      <c r="B18" s="3" t="s">
        <v>32</v>
      </c>
      <c r="C18" s="1">
        <v>37</v>
      </c>
      <c r="D18" s="10">
        <f t="shared" si="0"/>
        <v>37</v>
      </c>
      <c r="E18" s="14">
        <v>0</v>
      </c>
      <c r="F18" s="18">
        <f t="shared" si="1"/>
        <v>37</v>
      </c>
      <c r="G18" s="18">
        <v>37</v>
      </c>
      <c r="H18" s="18">
        <v>0</v>
      </c>
    </row>
    <row r="19" spans="1:8" ht="23.25" customHeight="1">
      <c r="A19" s="13" t="s">
        <v>17</v>
      </c>
      <c r="B19" s="6" t="s">
        <v>1</v>
      </c>
      <c r="C19" s="1">
        <v>44</v>
      </c>
      <c r="D19" s="10">
        <f t="shared" si="0"/>
        <v>44</v>
      </c>
      <c r="E19" s="14">
        <v>0</v>
      </c>
      <c r="F19" s="18">
        <f t="shared" si="1"/>
        <v>43</v>
      </c>
      <c r="G19" s="18">
        <v>43</v>
      </c>
      <c r="H19" s="18">
        <v>0</v>
      </c>
    </row>
    <row r="20" spans="1:8" ht="36.75" customHeight="1">
      <c r="A20" s="13" t="s">
        <v>18</v>
      </c>
      <c r="B20" s="6" t="s">
        <v>0</v>
      </c>
      <c r="C20" s="1">
        <f>38</f>
        <v>38</v>
      </c>
      <c r="D20" s="10">
        <f t="shared" si="0"/>
        <v>38</v>
      </c>
      <c r="E20" s="14">
        <v>0</v>
      </c>
      <c r="F20" s="18">
        <f t="shared" si="1"/>
        <v>38</v>
      </c>
      <c r="G20" s="18">
        <v>38</v>
      </c>
      <c r="H20" s="18">
        <v>0</v>
      </c>
    </row>
    <row r="21" spans="1:8" ht="21.75" customHeight="1">
      <c r="A21" s="15"/>
      <c r="B21" s="4" t="s">
        <v>20</v>
      </c>
      <c r="C21" s="5" t="e">
        <f>C5+C6+C7+C8+C9+#REF!+C10+C11+C12+C13+C14+C15+C16+C17+C18+C19+C20</f>
        <v>#REF!</v>
      </c>
      <c r="D21" s="5" t="e">
        <f t="shared" si="0"/>
        <v>#REF!</v>
      </c>
      <c r="E21" s="16">
        <v>0</v>
      </c>
      <c r="F21" s="18">
        <f>SUM(F5:F20)</f>
        <v>1336</v>
      </c>
      <c r="G21" s="18">
        <f>SUM(G5:G20)</f>
        <v>1336</v>
      </c>
      <c r="H21" s="18">
        <f>SUM(H5:H20)</f>
        <v>0</v>
      </c>
    </row>
    <row r="22" ht="12.75">
      <c r="B22" s="20"/>
    </row>
  </sheetData>
  <sheetProtection/>
  <mergeCells count="8">
    <mergeCell ref="F3:F4"/>
    <mergeCell ref="G3:H3"/>
    <mergeCell ref="B1:H1"/>
    <mergeCell ref="A2:H2"/>
    <mergeCell ref="D3:E3"/>
    <mergeCell ref="A3:A4"/>
    <mergeCell ref="B3:B4"/>
    <mergeCell ref="C3:C4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2015-07-17T12:18:21Z</cp:lastPrinted>
  <dcterms:created xsi:type="dcterms:W3CDTF">2012-04-11T08:42:06Z</dcterms:created>
  <dcterms:modified xsi:type="dcterms:W3CDTF">2016-01-12T03:19:48Z</dcterms:modified>
  <cp:category/>
  <cp:version/>
  <cp:contentType/>
  <cp:contentStatus/>
</cp:coreProperties>
</file>