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'Лист1'!$A$1:$P$145</definedName>
  </definedNames>
  <calcPr fullCalcOnLoad="1" fullPrecision="0"/>
</workbook>
</file>

<file path=xl/sharedStrings.xml><?xml version="1.0" encoding="utf-8"?>
<sst xmlns="http://schemas.openxmlformats.org/spreadsheetml/2006/main" count="365" uniqueCount="205">
  <si>
    <t>№ п/п</t>
  </si>
  <si>
    <t>Газификация с. Дзержинское (5-11 очередь)</t>
  </si>
  <si>
    <t>Газификация г. Томск, Кировский район р-н (район ограниченный: ул. Нахимова - ул. А. Беленца - пр. Ленина – береговая линия р. Томь)</t>
  </si>
  <si>
    <t>Газификация п. Штамово, п. Спутник</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</si>
  <si>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</si>
  <si>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</si>
  <si>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</si>
  <si>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</si>
  <si>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</si>
  <si>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</si>
  <si>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</si>
  <si>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</si>
  <si>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</si>
  <si>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</si>
  <si>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</si>
  <si>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</si>
  <si>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</si>
  <si>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</si>
  <si>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</si>
  <si>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</si>
  <si>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</si>
  <si>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</si>
  <si>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</si>
  <si>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</si>
  <si>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</si>
  <si>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</si>
  <si>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</si>
  <si>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</si>
  <si>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</si>
  <si>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</si>
  <si>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</si>
  <si>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</si>
  <si>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</si>
  <si>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</si>
  <si>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</si>
  <si>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</si>
  <si>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</si>
  <si>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</si>
  <si>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</si>
  <si>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</si>
  <si>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</si>
  <si>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</si>
  <si>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</si>
  <si>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</si>
  <si>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</si>
  <si>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</si>
  <si>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Газификация п. Лоскутово</t>
  </si>
  <si>
    <t>Газификация п. Кузовлево</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</si>
  <si>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</si>
  <si>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</si>
  <si>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</si>
  <si>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</si>
  <si>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</si>
  <si>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</si>
  <si>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</si>
  <si>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</si>
  <si>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</si>
  <si>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</si>
  <si>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</si>
  <si>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</si>
  <si>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</si>
  <si>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</si>
  <si>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</si>
  <si>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</si>
  <si>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</si>
  <si>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</si>
  <si>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</si>
  <si>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</si>
  <si>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</si>
  <si>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</si>
  <si>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</si>
  <si>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</si>
  <si>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</si>
  <si>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</si>
  <si>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</si>
  <si>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</si>
  <si>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</si>
  <si>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</si>
  <si>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</si>
  <si>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</si>
  <si>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</si>
  <si>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</si>
  <si>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</si>
  <si>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</si>
  <si>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</si>
  <si>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</si>
  <si>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</si>
  <si>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</si>
  <si>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</si>
  <si>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</si>
  <si>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</si>
  <si>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</si>
  <si>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</si>
  <si>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</si>
  <si>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</si>
  <si>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</si>
  <si>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</si>
  <si>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</si>
  <si>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</si>
  <si>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Ответственный исполнитель, соисполнитель</t>
  </si>
  <si>
    <t>Газификация ул. Мостовая</t>
  </si>
  <si>
    <t>1.1.35</t>
  </si>
  <si>
    <t>1.1.36</t>
  </si>
  <si>
    <t>1.1.37</t>
  </si>
  <si>
    <t>1.1.38</t>
  </si>
  <si>
    <t>1.1.39</t>
  </si>
  <si>
    <t>1.1.40</t>
  </si>
  <si>
    <t>1.1.41</t>
  </si>
  <si>
    <t>1.1.42</t>
  </si>
  <si>
    <t>1.1.43</t>
  </si>
  <si>
    <t>1.1.44</t>
  </si>
  <si>
    <t>1.1.45</t>
  </si>
  <si>
    <t>1.1.46</t>
  </si>
  <si>
    <t>1.1.47</t>
  </si>
  <si>
    <t>1.1.48</t>
  </si>
  <si>
    <t>1.1.50</t>
  </si>
  <si>
    <t>1.1.51</t>
  </si>
  <si>
    <t>1.1.52</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</si>
  <si>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</si>
  <si>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</si>
  <si>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</si>
  <si>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</si>
  <si>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</si>
  <si>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</si>
  <si>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</si>
  <si>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</si>
  <si>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</si>
  <si>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</si>
  <si>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</si>
  <si>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</si>
  <si>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</si>
  <si>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</si>
  <si>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</si>
  <si>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</si>
  <si>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</si>
  <si>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</si>
  <si>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</si>
  <si>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</si>
  <si>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</si>
  <si>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</si>
  <si>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</si>
  <si>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</si>
  <si>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</si>
  <si>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</si>
  <si>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</si>
  <si>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</si>
  <si>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</si>
  <si>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</si>
  <si>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</si>
  <si>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</si>
  <si>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</si>
  <si>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</si>
  <si>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</si>
  <si>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</si>
  <si>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</si>
  <si>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</si>
  <si>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</si>
  <si>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</si>
  <si>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</si>
  <si>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</si>
  <si>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</si>
  <si>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Приложение 2 к подпрограмме "Газификация Томска"</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</si>
  <si>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</si>
  <si>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</si>
  <si>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</si>
  <si>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</si>
  <si>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</si>
  <si>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xml:space="preserve">"Газификация Томска" </t>
  </si>
  <si>
    <t>1.1.94</t>
  </si>
  <si>
    <t>1.1.95</t>
  </si>
  <si>
    <t>1.1.96</t>
  </si>
  <si>
    <t>1.1.97</t>
  </si>
  <si>
    <t>1.1.98</t>
  </si>
  <si>
    <t>25.66**</t>
  </si>
  <si>
    <t>6.16**</t>
  </si>
  <si>
    <t>2.23**</t>
  </si>
  <si>
    <t>3**</t>
  </si>
  <si>
    <t>9.18**</t>
  </si>
  <si>
    <t>25.88**</t>
  </si>
  <si>
    <t>12.77**</t>
  </si>
  <si>
    <t>14.04**</t>
  </si>
  <si>
    <t>4.47**</t>
  </si>
  <si>
    <t>1.47**</t>
  </si>
  <si>
    <t>25.08**</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</si>
  <si>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</si>
  <si>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</si>
  <si>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</si>
  <si>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</si>
  <si>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Газификация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</si>
  <si>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1.1.49</t>
  </si>
  <si>
    <t>Газоснабжение п. Аникино МО "Город Томск" (в рамках реализации государственной программы "Развитие газоснабжения и газификации Томской области на 2013-2018 годы")</t>
  </si>
  <si>
    <t>Газоснабжение п. Апрель МО "Город Томск" (в рамках реализации государственной программы "Развитие газоснабжения и газификации Томской области на 2013-2018 годы")</t>
  </si>
  <si>
    <t>Газоснабжение с. Дзержинское МО "Город Томск" (3,4 очередь)  (в рамках реализации государственной программы "Развитие газоснабжения и газификации Томской области на 2013-2018 годы")</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</si>
  <si>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</si>
  <si>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Газоснабжение п. Просторного МО "Город Томск". Реконструкция</t>
  </si>
  <si>
    <t>Замена СУГ (сжиженный газ) на природный г. Томск, Кировский район (район ул. Матросова - ул. Киевская - ул. Усова)</t>
  </si>
  <si>
    <t>Замена СУГ (сжиженный газ) на природный г. Томска, Кировский район (район ул. Учебная - ул. Тимакова)</t>
  </si>
  <si>
    <t>Газоснабжение с. Тимирязевское (в том числе мкр. Юбилейный) муниципального образования "Город Томск"</t>
  </si>
  <si>
    <t>Наружное газоснабжение улиц 4-ая Заречная и 5-ая Заречная в г. Томске</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</si>
  <si>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</si>
  <si>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</si>
  <si>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</si>
  <si>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</si>
  <si>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</si>
  <si>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Мероприятия 1.1; 1.2 Подготовка проектной документации на строительство объектов газификации, строительство объектов газификации</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</si>
</sst>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 numFmtId="178" formatCode="_-* #,##0.000_р_._-;\-* #,##0.000_р_._-;_-* &quot;-&quot;???_р_._-;_-@_-"/>
    <numFmt numFmtId="179" formatCode="#,##0.00_ ;\-#,##0.00\ "/>
    <numFmt numFmtId="180" formatCode="#,##0.0_ ;\-#,##0.0\ "/>
    <numFmt numFmtId="181" formatCode="_-* #,##0.0_р_._-;\-* #,##0.0_р_._-;_-* &quot;-&quot;??_р_._-;_-@_-"/>
  </numFmts>
  <fonts count="45">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2"/>
      <name val="Arial Cyr"/>
      <family val="0"/>
    </font>
    <font>
      <sz val="12"/>
      <name val="Times New Roman"/>
      <family val="1"/>
    </font>
    <font>
      <i/>
      <sz val="12"/>
      <name val="Times New Roman"/>
      <family val="1"/>
    </font>
    <font>
      <sz val="18"/>
      <name val="Times New Roman"/>
      <family val="1"/>
    </font>
    <font>
      <b/>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64">
    <xf numFmtId="0" fontId="0" fillId="0" borderId="0" xfId="0" applyFont="1" applyAlignment="1">
      <alignment/>
    </xf>
    <xf numFmtId="0" fontId="7"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horizontal="centerContinuous"/>
    </xf>
    <xf numFmtId="4"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80" fontId="8" fillId="0" borderId="10" xfId="62" applyNumberFormat="1" applyFont="1" applyFill="1" applyBorder="1" applyAlignment="1">
      <alignment horizontal="center" vertical="center" wrapText="1"/>
    </xf>
    <xf numFmtId="166" fontId="8" fillId="0" borderId="10"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1" fontId="11" fillId="0" borderId="10" xfId="0" applyNumberFormat="1" applyFont="1" applyFill="1" applyBorder="1" applyAlignment="1">
      <alignment horizontal="center" vertical="center" wrapText="1"/>
    </xf>
    <xf numFmtId="180" fontId="11" fillId="0" borderId="10" xfId="62" applyNumberFormat="1" applyFont="1" applyFill="1" applyBorder="1" applyAlignment="1">
      <alignment horizontal="center" vertical="center" wrapText="1"/>
    </xf>
    <xf numFmtId="179" fontId="11" fillId="0" borderId="10" xfId="62" applyNumberFormat="1" applyFont="1" applyFill="1" applyBorder="1" applyAlignment="1">
      <alignment horizontal="center" vertical="center" wrapText="1"/>
    </xf>
    <xf numFmtId="179" fontId="8" fillId="0" borderId="10" xfId="62" applyNumberFormat="1" applyFont="1" applyFill="1" applyBorder="1" applyAlignment="1">
      <alignment horizontal="center" vertical="center" wrapText="1"/>
    </xf>
    <xf numFmtId="164" fontId="8" fillId="0" borderId="10" xfId="62" applyNumberFormat="1" applyFont="1" applyFill="1" applyBorder="1" applyAlignment="1">
      <alignment horizontal="center" vertical="center" wrapText="1"/>
    </xf>
    <xf numFmtId="0" fontId="12" fillId="0" borderId="15" xfId="0" applyFont="1" applyFill="1" applyBorder="1" applyAlignment="1">
      <alignment wrapText="1"/>
    </xf>
    <xf numFmtId="49" fontId="7" fillId="0" borderId="0" xfId="0" applyNumberFormat="1" applyFont="1" applyFill="1" applyAlignment="1">
      <alignment/>
    </xf>
    <xf numFmtId="165" fontId="7" fillId="0" borderId="0" xfId="0" applyNumberFormat="1" applyFont="1" applyFill="1" applyAlignment="1">
      <alignment/>
    </xf>
    <xf numFmtId="2" fontId="7" fillId="0" borderId="0" xfId="0" applyNumberFormat="1" applyFont="1" applyFill="1" applyAlignment="1">
      <alignment/>
    </xf>
    <xf numFmtId="0" fontId="8" fillId="4" borderId="10" xfId="0" applyFont="1" applyFill="1" applyBorder="1" applyAlignment="1">
      <alignment horizontal="center" vertical="center" wrapText="1"/>
    </xf>
    <xf numFmtId="180" fontId="8" fillId="4" borderId="10" xfId="62" applyNumberFormat="1" applyFont="1" applyFill="1" applyBorder="1" applyAlignment="1">
      <alignment horizontal="center" vertical="center" wrapText="1"/>
    </xf>
    <xf numFmtId="166" fontId="8" fillId="4" borderId="10" xfId="0" applyNumberFormat="1" applyFont="1" applyFill="1" applyBorder="1" applyAlignment="1">
      <alignment horizontal="center" vertical="center" wrapText="1"/>
    </xf>
    <xf numFmtId="0" fontId="8" fillId="4" borderId="13" xfId="0" applyFont="1" applyFill="1" applyBorder="1" applyAlignment="1">
      <alignment vertical="center" wrapText="1"/>
    </xf>
    <xf numFmtId="0" fontId="7" fillId="4" borderId="0" xfId="0" applyFont="1" applyFill="1" applyAlignment="1">
      <alignment/>
    </xf>
    <xf numFmtId="0" fontId="8" fillId="4" borderId="12" xfId="0" applyFont="1" applyFill="1" applyBorder="1" applyAlignment="1">
      <alignment vertical="center" wrapText="1"/>
    </xf>
    <xf numFmtId="0" fontId="9" fillId="0" borderId="16" xfId="0" applyFont="1" applyFill="1" applyBorder="1" applyAlignment="1">
      <alignment horizontal="left" vertical="center" wrapText="1"/>
    </xf>
    <xf numFmtId="49" fontId="8"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180" fontId="8" fillId="33" borderId="10" xfId="62" applyNumberFormat="1" applyFont="1" applyFill="1" applyBorder="1" applyAlignment="1">
      <alignment horizontal="center" vertical="center" wrapText="1"/>
    </xf>
    <xf numFmtId="166" fontId="8" fillId="33"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49" fontId="8" fillId="0" borderId="17"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49" fontId="8" fillId="0" borderId="18" xfId="0" applyNumberFormat="1" applyFont="1" applyFill="1" applyBorder="1" applyAlignment="1">
      <alignment vertical="center" wrapText="1"/>
    </xf>
    <xf numFmtId="1" fontId="10" fillId="0" borderId="10" xfId="0" applyNumberFormat="1" applyFont="1" applyFill="1" applyBorder="1" applyAlignment="1">
      <alignment horizontal="center" vertical="center" wrapText="1"/>
    </xf>
    <xf numFmtId="49" fontId="8" fillId="4" borderId="12" xfId="0" applyNumberFormat="1" applyFont="1" applyFill="1" applyBorder="1" applyAlignment="1">
      <alignment horizontal="center" vertical="center" wrapText="1"/>
    </xf>
    <xf numFmtId="49" fontId="8" fillId="4" borderId="14"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4"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49" fontId="8" fillId="34" borderId="12" xfId="0" applyNumberFormat="1" applyFont="1" applyFill="1" applyBorder="1" applyAlignment="1">
      <alignment horizontal="center" vertical="center" wrapText="1"/>
    </xf>
    <xf numFmtId="49" fontId="8" fillId="34" borderId="14" xfId="0" applyNumberFormat="1" applyFont="1" applyFill="1" applyBorder="1" applyAlignment="1">
      <alignment horizontal="center" vertical="center" wrapText="1"/>
    </xf>
    <xf numFmtId="4" fontId="8" fillId="0" borderId="14"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7" fillId="0" borderId="0" xfId="0" applyFont="1" applyFill="1" applyAlignment="1">
      <alignment horizontal="center"/>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0" borderId="0" xfId="0" applyFont="1" applyFill="1" applyBorder="1" applyAlignment="1">
      <alignment horizontal="left"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8" xfId="0"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12" fillId="0" borderId="15" xfId="0" applyFont="1" applyFill="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32"/>
  <sheetViews>
    <sheetView tabSelected="1" zoomScale="65" zoomScaleNormal="65" zoomScalePageLayoutView="0" workbookViewId="0" topLeftCell="A1">
      <pane ySplit="10" topLeftCell="A11" activePane="bottomLeft" state="frozen"/>
      <selection pane="topLeft" activeCell="A1" sqref="A1"/>
      <selection pane="bottomLeft" activeCell="C14" sqref="C14"/>
    </sheetView>
  </sheetViews>
  <sheetFormatPr defaultColWidth="9.140625" defaultRowHeight="15"/>
  <cols>
    <col min="1" max="1" width="12.57421875" style="1" bestFit="1" customWidth="1"/>
    <col min="2" max="2" width="54.421875" style="1" customWidth="1"/>
    <col min="3" max="3" width="11.00390625" style="1" customWidth="1"/>
    <col min="4" max="4" width="11.57421875" style="1" bestFit="1" customWidth="1"/>
    <col min="5" max="5" width="13.57421875" style="1" customWidth="1"/>
    <col min="6" max="6" width="16.421875" style="1" customWidth="1"/>
    <col min="7" max="7" width="15.140625" style="1" customWidth="1"/>
    <col min="8" max="9" width="23.140625" style="1" customWidth="1"/>
    <col min="10" max="10" width="21.8515625" style="1" customWidth="1"/>
    <col min="11" max="11" width="21.28125" style="1" customWidth="1"/>
    <col min="12" max="12" width="21.8515625" style="1" customWidth="1"/>
    <col min="13" max="13" width="21.28125" style="1" customWidth="1"/>
    <col min="14" max="14" width="21.8515625" style="1" customWidth="1"/>
    <col min="15" max="15" width="21.28125" style="1" customWidth="1"/>
    <col min="16" max="16" width="47.7109375" style="1" customWidth="1"/>
    <col min="17" max="17" width="19.00390625" style="1" customWidth="1"/>
    <col min="18" max="16384" width="9.140625" style="1" customWidth="1"/>
  </cols>
  <sheetData>
    <row r="1" ht="15">
      <c r="P1" s="2" t="s">
        <v>161</v>
      </c>
    </row>
    <row r="2" spans="1:17" ht="15">
      <c r="A2" s="55" t="s">
        <v>49</v>
      </c>
      <c r="B2" s="55"/>
      <c r="C2" s="55"/>
      <c r="D2" s="55"/>
      <c r="E2" s="55"/>
      <c r="F2" s="55"/>
      <c r="G2" s="55"/>
      <c r="H2" s="55"/>
      <c r="I2" s="55"/>
      <c r="J2" s="55"/>
      <c r="K2" s="55"/>
      <c r="L2" s="55"/>
      <c r="M2" s="55"/>
      <c r="N2" s="55"/>
      <c r="O2" s="55"/>
      <c r="P2" s="55"/>
      <c r="Q2" s="3"/>
    </row>
    <row r="3" spans="1:17" ht="15">
      <c r="A3" s="55" t="s">
        <v>167</v>
      </c>
      <c r="B3" s="55"/>
      <c r="C3" s="55"/>
      <c r="D3" s="55"/>
      <c r="E3" s="55"/>
      <c r="F3" s="55"/>
      <c r="G3" s="55"/>
      <c r="H3" s="55"/>
      <c r="I3" s="55"/>
      <c r="J3" s="55"/>
      <c r="K3" s="55"/>
      <c r="L3" s="55"/>
      <c r="M3" s="55"/>
      <c r="N3" s="55"/>
      <c r="O3" s="55"/>
      <c r="P3" s="55"/>
      <c r="Q3" s="3"/>
    </row>
    <row r="5" spans="1:16" ht="15.75" customHeight="1">
      <c r="A5" s="54" t="s">
        <v>0</v>
      </c>
      <c r="B5" s="54" t="s">
        <v>50</v>
      </c>
      <c r="C5" s="54" t="s">
        <v>52</v>
      </c>
      <c r="D5" s="54" t="s">
        <v>53</v>
      </c>
      <c r="E5" s="54" t="s">
        <v>51</v>
      </c>
      <c r="F5" s="54" t="s">
        <v>54</v>
      </c>
      <c r="G5" s="54"/>
      <c r="H5" s="56" t="s">
        <v>55</v>
      </c>
      <c r="I5" s="56"/>
      <c r="J5" s="56"/>
      <c r="K5" s="56"/>
      <c r="L5" s="56"/>
      <c r="M5" s="56"/>
      <c r="N5" s="56"/>
      <c r="O5" s="56"/>
      <c r="P5" s="56" t="s">
        <v>99</v>
      </c>
    </row>
    <row r="6" spans="1:16" ht="14.25" customHeight="1">
      <c r="A6" s="54"/>
      <c r="B6" s="54"/>
      <c r="C6" s="54"/>
      <c r="D6" s="54"/>
      <c r="E6" s="54"/>
      <c r="F6" s="54"/>
      <c r="G6" s="54"/>
      <c r="H6" s="56"/>
      <c r="I6" s="56"/>
      <c r="J6" s="56"/>
      <c r="K6" s="56"/>
      <c r="L6" s="56"/>
      <c r="M6" s="56"/>
      <c r="N6" s="56"/>
      <c r="O6" s="56"/>
      <c r="P6" s="56"/>
    </row>
    <row r="7" spans="1:16" ht="29.25" customHeight="1">
      <c r="A7" s="54"/>
      <c r="B7" s="54"/>
      <c r="C7" s="54"/>
      <c r="D7" s="54"/>
      <c r="E7" s="54"/>
      <c r="F7" s="54"/>
      <c r="G7" s="54"/>
      <c r="H7" s="56" t="s">
        <v>56</v>
      </c>
      <c r="I7" s="56"/>
      <c r="J7" s="56" t="s">
        <v>57</v>
      </c>
      <c r="K7" s="56"/>
      <c r="L7" s="56" t="s">
        <v>58</v>
      </c>
      <c r="M7" s="56"/>
      <c r="N7" s="56" t="s">
        <v>59</v>
      </c>
      <c r="O7" s="56"/>
      <c r="P7" s="56"/>
    </row>
    <row r="8" spans="1:16" ht="3" customHeight="1">
      <c r="A8" s="54"/>
      <c r="B8" s="54"/>
      <c r="C8" s="54"/>
      <c r="D8" s="54"/>
      <c r="E8" s="54"/>
      <c r="F8" s="54"/>
      <c r="G8" s="54"/>
      <c r="H8" s="56"/>
      <c r="I8" s="56"/>
      <c r="J8" s="56"/>
      <c r="K8" s="56"/>
      <c r="L8" s="56"/>
      <c r="M8" s="56"/>
      <c r="N8" s="56"/>
      <c r="O8" s="56"/>
      <c r="P8" s="56"/>
    </row>
    <row r="9" spans="1:16" ht="51.75" customHeight="1">
      <c r="A9" s="54"/>
      <c r="B9" s="54"/>
      <c r="C9" s="54"/>
      <c r="D9" s="54"/>
      <c r="E9" s="54"/>
      <c r="F9" s="4" t="s">
        <v>166</v>
      </c>
      <c r="G9" s="4" t="s">
        <v>61</v>
      </c>
      <c r="H9" s="4" t="s">
        <v>60</v>
      </c>
      <c r="I9" s="4" t="s">
        <v>61</v>
      </c>
      <c r="J9" s="4" t="s">
        <v>60</v>
      </c>
      <c r="K9" s="4" t="s">
        <v>61</v>
      </c>
      <c r="L9" s="4" t="s">
        <v>60</v>
      </c>
      <c r="M9" s="4" t="s">
        <v>61</v>
      </c>
      <c r="N9" s="4" t="s">
        <v>60</v>
      </c>
      <c r="O9" s="4" t="s">
        <v>61</v>
      </c>
      <c r="P9" s="56"/>
    </row>
    <row r="10" spans="1:16" ht="15.75">
      <c r="A10" s="6">
        <v>1</v>
      </c>
      <c r="B10" s="6">
        <v>2</v>
      </c>
      <c r="C10" s="6">
        <v>3</v>
      </c>
      <c r="D10" s="6">
        <v>4</v>
      </c>
      <c r="E10" s="6">
        <v>5</v>
      </c>
      <c r="F10" s="6">
        <v>6</v>
      </c>
      <c r="G10" s="6">
        <v>7</v>
      </c>
      <c r="H10" s="6">
        <v>8</v>
      </c>
      <c r="I10" s="6">
        <v>9</v>
      </c>
      <c r="J10" s="6">
        <v>10</v>
      </c>
      <c r="K10" s="6">
        <v>11</v>
      </c>
      <c r="L10" s="6">
        <v>12</v>
      </c>
      <c r="M10" s="6">
        <v>13</v>
      </c>
      <c r="N10" s="6">
        <v>14</v>
      </c>
      <c r="O10" s="6">
        <v>15</v>
      </c>
      <c r="P10" s="5">
        <v>16</v>
      </c>
    </row>
    <row r="11" spans="1:16" ht="15.75" customHeight="1">
      <c r="A11" s="6"/>
      <c r="B11" s="59" t="s">
        <v>162</v>
      </c>
      <c r="C11" s="60"/>
      <c r="D11" s="60"/>
      <c r="E11" s="60"/>
      <c r="F11" s="60"/>
      <c r="G11" s="60"/>
      <c r="H11" s="60"/>
      <c r="I11" s="60"/>
      <c r="J11" s="60"/>
      <c r="K11" s="60"/>
      <c r="L11" s="60"/>
      <c r="M11" s="60"/>
      <c r="N11" s="60"/>
      <c r="O11" s="60"/>
      <c r="P11" s="61"/>
    </row>
    <row r="12" spans="1:16" ht="15.75">
      <c r="A12" s="6"/>
      <c r="B12" s="59" t="s">
        <v>163</v>
      </c>
      <c r="C12" s="60"/>
      <c r="D12" s="60"/>
      <c r="E12" s="60"/>
      <c r="F12" s="60"/>
      <c r="G12" s="60"/>
      <c r="H12" s="60"/>
      <c r="I12" s="60"/>
      <c r="J12" s="60"/>
      <c r="K12" s="60"/>
      <c r="L12" s="60"/>
      <c r="M12" s="60"/>
      <c r="N12" s="60"/>
      <c r="O12" s="60"/>
      <c r="P12" s="61"/>
    </row>
    <row r="13" spans="1:16" ht="15.75" customHeight="1">
      <c r="A13" s="6"/>
      <c r="B13" s="59" t="s">
        <v>204</v>
      </c>
      <c r="C13" s="60"/>
      <c r="D13" s="60"/>
      <c r="E13" s="60"/>
      <c r="F13" s="60"/>
      <c r="G13" s="60"/>
      <c r="H13" s="60"/>
      <c r="I13" s="60"/>
      <c r="J13" s="60"/>
      <c r="K13" s="60"/>
      <c r="L13" s="60"/>
      <c r="M13" s="60"/>
      <c r="N13" s="29"/>
      <c r="O13" s="29"/>
      <c r="P13" s="35"/>
    </row>
    <row r="14" spans="1:16" ht="63">
      <c r="A14" s="7" t="s">
        <v>65</v>
      </c>
      <c r="B14" s="5" t="s">
        <v>190</v>
      </c>
      <c r="C14" s="5" t="s">
        <v>173</v>
      </c>
      <c r="D14" s="5" t="s">
        <v>64</v>
      </c>
      <c r="E14" s="5">
        <v>2015</v>
      </c>
      <c r="F14" s="8">
        <f>H14+J14+L14+N14</f>
        <v>6454.8</v>
      </c>
      <c r="G14" s="8">
        <f>I14+K14+M14+O14</f>
        <v>6454.8</v>
      </c>
      <c r="H14" s="9">
        <v>0</v>
      </c>
      <c r="I14" s="9">
        <v>0</v>
      </c>
      <c r="J14" s="9">
        <v>0</v>
      </c>
      <c r="K14" s="9">
        <v>0</v>
      </c>
      <c r="L14" s="9">
        <f>2759.5+3695.3</f>
        <v>6454.8</v>
      </c>
      <c r="M14" s="9">
        <f>2759.5+3695.3</f>
        <v>6454.8</v>
      </c>
      <c r="N14" s="9">
        <v>0</v>
      </c>
      <c r="O14" s="9">
        <v>0</v>
      </c>
      <c r="P14" s="10"/>
    </row>
    <row r="15" spans="1:16" ht="63">
      <c r="A15" s="7" t="s">
        <v>66</v>
      </c>
      <c r="B15" s="5" t="s">
        <v>191</v>
      </c>
      <c r="C15" s="5" t="s">
        <v>175</v>
      </c>
      <c r="D15" s="5" t="s">
        <v>64</v>
      </c>
      <c r="E15" s="5">
        <v>2015</v>
      </c>
      <c r="F15" s="8">
        <f aca="true" t="shared" si="0" ref="F15:F78">H15+J15+L15+N15</f>
        <v>404.8</v>
      </c>
      <c r="G15" s="8">
        <f>I15+K15+M15+O15</f>
        <v>404.8</v>
      </c>
      <c r="H15" s="9">
        <v>0</v>
      </c>
      <c r="I15" s="9">
        <v>0</v>
      </c>
      <c r="J15" s="9">
        <v>0</v>
      </c>
      <c r="K15" s="9">
        <v>0</v>
      </c>
      <c r="L15" s="9">
        <v>404.8</v>
      </c>
      <c r="M15" s="9">
        <v>404.8</v>
      </c>
      <c r="N15" s="9">
        <v>0</v>
      </c>
      <c r="O15" s="9">
        <v>0</v>
      </c>
      <c r="P15" s="10"/>
    </row>
    <row r="16" spans="1:16" ht="63">
      <c r="A16" s="7" t="s">
        <v>67</v>
      </c>
      <c r="B16" s="5" t="s">
        <v>192</v>
      </c>
      <c r="C16" s="5" t="s">
        <v>174</v>
      </c>
      <c r="D16" s="5" t="s">
        <v>64</v>
      </c>
      <c r="E16" s="5">
        <v>2015</v>
      </c>
      <c r="F16" s="8">
        <f t="shared" si="0"/>
        <v>937.3</v>
      </c>
      <c r="G16" s="8">
        <f>I16+K16+M16+O16</f>
        <v>937.3</v>
      </c>
      <c r="H16" s="9">
        <v>0</v>
      </c>
      <c r="I16" s="9">
        <v>0</v>
      </c>
      <c r="J16" s="9">
        <v>0</v>
      </c>
      <c r="K16" s="9">
        <v>0</v>
      </c>
      <c r="L16" s="9">
        <v>937.3</v>
      </c>
      <c r="M16" s="9">
        <v>937.3</v>
      </c>
      <c r="N16" s="9">
        <v>0</v>
      </c>
      <c r="O16" s="9">
        <v>0</v>
      </c>
      <c r="P16" s="10"/>
    </row>
    <row r="17" spans="1:16" ht="138.75" customHeight="1">
      <c r="A17" s="7" t="s">
        <v>68</v>
      </c>
      <c r="B17" s="5" t="s">
        <v>193</v>
      </c>
      <c r="C17" s="5" t="s">
        <v>176</v>
      </c>
      <c r="D17" s="5" t="s">
        <v>64</v>
      </c>
      <c r="E17" s="5">
        <v>2015</v>
      </c>
      <c r="F17" s="8">
        <f t="shared" si="0"/>
        <v>267.5</v>
      </c>
      <c r="G17" s="8">
        <f>I17+K17+M17+O17</f>
        <v>267.5</v>
      </c>
      <c r="H17" s="9">
        <v>0</v>
      </c>
      <c r="I17" s="9">
        <v>0</v>
      </c>
      <c r="J17" s="9">
        <v>0</v>
      </c>
      <c r="K17" s="9">
        <v>0</v>
      </c>
      <c r="L17" s="9">
        <v>267.5</v>
      </c>
      <c r="M17" s="9">
        <v>267.5</v>
      </c>
      <c r="N17" s="9">
        <v>0</v>
      </c>
      <c r="O17" s="9">
        <v>0</v>
      </c>
      <c r="P17" s="10"/>
    </row>
    <row r="18" spans="1:16" s="27" customFormat="1" ht="37.5" customHeight="1">
      <c r="A18" s="51" t="s">
        <v>69</v>
      </c>
      <c r="B18" s="42" t="s">
        <v>194</v>
      </c>
      <c r="C18" s="23">
        <v>9.18</v>
      </c>
      <c r="D18" s="23" t="s">
        <v>64</v>
      </c>
      <c r="E18" s="23">
        <v>2015</v>
      </c>
      <c r="F18" s="24">
        <f t="shared" si="0"/>
        <v>26856.2</v>
      </c>
      <c r="G18" s="24">
        <f aca="true" t="shared" si="1" ref="G18:G26">I18+K18+M18+O18</f>
        <v>26856.2</v>
      </c>
      <c r="H18" s="25">
        <v>268.6</v>
      </c>
      <c r="I18" s="25">
        <v>268.6</v>
      </c>
      <c r="J18" s="25">
        <v>0</v>
      </c>
      <c r="K18" s="25">
        <v>0</v>
      </c>
      <c r="L18" s="25">
        <v>26587.6</v>
      </c>
      <c r="M18" s="25">
        <v>26587.6</v>
      </c>
      <c r="N18" s="25">
        <v>0</v>
      </c>
      <c r="O18" s="25">
        <v>0</v>
      </c>
      <c r="P18" s="28" t="s">
        <v>164</v>
      </c>
    </row>
    <row r="19" spans="1:16" ht="37.5" customHeight="1">
      <c r="A19" s="52"/>
      <c r="B19" s="43"/>
      <c r="C19" s="5" t="s">
        <v>177</v>
      </c>
      <c r="D19" s="5" t="s">
        <v>63</v>
      </c>
      <c r="E19" s="5">
        <v>2015</v>
      </c>
      <c r="F19" s="8">
        <f t="shared" si="0"/>
        <v>54.2</v>
      </c>
      <c r="G19" s="8">
        <f>I19+K19+M19+O19</f>
        <v>54.2</v>
      </c>
      <c r="H19" s="9">
        <v>0</v>
      </c>
      <c r="I19" s="9">
        <v>0</v>
      </c>
      <c r="J19" s="9">
        <v>0</v>
      </c>
      <c r="K19" s="9">
        <v>0</v>
      </c>
      <c r="L19" s="9">
        <v>54.2</v>
      </c>
      <c r="M19" s="9">
        <f>774.1-719.9</f>
        <v>54.2</v>
      </c>
      <c r="N19" s="9">
        <v>0</v>
      </c>
      <c r="O19" s="9">
        <v>0</v>
      </c>
      <c r="P19" s="12"/>
    </row>
    <row r="20" spans="1:16" ht="45" customHeight="1">
      <c r="A20" s="44" t="s">
        <v>70</v>
      </c>
      <c r="B20" s="46" t="s">
        <v>6</v>
      </c>
      <c r="C20" s="46">
        <v>22.44</v>
      </c>
      <c r="D20" s="5" t="s">
        <v>64</v>
      </c>
      <c r="E20" s="5">
        <v>2015</v>
      </c>
      <c r="F20" s="8">
        <f>H20+J20+L20+N20</f>
        <v>2151.8</v>
      </c>
      <c r="G20" s="8">
        <f t="shared" si="1"/>
        <v>2151.8</v>
      </c>
      <c r="H20" s="9">
        <f>2287.9-136.1</f>
        <v>2151.8</v>
      </c>
      <c r="I20" s="9">
        <f>2287.9-136.1</f>
        <v>2151.8</v>
      </c>
      <c r="J20" s="9">
        <v>0</v>
      </c>
      <c r="K20" s="9">
        <v>0</v>
      </c>
      <c r="L20" s="9">
        <v>0</v>
      </c>
      <c r="M20" s="9">
        <v>0</v>
      </c>
      <c r="N20" s="9">
        <v>0</v>
      </c>
      <c r="O20" s="9">
        <v>0</v>
      </c>
      <c r="P20" s="12"/>
    </row>
    <row r="21" spans="1:16" ht="45" customHeight="1">
      <c r="A21" s="45"/>
      <c r="B21" s="47"/>
      <c r="C21" s="47"/>
      <c r="D21" s="5" t="s">
        <v>64</v>
      </c>
      <c r="E21" s="5">
        <v>2016</v>
      </c>
      <c r="F21" s="8">
        <f t="shared" si="0"/>
        <v>53070.8</v>
      </c>
      <c r="G21" s="8">
        <f>I21+K21+M21+O21</f>
        <v>0</v>
      </c>
      <c r="H21" s="9">
        <v>2653.5</v>
      </c>
      <c r="I21" s="9">
        <v>0</v>
      </c>
      <c r="J21" s="9">
        <v>0</v>
      </c>
      <c r="K21" s="9">
        <v>0</v>
      </c>
      <c r="L21" s="9">
        <v>50417.3</v>
      </c>
      <c r="M21" s="9">
        <v>0</v>
      </c>
      <c r="N21" s="9">
        <v>0</v>
      </c>
      <c r="O21" s="9">
        <v>0</v>
      </c>
      <c r="P21" s="12"/>
    </row>
    <row r="22" spans="1:16" ht="49.5" customHeight="1">
      <c r="A22" s="7" t="s">
        <v>71</v>
      </c>
      <c r="B22" s="5" t="s">
        <v>7</v>
      </c>
      <c r="C22" s="5">
        <v>8.33</v>
      </c>
      <c r="D22" s="5" t="s">
        <v>64</v>
      </c>
      <c r="E22" s="5">
        <v>2016</v>
      </c>
      <c r="F22" s="8">
        <f t="shared" si="0"/>
        <v>22093.8</v>
      </c>
      <c r="G22" s="8">
        <f t="shared" si="1"/>
        <v>0</v>
      </c>
      <c r="H22" s="9">
        <v>1104.7</v>
      </c>
      <c r="I22" s="9">
        <f>964-964</f>
        <v>0</v>
      </c>
      <c r="J22" s="9">
        <v>0</v>
      </c>
      <c r="K22" s="9">
        <v>0</v>
      </c>
      <c r="L22" s="9">
        <v>20989.1</v>
      </c>
      <c r="M22" s="9">
        <v>0</v>
      </c>
      <c r="N22" s="9">
        <v>0</v>
      </c>
      <c r="O22" s="9">
        <v>0</v>
      </c>
      <c r="P22" s="12"/>
    </row>
    <row r="23" spans="1:16" ht="66" customHeight="1">
      <c r="A23" s="44" t="s">
        <v>72</v>
      </c>
      <c r="B23" s="46" t="s">
        <v>1</v>
      </c>
      <c r="C23" s="46">
        <v>25.88</v>
      </c>
      <c r="D23" s="5" t="s">
        <v>64</v>
      </c>
      <c r="E23" s="5">
        <v>2015</v>
      </c>
      <c r="F23" s="8">
        <f t="shared" si="0"/>
        <v>2856</v>
      </c>
      <c r="G23" s="8">
        <f t="shared" si="1"/>
        <v>2856</v>
      </c>
      <c r="H23" s="9">
        <v>2856</v>
      </c>
      <c r="I23" s="9">
        <v>2856</v>
      </c>
      <c r="J23" s="9">
        <v>0</v>
      </c>
      <c r="K23" s="9">
        <v>0</v>
      </c>
      <c r="L23" s="9">
        <v>0</v>
      </c>
      <c r="M23" s="9">
        <v>0</v>
      </c>
      <c r="N23" s="9">
        <v>0</v>
      </c>
      <c r="O23" s="9">
        <v>0</v>
      </c>
      <c r="P23" s="12"/>
    </row>
    <row r="24" spans="1:16" ht="66" customHeight="1">
      <c r="A24" s="48"/>
      <c r="B24" s="57"/>
      <c r="C24" s="47"/>
      <c r="D24" s="5" t="s">
        <v>64</v>
      </c>
      <c r="E24" s="5">
        <v>2016</v>
      </c>
      <c r="F24" s="8">
        <f t="shared" si="0"/>
        <v>65589.5</v>
      </c>
      <c r="G24" s="8">
        <f>I24+K24+M24+O24</f>
        <v>0</v>
      </c>
      <c r="H24" s="9">
        <v>3279.5</v>
      </c>
      <c r="I24" s="9">
        <v>0</v>
      </c>
      <c r="J24" s="9">
        <v>0</v>
      </c>
      <c r="K24" s="9">
        <v>0</v>
      </c>
      <c r="L24" s="9">
        <v>62310</v>
      </c>
      <c r="M24" s="9">
        <v>0</v>
      </c>
      <c r="N24" s="9">
        <v>0</v>
      </c>
      <c r="O24" s="9">
        <v>0</v>
      </c>
      <c r="P24" s="12"/>
    </row>
    <row r="25" spans="1:16" ht="66" customHeight="1">
      <c r="A25" s="45"/>
      <c r="B25" s="47"/>
      <c r="C25" s="5" t="s">
        <v>178</v>
      </c>
      <c r="D25" s="5" t="s">
        <v>63</v>
      </c>
      <c r="E25" s="5">
        <v>2015</v>
      </c>
      <c r="F25" s="8">
        <f t="shared" si="0"/>
        <v>1009</v>
      </c>
      <c r="G25" s="8">
        <f>I25+K25+M25+O25</f>
        <v>1009</v>
      </c>
      <c r="H25" s="9">
        <v>0</v>
      </c>
      <c r="I25" s="9">
        <v>0</v>
      </c>
      <c r="J25" s="9">
        <v>0</v>
      </c>
      <c r="K25" s="9">
        <v>0</v>
      </c>
      <c r="L25" s="9">
        <v>1009</v>
      </c>
      <c r="M25" s="9">
        <f>5542.4-5001.1+467.7</f>
        <v>1009</v>
      </c>
      <c r="N25" s="9">
        <v>0</v>
      </c>
      <c r="O25" s="9">
        <v>0</v>
      </c>
      <c r="P25" s="12"/>
    </row>
    <row r="26" spans="1:16" ht="66" customHeight="1">
      <c r="A26" s="44" t="s">
        <v>73</v>
      </c>
      <c r="B26" s="46" t="s">
        <v>47</v>
      </c>
      <c r="C26" s="5">
        <v>12.77</v>
      </c>
      <c r="D26" s="5" t="s">
        <v>64</v>
      </c>
      <c r="E26" s="5">
        <v>2016</v>
      </c>
      <c r="F26" s="8">
        <f t="shared" si="0"/>
        <v>35857.7</v>
      </c>
      <c r="G26" s="8">
        <f t="shared" si="1"/>
        <v>0</v>
      </c>
      <c r="H26" s="9">
        <v>1792.9</v>
      </c>
      <c r="I26" s="9">
        <f>1561.4-1561.4</f>
        <v>0</v>
      </c>
      <c r="J26" s="9">
        <v>0</v>
      </c>
      <c r="K26" s="9">
        <v>0</v>
      </c>
      <c r="L26" s="9">
        <v>34064.8</v>
      </c>
      <c r="M26" s="9">
        <v>0</v>
      </c>
      <c r="N26" s="9">
        <v>0</v>
      </c>
      <c r="O26" s="9">
        <v>0</v>
      </c>
      <c r="P26" s="12"/>
    </row>
    <row r="27" spans="1:16" ht="66" customHeight="1">
      <c r="A27" s="45"/>
      <c r="B27" s="47"/>
      <c r="C27" s="5" t="s">
        <v>179</v>
      </c>
      <c r="D27" s="5" t="s">
        <v>63</v>
      </c>
      <c r="E27" s="5">
        <v>2015</v>
      </c>
      <c r="F27" s="8">
        <f t="shared" si="0"/>
        <v>444.3</v>
      </c>
      <c r="G27" s="8">
        <f>I27+K27+M27+O27</f>
        <v>444.3</v>
      </c>
      <c r="H27" s="9">
        <v>0</v>
      </c>
      <c r="I27" s="9">
        <f>1561.4-1561.4</f>
        <v>0</v>
      </c>
      <c r="J27" s="9">
        <v>0</v>
      </c>
      <c r="K27" s="9">
        <v>0</v>
      </c>
      <c r="L27" s="9">
        <v>444.3</v>
      </c>
      <c r="M27" s="9">
        <v>444.3</v>
      </c>
      <c r="N27" s="9">
        <v>0</v>
      </c>
      <c r="O27" s="9">
        <v>0</v>
      </c>
      <c r="P27" s="12"/>
    </row>
    <row r="28" spans="1:16" ht="66" customHeight="1">
      <c r="A28" s="44" t="s">
        <v>74</v>
      </c>
      <c r="B28" s="46" t="s">
        <v>2</v>
      </c>
      <c r="C28" s="5" t="s">
        <v>180</v>
      </c>
      <c r="D28" s="5" t="s">
        <v>63</v>
      </c>
      <c r="E28" s="5">
        <v>2015</v>
      </c>
      <c r="F28" s="8">
        <f t="shared" si="0"/>
        <v>745.9</v>
      </c>
      <c r="G28" s="8">
        <f>I28+K28+M28+O28</f>
        <v>745.9</v>
      </c>
      <c r="H28" s="9">
        <v>0</v>
      </c>
      <c r="I28" s="9">
        <f>1561.4-1561.4</f>
        <v>0</v>
      </c>
      <c r="J28" s="9">
        <v>0</v>
      </c>
      <c r="K28" s="9">
        <v>0</v>
      </c>
      <c r="L28" s="9">
        <v>745.9</v>
      </c>
      <c r="M28" s="9">
        <v>745.9</v>
      </c>
      <c r="N28" s="9">
        <v>0</v>
      </c>
      <c r="O28" s="9">
        <v>0</v>
      </c>
      <c r="P28" s="12"/>
    </row>
    <row r="29" spans="1:16" ht="66" customHeight="1">
      <c r="A29" s="45"/>
      <c r="B29" s="47"/>
      <c r="C29" s="5">
        <v>14.04</v>
      </c>
      <c r="D29" s="5" t="s">
        <v>64</v>
      </c>
      <c r="E29" s="5">
        <v>2018</v>
      </c>
      <c r="F29" s="8">
        <f t="shared" si="0"/>
        <v>48386.1</v>
      </c>
      <c r="G29" s="8">
        <f>I29+K29+M29+O29</f>
        <v>0</v>
      </c>
      <c r="H29" s="9">
        <v>2419.3</v>
      </c>
      <c r="I29" s="9">
        <v>0</v>
      </c>
      <c r="J29" s="9">
        <v>0</v>
      </c>
      <c r="K29" s="9">
        <v>0</v>
      </c>
      <c r="L29" s="9">
        <v>45966.8</v>
      </c>
      <c r="M29" s="9">
        <v>0</v>
      </c>
      <c r="N29" s="9">
        <v>0</v>
      </c>
      <c r="O29" s="9">
        <v>0</v>
      </c>
      <c r="P29" s="12"/>
    </row>
    <row r="30" spans="1:16" s="27" customFormat="1" ht="56.25" customHeight="1">
      <c r="A30" s="40" t="s">
        <v>75</v>
      </c>
      <c r="B30" s="42" t="s">
        <v>195</v>
      </c>
      <c r="C30" s="23">
        <v>4.47</v>
      </c>
      <c r="D30" s="23" t="s">
        <v>64</v>
      </c>
      <c r="E30" s="23">
        <v>2015</v>
      </c>
      <c r="F30" s="24">
        <f t="shared" si="0"/>
        <v>23765.9</v>
      </c>
      <c r="G30" s="24">
        <f aca="true" t="shared" si="2" ref="G30:G54">I30+K30+M30+O30</f>
        <v>23765.9</v>
      </c>
      <c r="H30" s="25">
        <v>1329.3</v>
      </c>
      <c r="I30" s="25">
        <v>1329.3</v>
      </c>
      <c r="J30" s="25">
        <v>0</v>
      </c>
      <c r="K30" s="25">
        <v>0</v>
      </c>
      <c r="L30" s="25">
        <v>22436.6</v>
      </c>
      <c r="M30" s="25">
        <v>22436.6</v>
      </c>
      <c r="N30" s="25">
        <v>0</v>
      </c>
      <c r="O30" s="25">
        <v>0</v>
      </c>
      <c r="P30" s="26"/>
    </row>
    <row r="31" spans="1:16" ht="56.25" customHeight="1">
      <c r="A31" s="41"/>
      <c r="B31" s="43"/>
      <c r="C31" s="5" t="s">
        <v>181</v>
      </c>
      <c r="D31" s="5" t="s">
        <v>63</v>
      </c>
      <c r="E31" s="5">
        <v>2015</v>
      </c>
      <c r="F31" s="8">
        <f t="shared" si="0"/>
        <v>163</v>
      </c>
      <c r="G31" s="8">
        <f t="shared" si="2"/>
        <v>163</v>
      </c>
      <c r="H31" s="9">
        <v>0</v>
      </c>
      <c r="I31" s="9">
        <f>1561.4-1561.4</f>
        <v>0</v>
      </c>
      <c r="J31" s="9">
        <v>0</v>
      </c>
      <c r="K31" s="9">
        <v>0</v>
      </c>
      <c r="L31" s="9">
        <v>163</v>
      </c>
      <c r="M31" s="9">
        <f>1493.3-1330.3</f>
        <v>163</v>
      </c>
      <c r="N31" s="9">
        <v>0</v>
      </c>
      <c r="O31" s="9">
        <v>0</v>
      </c>
      <c r="P31" s="12"/>
    </row>
    <row r="32" spans="1:16" ht="93" customHeight="1">
      <c r="A32" s="44" t="s">
        <v>76</v>
      </c>
      <c r="B32" s="46" t="s">
        <v>196</v>
      </c>
      <c r="C32" s="5">
        <v>1.47</v>
      </c>
      <c r="D32" s="5" t="s">
        <v>64</v>
      </c>
      <c r="E32" s="5">
        <v>2015</v>
      </c>
      <c r="F32" s="8">
        <f t="shared" si="0"/>
        <v>9273.5</v>
      </c>
      <c r="G32" s="8">
        <f t="shared" si="2"/>
        <v>9273.5</v>
      </c>
      <c r="H32" s="9">
        <v>646.6</v>
      </c>
      <c r="I32" s="9">
        <v>646.6</v>
      </c>
      <c r="J32" s="9">
        <v>0</v>
      </c>
      <c r="K32" s="9">
        <v>0</v>
      </c>
      <c r="L32" s="9">
        <v>8626.9</v>
      </c>
      <c r="M32" s="9">
        <v>8626.9</v>
      </c>
      <c r="N32" s="9">
        <v>0</v>
      </c>
      <c r="O32" s="9">
        <v>0</v>
      </c>
      <c r="P32" s="12"/>
    </row>
    <row r="33" spans="1:16" ht="93" customHeight="1">
      <c r="A33" s="45"/>
      <c r="B33" s="47"/>
      <c r="C33" s="5" t="s">
        <v>182</v>
      </c>
      <c r="D33" s="5" t="s">
        <v>63</v>
      </c>
      <c r="E33" s="5">
        <v>2015</v>
      </c>
      <c r="F33" s="8">
        <f t="shared" si="0"/>
        <v>74</v>
      </c>
      <c r="G33" s="8">
        <f>I33+K33+M33+O33</f>
        <v>74</v>
      </c>
      <c r="H33" s="9">
        <v>0</v>
      </c>
      <c r="I33" s="9">
        <f>1561.4-1561.4</f>
        <v>0</v>
      </c>
      <c r="J33" s="9">
        <v>0</v>
      </c>
      <c r="K33" s="9">
        <v>0</v>
      </c>
      <c r="L33" s="9">
        <v>74</v>
      </c>
      <c r="M33" s="9">
        <v>74</v>
      </c>
      <c r="N33" s="9">
        <v>0</v>
      </c>
      <c r="O33" s="9">
        <v>0</v>
      </c>
      <c r="P33" s="12"/>
    </row>
    <row r="34" spans="1:16" s="27" customFormat="1" ht="41.25" customHeight="1">
      <c r="A34" s="51" t="s">
        <v>77</v>
      </c>
      <c r="B34" s="42" t="s">
        <v>197</v>
      </c>
      <c r="C34" s="23">
        <v>25.08</v>
      </c>
      <c r="D34" s="23" t="s">
        <v>64</v>
      </c>
      <c r="E34" s="23">
        <v>2015</v>
      </c>
      <c r="F34" s="24">
        <f t="shared" si="0"/>
        <v>43575.5</v>
      </c>
      <c r="G34" s="24">
        <f t="shared" si="2"/>
        <v>43575.5</v>
      </c>
      <c r="H34" s="25">
        <v>2178.8</v>
      </c>
      <c r="I34" s="25">
        <v>2178.8</v>
      </c>
      <c r="J34" s="25">
        <v>0</v>
      </c>
      <c r="K34" s="25">
        <v>0</v>
      </c>
      <c r="L34" s="25">
        <v>41396.7</v>
      </c>
      <c r="M34" s="25">
        <v>41396.7</v>
      </c>
      <c r="N34" s="25">
        <v>0</v>
      </c>
      <c r="O34" s="25">
        <v>0</v>
      </c>
      <c r="P34" s="26"/>
    </row>
    <row r="35" spans="1:16" ht="41.25" customHeight="1">
      <c r="A35" s="52"/>
      <c r="B35" s="43"/>
      <c r="C35" s="5" t="s">
        <v>183</v>
      </c>
      <c r="D35" s="5" t="s">
        <v>63</v>
      </c>
      <c r="E35" s="5">
        <v>2015</v>
      </c>
      <c r="F35" s="8">
        <f t="shared" si="0"/>
        <v>812.2</v>
      </c>
      <c r="G35" s="8">
        <f t="shared" si="2"/>
        <v>812.2</v>
      </c>
      <c r="H35" s="9">
        <v>0</v>
      </c>
      <c r="I35" s="9">
        <f>1561.4-1561.4</f>
        <v>0</v>
      </c>
      <c r="J35" s="9">
        <v>0</v>
      </c>
      <c r="K35" s="9">
        <v>0</v>
      </c>
      <c r="L35" s="9">
        <v>812.2</v>
      </c>
      <c r="M35" s="9">
        <v>812.2</v>
      </c>
      <c r="N35" s="9">
        <v>0</v>
      </c>
      <c r="O35" s="9">
        <v>0</v>
      </c>
      <c r="P35" s="12"/>
    </row>
    <row r="36" spans="1:16" ht="31.5">
      <c r="A36" s="7" t="s">
        <v>78</v>
      </c>
      <c r="B36" s="5" t="s">
        <v>198</v>
      </c>
      <c r="C36" s="5">
        <v>1.38</v>
      </c>
      <c r="D36" s="5" t="s">
        <v>64</v>
      </c>
      <c r="E36" s="5">
        <v>2015</v>
      </c>
      <c r="F36" s="8">
        <f t="shared" si="0"/>
        <v>2660.2</v>
      </c>
      <c r="G36" s="8">
        <f>I36+K36+M36+O36</f>
        <v>2660.2</v>
      </c>
      <c r="H36" s="9">
        <v>133.3</v>
      </c>
      <c r="I36" s="9">
        <v>133.3</v>
      </c>
      <c r="J36" s="9">
        <v>0</v>
      </c>
      <c r="K36" s="9">
        <v>0</v>
      </c>
      <c r="L36" s="9">
        <v>2526.9</v>
      </c>
      <c r="M36" s="9">
        <v>2526.9</v>
      </c>
      <c r="N36" s="9">
        <v>0</v>
      </c>
      <c r="O36" s="9">
        <v>0</v>
      </c>
      <c r="P36" s="12"/>
    </row>
    <row r="37" spans="1:16" ht="45.75" customHeight="1">
      <c r="A37" s="44" t="s">
        <v>79</v>
      </c>
      <c r="B37" s="49" t="s">
        <v>3</v>
      </c>
      <c r="C37" s="5" t="s">
        <v>184</v>
      </c>
      <c r="D37" s="5" t="s">
        <v>63</v>
      </c>
      <c r="E37" s="5">
        <v>2015</v>
      </c>
      <c r="F37" s="8">
        <f t="shared" si="0"/>
        <v>100</v>
      </c>
      <c r="G37" s="8">
        <f>I37+K37+M37+O37</f>
        <v>100</v>
      </c>
      <c r="H37" s="9">
        <v>0</v>
      </c>
      <c r="I37" s="9">
        <f>1561.4-1561.4</f>
        <v>0</v>
      </c>
      <c r="J37" s="9">
        <v>0</v>
      </c>
      <c r="K37" s="9">
        <v>0</v>
      </c>
      <c r="L37" s="9">
        <v>100</v>
      </c>
      <c r="M37" s="9">
        <v>100</v>
      </c>
      <c r="N37" s="9">
        <v>0</v>
      </c>
      <c r="O37" s="9">
        <v>0</v>
      </c>
      <c r="P37" s="12"/>
    </row>
    <row r="38" spans="1:16" ht="45.75" customHeight="1">
      <c r="A38" s="45"/>
      <c r="B38" s="53"/>
      <c r="C38" s="4">
        <v>10.87</v>
      </c>
      <c r="D38" s="4" t="s">
        <v>64</v>
      </c>
      <c r="E38" s="6">
        <v>2017</v>
      </c>
      <c r="F38" s="8">
        <f t="shared" si="0"/>
        <v>32355.4</v>
      </c>
      <c r="G38" s="8">
        <f>I38+K38+M38+O38</f>
        <v>0</v>
      </c>
      <c r="H38" s="9">
        <v>1617.8</v>
      </c>
      <c r="I38" s="9">
        <v>0</v>
      </c>
      <c r="J38" s="9">
        <v>0</v>
      </c>
      <c r="K38" s="9">
        <v>0</v>
      </c>
      <c r="L38" s="9">
        <v>30737.6</v>
      </c>
      <c r="M38" s="9">
        <v>0</v>
      </c>
      <c r="N38" s="9">
        <v>0</v>
      </c>
      <c r="O38" s="9">
        <v>0</v>
      </c>
      <c r="P38" s="12"/>
    </row>
    <row r="39" spans="1:16" ht="60.75" customHeight="1">
      <c r="A39" s="44" t="s">
        <v>80</v>
      </c>
      <c r="B39" s="49" t="s">
        <v>46</v>
      </c>
      <c r="C39" s="5" t="s">
        <v>185</v>
      </c>
      <c r="D39" s="5" t="s">
        <v>63</v>
      </c>
      <c r="E39" s="5">
        <v>2015</v>
      </c>
      <c r="F39" s="8">
        <f t="shared" si="0"/>
        <v>2166</v>
      </c>
      <c r="G39" s="8">
        <f>I39+K39+M39+O39</f>
        <v>2166</v>
      </c>
      <c r="H39" s="9">
        <v>0</v>
      </c>
      <c r="I39" s="9">
        <f>1561.4-1561.4</f>
        <v>0</v>
      </c>
      <c r="J39" s="9">
        <v>0</v>
      </c>
      <c r="K39" s="9">
        <v>0</v>
      </c>
      <c r="L39" s="9">
        <v>2166</v>
      </c>
      <c r="M39" s="9">
        <v>2166</v>
      </c>
      <c r="N39" s="9">
        <v>0</v>
      </c>
      <c r="O39" s="9">
        <v>0</v>
      </c>
      <c r="P39" s="12"/>
    </row>
    <row r="40" spans="1:16" ht="60.75" customHeight="1">
      <c r="A40" s="48"/>
      <c r="B40" s="50"/>
      <c r="C40" s="4">
        <v>11.58</v>
      </c>
      <c r="D40" s="4" t="s">
        <v>64</v>
      </c>
      <c r="E40" s="6">
        <v>2017</v>
      </c>
      <c r="F40" s="8">
        <f t="shared" si="0"/>
        <v>62989.3</v>
      </c>
      <c r="G40" s="8">
        <f>I40+K40+M40+O40</f>
        <v>0</v>
      </c>
      <c r="H40" s="9">
        <v>3149.5</v>
      </c>
      <c r="I40" s="9">
        <v>0</v>
      </c>
      <c r="J40" s="9">
        <v>0</v>
      </c>
      <c r="K40" s="9">
        <v>0</v>
      </c>
      <c r="L40" s="9">
        <v>59839.8</v>
      </c>
      <c r="M40" s="9">
        <v>0</v>
      </c>
      <c r="N40" s="9">
        <v>0</v>
      </c>
      <c r="O40" s="9">
        <v>0</v>
      </c>
      <c r="P40" s="12"/>
    </row>
    <row r="41" spans="1:16" ht="52.5" customHeight="1">
      <c r="A41" s="7" t="s">
        <v>81</v>
      </c>
      <c r="B41" s="5" t="s">
        <v>31</v>
      </c>
      <c r="C41" s="5">
        <v>2.5</v>
      </c>
      <c r="D41" s="5" t="s">
        <v>63</v>
      </c>
      <c r="E41" s="5">
        <v>2016</v>
      </c>
      <c r="F41" s="8">
        <f t="shared" si="0"/>
        <v>1500</v>
      </c>
      <c r="G41" s="8">
        <f t="shared" si="2"/>
        <v>0</v>
      </c>
      <c r="H41" s="9">
        <v>0</v>
      </c>
      <c r="I41" s="9">
        <v>0</v>
      </c>
      <c r="J41" s="9">
        <v>0</v>
      </c>
      <c r="K41" s="9">
        <v>0</v>
      </c>
      <c r="L41" s="9">
        <v>0</v>
      </c>
      <c r="M41" s="9">
        <v>0</v>
      </c>
      <c r="N41" s="9">
        <v>1500</v>
      </c>
      <c r="O41" s="9">
        <v>0</v>
      </c>
      <c r="P41" s="12"/>
    </row>
    <row r="42" spans="1:16" ht="39.75" customHeight="1">
      <c r="A42" s="7" t="s">
        <v>82</v>
      </c>
      <c r="B42" s="5" t="s">
        <v>37</v>
      </c>
      <c r="C42" s="5">
        <v>1.5</v>
      </c>
      <c r="D42" s="5" t="s">
        <v>63</v>
      </c>
      <c r="E42" s="5">
        <v>2016</v>
      </c>
      <c r="F42" s="8">
        <f t="shared" si="0"/>
        <v>900</v>
      </c>
      <c r="G42" s="8">
        <f t="shared" si="2"/>
        <v>0</v>
      </c>
      <c r="H42" s="9">
        <v>0</v>
      </c>
      <c r="I42" s="9">
        <v>0</v>
      </c>
      <c r="J42" s="9">
        <v>0</v>
      </c>
      <c r="K42" s="9">
        <v>0</v>
      </c>
      <c r="L42" s="9">
        <v>0</v>
      </c>
      <c r="M42" s="9">
        <v>0</v>
      </c>
      <c r="N42" s="9">
        <v>900</v>
      </c>
      <c r="O42" s="9">
        <v>0</v>
      </c>
      <c r="P42" s="12"/>
    </row>
    <row r="43" spans="1:16" ht="31.5" customHeight="1">
      <c r="A43" s="7" t="s">
        <v>83</v>
      </c>
      <c r="B43" s="5" t="s">
        <v>11</v>
      </c>
      <c r="C43" s="5">
        <v>1.7</v>
      </c>
      <c r="D43" s="5" t="s">
        <v>63</v>
      </c>
      <c r="E43" s="5">
        <v>2016</v>
      </c>
      <c r="F43" s="8">
        <f t="shared" si="0"/>
        <v>1020</v>
      </c>
      <c r="G43" s="8">
        <f t="shared" si="2"/>
        <v>0</v>
      </c>
      <c r="H43" s="9">
        <v>0</v>
      </c>
      <c r="I43" s="9">
        <v>0</v>
      </c>
      <c r="J43" s="9">
        <v>0</v>
      </c>
      <c r="K43" s="9">
        <v>0</v>
      </c>
      <c r="L43" s="9">
        <v>0</v>
      </c>
      <c r="M43" s="9">
        <v>0</v>
      </c>
      <c r="N43" s="9">
        <v>1020</v>
      </c>
      <c r="O43" s="9">
        <v>0</v>
      </c>
      <c r="P43" s="12"/>
    </row>
    <row r="44" spans="1:16" ht="30.75" customHeight="1">
      <c r="A44" s="7" t="s">
        <v>84</v>
      </c>
      <c r="B44" s="5" t="s">
        <v>12</v>
      </c>
      <c r="C44" s="5">
        <v>4</v>
      </c>
      <c r="D44" s="5" t="s">
        <v>63</v>
      </c>
      <c r="E44" s="5">
        <v>2016</v>
      </c>
      <c r="F44" s="8">
        <f t="shared" si="0"/>
        <v>2400</v>
      </c>
      <c r="G44" s="8">
        <f t="shared" si="2"/>
        <v>0</v>
      </c>
      <c r="H44" s="9">
        <v>0</v>
      </c>
      <c r="I44" s="9">
        <v>0</v>
      </c>
      <c r="J44" s="9">
        <v>0</v>
      </c>
      <c r="K44" s="9">
        <v>0</v>
      </c>
      <c r="L44" s="9">
        <v>0</v>
      </c>
      <c r="M44" s="9">
        <v>0</v>
      </c>
      <c r="N44" s="9">
        <v>2400</v>
      </c>
      <c r="O44" s="9">
        <v>0</v>
      </c>
      <c r="P44" s="12"/>
    </row>
    <row r="45" spans="1:16" ht="29.25" customHeight="1">
      <c r="A45" s="7" t="s">
        <v>85</v>
      </c>
      <c r="B45" s="5" t="s">
        <v>27</v>
      </c>
      <c r="C45" s="5">
        <v>2.84</v>
      </c>
      <c r="D45" s="5" t="s">
        <v>63</v>
      </c>
      <c r="E45" s="5">
        <v>2016</v>
      </c>
      <c r="F45" s="8">
        <f t="shared" si="0"/>
        <v>1704</v>
      </c>
      <c r="G45" s="8">
        <f t="shared" si="2"/>
        <v>0</v>
      </c>
      <c r="H45" s="9">
        <v>0</v>
      </c>
      <c r="I45" s="9">
        <v>0</v>
      </c>
      <c r="J45" s="9">
        <v>0</v>
      </c>
      <c r="K45" s="9">
        <v>0</v>
      </c>
      <c r="L45" s="9">
        <v>0</v>
      </c>
      <c r="M45" s="9">
        <v>0</v>
      </c>
      <c r="N45" s="9">
        <v>1704</v>
      </c>
      <c r="O45" s="9">
        <v>0</v>
      </c>
      <c r="P45" s="12"/>
    </row>
    <row r="46" spans="1:16" ht="32.25" customHeight="1">
      <c r="A46" s="7" t="s">
        <v>86</v>
      </c>
      <c r="B46" s="5" t="s">
        <v>4</v>
      </c>
      <c r="C46" s="5">
        <v>5.56</v>
      </c>
      <c r="D46" s="5" t="s">
        <v>63</v>
      </c>
      <c r="E46" s="5">
        <v>2016</v>
      </c>
      <c r="F46" s="8">
        <f t="shared" si="0"/>
        <v>3336</v>
      </c>
      <c r="G46" s="8">
        <f t="shared" si="2"/>
        <v>0</v>
      </c>
      <c r="H46" s="9">
        <v>0</v>
      </c>
      <c r="I46" s="9">
        <v>0</v>
      </c>
      <c r="J46" s="9">
        <v>0</v>
      </c>
      <c r="K46" s="9">
        <v>0</v>
      </c>
      <c r="L46" s="9">
        <v>0</v>
      </c>
      <c r="M46" s="9">
        <v>0</v>
      </c>
      <c r="N46" s="9">
        <v>3336</v>
      </c>
      <c r="O46" s="9">
        <v>0</v>
      </c>
      <c r="P46" s="12"/>
    </row>
    <row r="47" spans="1:16" ht="30.75" customHeight="1">
      <c r="A47" s="7" t="s">
        <v>87</v>
      </c>
      <c r="B47" s="4" t="s">
        <v>5</v>
      </c>
      <c r="C47" s="4">
        <v>7.16</v>
      </c>
      <c r="D47" s="4" t="s">
        <v>63</v>
      </c>
      <c r="E47" s="5">
        <v>2016</v>
      </c>
      <c r="F47" s="8">
        <f t="shared" si="0"/>
        <v>4296</v>
      </c>
      <c r="G47" s="8">
        <f t="shared" si="2"/>
        <v>0</v>
      </c>
      <c r="H47" s="9">
        <v>0</v>
      </c>
      <c r="I47" s="9">
        <v>0</v>
      </c>
      <c r="J47" s="9">
        <v>0</v>
      </c>
      <c r="K47" s="9">
        <v>0</v>
      </c>
      <c r="L47" s="9">
        <v>0</v>
      </c>
      <c r="M47" s="9">
        <v>0</v>
      </c>
      <c r="N47" s="9">
        <v>4296</v>
      </c>
      <c r="O47" s="9">
        <v>0</v>
      </c>
      <c r="P47" s="12"/>
    </row>
    <row r="48" spans="1:16" ht="31.5" customHeight="1">
      <c r="A48" s="7" t="s">
        <v>88</v>
      </c>
      <c r="B48" s="5" t="s">
        <v>14</v>
      </c>
      <c r="C48" s="5">
        <v>6.9</v>
      </c>
      <c r="D48" s="5" t="s">
        <v>63</v>
      </c>
      <c r="E48" s="5">
        <v>2016</v>
      </c>
      <c r="F48" s="8">
        <f t="shared" si="0"/>
        <v>4140</v>
      </c>
      <c r="G48" s="8">
        <f t="shared" si="2"/>
        <v>0</v>
      </c>
      <c r="H48" s="9">
        <v>0</v>
      </c>
      <c r="I48" s="9">
        <v>0</v>
      </c>
      <c r="J48" s="9">
        <v>0</v>
      </c>
      <c r="K48" s="9">
        <v>0</v>
      </c>
      <c r="L48" s="9">
        <v>0</v>
      </c>
      <c r="M48" s="9">
        <v>0</v>
      </c>
      <c r="N48" s="9">
        <v>4140</v>
      </c>
      <c r="O48" s="9">
        <v>0</v>
      </c>
      <c r="P48" s="12"/>
    </row>
    <row r="49" spans="1:16" ht="29.25" customHeight="1">
      <c r="A49" s="7" t="s">
        <v>89</v>
      </c>
      <c r="B49" s="5" t="s">
        <v>29</v>
      </c>
      <c r="C49" s="5">
        <v>3</v>
      </c>
      <c r="D49" s="5" t="s">
        <v>63</v>
      </c>
      <c r="E49" s="5">
        <v>2016</v>
      </c>
      <c r="F49" s="8">
        <f t="shared" si="0"/>
        <v>1800</v>
      </c>
      <c r="G49" s="8">
        <f t="shared" si="2"/>
        <v>0</v>
      </c>
      <c r="H49" s="9">
        <v>0</v>
      </c>
      <c r="I49" s="9">
        <v>0</v>
      </c>
      <c r="J49" s="9">
        <v>0</v>
      </c>
      <c r="K49" s="9">
        <v>0</v>
      </c>
      <c r="L49" s="9">
        <v>0</v>
      </c>
      <c r="M49" s="9">
        <v>0</v>
      </c>
      <c r="N49" s="9">
        <v>1800</v>
      </c>
      <c r="O49" s="9">
        <v>0</v>
      </c>
      <c r="P49" s="12"/>
    </row>
    <row r="50" spans="1:16" ht="33" customHeight="1">
      <c r="A50" s="7" t="s">
        <v>90</v>
      </c>
      <c r="B50" s="5" t="s">
        <v>44</v>
      </c>
      <c r="C50" s="5">
        <v>15.5</v>
      </c>
      <c r="D50" s="5" t="s">
        <v>63</v>
      </c>
      <c r="E50" s="5">
        <v>2016</v>
      </c>
      <c r="F50" s="8">
        <f t="shared" si="0"/>
        <v>9300</v>
      </c>
      <c r="G50" s="8">
        <f t="shared" si="2"/>
        <v>0</v>
      </c>
      <c r="H50" s="9">
        <v>0</v>
      </c>
      <c r="I50" s="9">
        <v>0</v>
      </c>
      <c r="J50" s="9">
        <v>0</v>
      </c>
      <c r="K50" s="9">
        <v>0</v>
      </c>
      <c r="L50" s="9">
        <v>0</v>
      </c>
      <c r="M50" s="9">
        <v>0</v>
      </c>
      <c r="N50" s="9">
        <v>9300</v>
      </c>
      <c r="O50" s="9">
        <v>0</v>
      </c>
      <c r="P50" s="12"/>
    </row>
    <row r="51" spans="1:16" ht="32.25" customHeight="1">
      <c r="A51" s="7" t="s">
        <v>91</v>
      </c>
      <c r="B51" s="5" t="s">
        <v>8</v>
      </c>
      <c r="C51" s="5">
        <v>1.5</v>
      </c>
      <c r="D51" s="5" t="s">
        <v>63</v>
      </c>
      <c r="E51" s="5">
        <v>2016</v>
      </c>
      <c r="F51" s="8">
        <f t="shared" si="0"/>
        <v>900</v>
      </c>
      <c r="G51" s="8">
        <f t="shared" si="2"/>
        <v>0</v>
      </c>
      <c r="H51" s="9">
        <v>0</v>
      </c>
      <c r="I51" s="9">
        <v>0</v>
      </c>
      <c r="J51" s="9">
        <v>0</v>
      </c>
      <c r="K51" s="9">
        <v>0</v>
      </c>
      <c r="L51" s="9">
        <v>0</v>
      </c>
      <c r="M51" s="9">
        <v>0</v>
      </c>
      <c r="N51" s="9">
        <v>900</v>
      </c>
      <c r="O51" s="9">
        <v>0</v>
      </c>
      <c r="P51" s="13"/>
    </row>
    <row r="52" spans="1:16" ht="27.75" customHeight="1">
      <c r="A52" s="7" t="s">
        <v>92</v>
      </c>
      <c r="B52" s="5" t="s">
        <v>9</v>
      </c>
      <c r="C52" s="5">
        <v>1</v>
      </c>
      <c r="D52" s="5" t="s">
        <v>63</v>
      </c>
      <c r="E52" s="5">
        <v>2016</v>
      </c>
      <c r="F52" s="8">
        <f t="shared" si="0"/>
        <v>600</v>
      </c>
      <c r="G52" s="8">
        <f t="shared" si="2"/>
        <v>0</v>
      </c>
      <c r="H52" s="9">
        <v>0</v>
      </c>
      <c r="I52" s="9">
        <v>0</v>
      </c>
      <c r="J52" s="9">
        <v>0</v>
      </c>
      <c r="K52" s="9">
        <v>0</v>
      </c>
      <c r="L52" s="9">
        <v>0</v>
      </c>
      <c r="M52" s="9">
        <v>0</v>
      </c>
      <c r="N52" s="9">
        <v>600</v>
      </c>
      <c r="O52" s="9">
        <v>0</v>
      </c>
      <c r="P52" s="11" t="s">
        <v>164</v>
      </c>
    </row>
    <row r="53" spans="1:16" ht="35.25" customHeight="1">
      <c r="A53" s="7" t="s">
        <v>93</v>
      </c>
      <c r="B53" s="5" t="s">
        <v>10</v>
      </c>
      <c r="C53" s="5">
        <v>4.3</v>
      </c>
      <c r="D53" s="5" t="s">
        <v>63</v>
      </c>
      <c r="E53" s="5">
        <v>2016</v>
      </c>
      <c r="F53" s="8">
        <f t="shared" si="0"/>
        <v>2580</v>
      </c>
      <c r="G53" s="8">
        <f t="shared" si="2"/>
        <v>0</v>
      </c>
      <c r="H53" s="9">
        <v>0</v>
      </c>
      <c r="I53" s="9">
        <v>0</v>
      </c>
      <c r="J53" s="9">
        <v>0</v>
      </c>
      <c r="K53" s="9">
        <v>0</v>
      </c>
      <c r="L53" s="9">
        <v>0</v>
      </c>
      <c r="M53" s="9">
        <v>0</v>
      </c>
      <c r="N53" s="9">
        <v>2580</v>
      </c>
      <c r="O53" s="9">
        <v>0</v>
      </c>
      <c r="P53" s="12"/>
    </row>
    <row r="54" spans="1:16" ht="42.75" customHeight="1">
      <c r="A54" s="7" t="s">
        <v>94</v>
      </c>
      <c r="B54" s="5" t="s">
        <v>39</v>
      </c>
      <c r="C54" s="5">
        <v>1.2</v>
      </c>
      <c r="D54" s="5" t="s">
        <v>63</v>
      </c>
      <c r="E54" s="5">
        <v>2016</v>
      </c>
      <c r="F54" s="8">
        <f t="shared" si="0"/>
        <v>720</v>
      </c>
      <c r="G54" s="8">
        <f t="shared" si="2"/>
        <v>0</v>
      </c>
      <c r="H54" s="9">
        <v>0</v>
      </c>
      <c r="I54" s="9">
        <v>0</v>
      </c>
      <c r="J54" s="9">
        <v>0</v>
      </c>
      <c r="K54" s="9">
        <v>0</v>
      </c>
      <c r="L54" s="9">
        <v>0</v>
      </c>
      <c r="M54" s="9">
        <v>0</v>
      </c>
      <c r="N54" s="9">
        <v>720</v>
      </c>
      <c r="O54" s="9">
        <v>0</v>
      </c>
      <c r="P54" s="12"/>
    </row>
    <row r="55" spans="1:16" ht="114" customHeight="1">
      <c r="A55" s="7" t="s">
        <v>95</v>
      </c>
      <c r="B55" s="5" t="s">
        <v>41</v>
      </c>
      <c r="C55" s="5">
        <v>31.7</v>
      </c>
      <c r="D55" s="5" t="s">
        <v>63</v>
      </c>
      <c r="E55" s="5">
        <v>2016</v>
      </c>
      <c r="F55" s="8">
        <f t="shared" si="0"/>
        <v>19020</v>
      </c>
      <c r="G55" s="8">
        <f aca="true" t="shared" si="3" ref="G55:G85">I55+K55+M55+O55</f>
        <v>0</v>
      </c>
      <c r="H55" s="9">
        <v>0</v>
      </c>
      <c r="I55" s="9">
        <v>0</v>
      </c>
      <c r="J55" s="9">
        <v>0</v>
      </c>
      <c r="K55" s="9">
        <v>0</v>
      </c>
      <c r="L55" s="9">
        <v>0</v>
      </c>
      <c r="M55" s="9">
        <v>0</v>
      </c>
      <c r="N55" s="9">
        <v>19020</v>
      </c>
      <c r="O55" s="9">
        <v>0</v>
      </c>
      <c r="P55" s="12"/>
    </row>
    <row r="56" spans="1:16" ht="105.75" customHeight="1">
      <c r="A56" s="7" t="s">
        <v>96</v>
      </c>
      <c r="B56" s="5" t="s">
        <v>43</v>
      </c>
      <c r="C56" s="5">
        <v>30</v>
      </c>
      <c r="D56" s="5" t="s">
        <v>63</v>
      </c>
      <c r="E56" s="5">
        <v>2016</v>
      </c>
      <c r="F56" s="8">
        <f t="shared" si="0"/>
        <v>18000</v>
      </c>
      <c r="G56" s="8">
        <f t="shared" si="3"/>
        <v>0</v>
      </c>
      <c r="H56" s="9">
        <v>0</v>
      </c>
      <c r="I56" s="9">
        <v>0</v>
      </c>
      <c r="J56" s="9">
        <v>0</v>
      </c>
      <c r="K56" s="9">
        <v>0</v>
      </c>
      <c r="L56" s="9">
        <v>0</v>
      </c>
      <c r="M56" s="9">
        <v>0</v>
      </c>
      <c r="N56" s="9">
        <v>18000</v>
      </c>
      <c r="O56" s="9">
        <v>0</v>
      </c>
      <c r="P56" s="12"/>
    </row>
    <row r="57" spans="1:16" ht="52.5" customHeight="1">
      <c r="A57" s="7" t="s">
        <v>97</v>
      </c>
      <c r="B57" s="5" t="s">
        <v>31</v>
      </c>
      <c r="C57" s="5">
        <v>2.5</v>
      </c>
      <c r="D57" s="5" t="s">
        <v>64</v>
      </c>
      <c r="E57" s="5">
        <v>2016</v>
      </c>
      <c r="F57" s="8">
        <f t="shared" si="0"/>
        <v>7500</v>
      </c>
      <c r="G57" s="8">
        <f t="shared" si="3"/>
        <v>0</v>
      </c>
      <c r="H57" s="9">
        <v>0</v>
      </c>
      <c r="I57" s="9">
        <v>0</v>
      </c>
      <c r="J57" s="9">
        <v>0</v>
      </c>
      <c r="K57" s="9">
        <v>0</v>
      </c>
      <c r="L57" s="9">
        <v>0</v>
      </c>
      <c r="M57" s="9">
        <v>0</v>
      </c>
      <c r="N57" s="9">
        <v>7500</v>
      </c>
      <c r="O57" s="9">
        <v>0</v>
      </c>
      <c r="P57" s="12"/>
    </row>
    <row r="58" spans="1:16" ht="39.75" customHeight="1">
      <c r="A58" s="7" t="s">
        <v>98</v>
      </c>
      <c r="B58" s="5" t="s">
        <v>37</v>
      </c>
      <c r="C58" s="5">
        <v>1.5</v>
      </c>
      <c r="D58" s="5" t="s">
        <v>64</v>
      </c>
      <c r="E58" s="5">
        <v>2016</v>
      </c>
      <c r="F58" s="8">
        <f t="shared" si="0"/>
        <v>4500</v>
      </c>
      <c r="G58" s="8">
        <f t="shared" si="3"/>
        <v>0</v>
      </c>
      <c r="H58" s="9">
        <v>0</v>
      </c>
      <c r="I58" s="9">
        <v>0</v>
      </c>
      <c r="J58" s="9">
        <v>0</v>
      </c>
      <c r="K58" s="9">
        <v>0</v>
      </c>
      <c r="L58" s="9">
        <v>0</v>
      </c>
      <c r="M58" s="9">
        <v>0</v>
      </c>
      <c r="N58" s="9">
        <v>4500</v>
      </c>
      <c r="O58" s="9">
        <v>0</v>
      </c>
      <c r="P58" s="12"/>
    </row>
    <row r="59" spans="1:16" ht="31.5" customHeight="1">
      <c r="A59" s="7" t="s">
        <v>101</v>
      </c>
      <c r="B59" s="5" t="s">
        <v>11</v>
      </c>
      <c r="C59" s="5">
        <v>1.7</v>
      </c>
      <c r="D59" s="5" t="s">
        <v>64</v>
      </c>
      <c r="E59" s="5">
        <v>2016</v>
      </c>
      <c r="F59" s="8">
        <f t="shared" si="0"/>
        <v>5100</v>
      </c>
      <c r="G59" s="8">
        <f t="shared" si="3"/>
        <v>0</v>
      </c>
      <c r="H59" s="9">
        <v>0</v>
      </c>
      <c r="I59" s="9">
        <v>0</v>
      </c>
      <c r="J59" s="9">
        <v>0</v>
      </c>
      <c r="K59" s="9">
        <v>0</v>
      </c>
      <c r="L59" s="9">
        <v>0</v>
      </c>
      <c r="M59" s="9">
        <v>0</v>
      </c>
      <c r="N59" s="9">
        <v>5100</v>
      </c>
      <c r="O59" s="9">
        <v>0</v>
      </c>
      <c r="P59" s="12"/>
    </row>
    <row r="60" spans="1:16" ht="30.75" customHeight="1">
      <c r="A60" s="7" t="s">
        <v>102</v>
      </c>
      <c r="B60" s="5" t="s">
        <v>12</v>
      </c>
      <c r="C60" s="5">
        <v>4</v>
      </c>
      <c r="D60" s="5" t="s">
        <v>64</v>
      </c>
      <c r="E60" s="5">
        <v>2016</v>
      </c>
      <c r="F60" s="8">
        <f t="shared" si="0"/>
        <v>12000</v>
      </c>
      <c r="G60" s="8">
        <f t="shared" si="3"/>
        <v>0</v>
      </c>
      <c r="H60" s="9">
        <v>0</v>
      </c>
      <c r="I60" s="9">
        <v>0</v>
      </c>
      <c r="J60" s="9">
        <v>0</v>
      </c>
      <c r="K60" s="9">
        <v>0</v>
      </c>
      <c r="L60" s="9">
        <v>0</v>
      </c>
      <c r="M60" s="9">
        <v>0</v>
      </c>
      <c r="N60" s="9">
        <v>12000</v>
      </c>
      <c r="O60" s="9">
        <v>0</v>
      </c>
      <c r="P60" s="12"/>
    </row>
    <row r="61" spans="1:16" ht="29.25" customHeight="1">
      <c r="A61" s="7" t="s">
        <v>103</v>
      </c>
      <c r="B61" s="5" t="s">
        <v>27</v>
      </c>
      <c r="C61" s="5">
        <v>2.84</v>
      </c>
      <c r="D61" s="5" t="s">
        <v>64</v>
      </c>
      <c r="E61" s="5">
        <v>2016</v>
      </c>
      <c r="F61" s="8">
        <f t="shared" si="0"/>
        <v>8520</v>
      </c>
      <c r="G61" s="8">
        <f t="shared" si="3"/>
        <v>0</v>
      </c>
      <c r="H61" s="9">
        <v>0</v>
      </c>
      <c r="I61" s="9">
        <v>0</v>
      </c>
      <c r="J61" s="9">
        <v>0</v>
      </c>
      <c r="K61" s="9">
        <v>0</v>
      </c>
      <c r="L61" s="9">
        <v>0</v>
      </c>
      <c r="M61" s="9">
        <v>0</v>
      </c>
      <c r="N61" s="9">
        <v>8520</v>
      </c>
      <c r="O61" s="9">
        <v>0</v>
      </c>
      <c r="P61" s="12"/>
    </row>
    <row r="62" spans="1:16" ht="32.25" customHeight="1">
      <c r="A62" s="7" t="s">
        <v>104</v>
      </c>
      <c r="B62" s="5" t="s">
        <v>4</v>
      </c>
      <c r="C62" s="5">
        <v>5.56</v>
      </c>
      <c r="D62" s="5" t="s">
        <v>64</v>
      </c>
      <c r="E62" s="5">
        <v>2016</v>
      </c>
      <c r="F62" s="8">
        <f t="shared" si="0"/>
        <v>16680</v>
      </c>
      <c r="G62" s="8">
        <f t="shared" si="3"/>
        <v>0</v>
      </c>
      <c r="H62" s="9">
        <v>0</v>
      </c>
      <c r="I62" s="9">
        <v>0</v>
      </c>
      <c r="J62" s="9">
        <v>0</v>
      </c>
      <c r="K62" s="9">
        <v>0</v>
      </c>
      <c r="L62" s="9">
        <v>0</v>
      </c>
      <c r="M62" s="9">
        <v>0</v>
      </c>
      <c r="N62" s="9">
        <v>16680</v>
      </c>
      <c r="O62" s="9">
        <v>0</v>
      </c>
      <c r="P62" s="12"/>
    </row>
    <row r="63" spans="1:16" ht="30.75" customHeight="1">
      <c r="A63" s="7" t="s">
        <v>105</v>
      </c>
      <c r="B63" s="4" t="s">
        <v>5</v>
      </c>
      <c r="C63" s="4">
        <v>7.16</v>
      </c>
      <c r="D63" s="5" t="s">
        <v>64</v>
      </c>
      <c r="E63" s="5">
        <v>2016</v>
      </c>
      <c r="F63" s="8">
        <f t="shared" si="0"/>
        <v>21480</v>
      </c>
      <c r="G63" s="8">
        <f t="shared" si="3"/>
        <v>0</v>
      </c>
      <c r="H63" s="9">
        <v>0</v>
      </c>
      <c r="I63" s="9">
        <v>0</v>
      </c>
      <c r="J63" s="9">
        <v>0</v>
      </c>
      <c r="K63" s="9">
        <v>0</v>
      </c>
      <c r="L63" s="9">
        <v>0</v>
      </c>
      <c r="M63" s="9">
        <v>0</v>
      </c>
      <c r="N63" s="9">
        <v>21480</v>
      </c>
      <c r="O63" s="9">
        <v>0</v>
      </c>
      <c r="P63" s="12"/>
    </row>
    <row r="64" spans="1:16" ht="31.5" customHeight="1">
      <c r="A64" s="7" t="s">
        <v>106</v>
      </c>
      <c r="B64" s="5" t="s">
        <v>14</v>
      </c>
      <c r="C64" s="5">
        <v>6.9</v>
      </c>
      <c r="D64" s="5" t="s">
        <v>64</v>
      </c>
      <c r="E64" s="5">
        <v>2016</v>
      </c>
      <c r="F64" s="8">
        <f t="shared" si="0"/>
        <v>12900</v>
      </c>
      <c r="G64" s="8">
        <f t="shared" si="3"/>
        <v>0</v>
      </c>
      <c r="H64" s="9">
        <v>0</v>
      </c>
      <c r="I64" s="9">
        <v>0</v>
      </c>
      <c r="J64" s="9">
        <v>0</v>
      </c>
      <c r="K64" s="9">
        <v>0</v>
      </c>
      <c r="L64" s="9">
        <v>0</v>
      </c>
      <c r="M64" s="9">
        <v>0</v>
      </c>
      <c r="N64" s="9">
        <v>12900</v>
      </c>
      <c r="O64" s="9">
        <v>0</v>
      </c>
      <c r="P64" s="12"/>
    </row>
    <row r="65" spans="1:16" ht="29.25" customHeight="1">
      <c r="A65" s="7" t="s">
        <v>107</v>
      </c>
      <c r="B65" s="5" t="s">
        <v>29</v>
      </c>
      <c r="C65" s="5">
        <v>3</v>
      </c>
      <c r="D65" s="5" t="s">
        <v>64</v>
      </c>
      <c r="E65" s="5">
        <v>2016</v>
      </c>
      <c r="F65" s="8">
        <f t="shared" si="0"/>
        <v>9000</v>
      </c>
      <c r="G65" s="8">
        <f t="shared" si="3"/>
        <v>0</v>
      </c>
      <c r="H65" s="9">
        <v>0</v>
      </c>
      <c r="I65" s="9">
        <v>0</v>
      </c>
      <c r="J65" s="9">
        <v>0</v>
      </c>
      <c r="K65" s="9">
        <v>0</v>
      </c>
      <c r="L65" s="9">
        <v>0</v>
      </c>
      <c r="M65" s="9">
        <v>0</v>
      </c>
      <c r="N65" s="9">
        <v>9000</v>
      </c>
      <c r="O65" s="9">
        <v>0</v>
      </c>
      <c r="P65" s="12"/>
    </row>
    <row r="66" spans="1:16" ht="33" customHeight="1">
      <c r="A66" s="7" t="s">
        <v>108</v>
      </c>
      <c r="B66" s="5" t="s">
        <v>44</v>
      </c>
      <c r="C66" s="5">
        <v>15.5</v>
      </c>
      <c r="D66" s="5" t="s">
        <v>64</v>
      </c>
      <c r="E66" s="5">
        <v>2016</v>
      </c>
      <c r="F66" s="8">
        <f t="shared" si="0"/>
        <v>46500</v>
      </c>
      <c r="G66" s="8">
        <f t="shared" si="3"/>
        <v>0</v>
      </c>
      <c r="H66" s="9">
        <v>0</v>
      </c>
      <c r="I66" s="9">
        <v>0</v>
      </c>
      <c r="J66" s="9">
        <v>0</v>
      </c>
      <c r="K66" s="9">
        <v>0</v>
      </c>
      <c r="L66" s="9">
        <v>0</v>
      </c>
      <c r="M66" s="9">
        <v>0</v>
      </c>
      <c r="N66" s="9">
        <v>46500</v>
      </c>
      <c r="O66" s="9">
        <v>0</v>
      </c>
      <c r="P66" s="12"/>
    </row>
    <row r="67" spans="1:16" ht="32.25" customHeight="1">
      <c r="A67" s="7" t="s">
        <v>109</v>
      </c>
      <c r="B67" s="5" t="s">
        <v>8</v>
      </c>
      <c r="C67" s="5">
        <v>1.5</v>
      </c>
      <c r="D67" s="5" t="s">
        <v>64</v>
      </c>
      <c r="E67" s="5">
        <v>2016</v>
      </c>
      <c r="F67" s="8">
        <f t="shared" si="0"/>
        <v>2790</v>
      </c>
      <c r="G67" s="8">
        <f t="shared" si="3"/>
        <v>0</v>
      </c>
      <c r="H67" s="9">
        <v>0</v>
      </c>
      <c r="I67" s="9">
        <v>0</v>
      </c>
      <c r="J67" s="9">
        <v>0</v>
      </c>
      <c r="K67" s="9">
        <v>0</v>
      </c>
      <c r="L67" s="9">
        <v>0</v>
      </c>
      <c r="M67" s="9">
        <v>0</v>
      </c>
      <c r="N67" s="9">
        <v>2790</v>
      </c>
      <c r="O67" s="9">
        <v>0</v>
      </c>
      <c r="P67" s="12"/>
    </row>
    <row r="68" spans="1:16" ht="27.75" customHeight="1">
      <c r="A68" s="7" t="s">
        <v>110</v>
      </c>
      <c r="B68" s="5" t="s">
        <v>9</v>
      </c>
      <c r="C68" s="5">
        <v>1</v>
      </c>
      <c r="D68" s="5" t="s">
        <v>64</v>
      </c>
      <c r="E68" s="5">
        <v>2016</v>
      </c>
      <c r="F68" s="8">
        <f t="shared" si="0"/>
        <v>3000</v>
      </c>
      <c r="G68" s="8">
        <f t="shared" si="3"/>
        <v>0</v>
      </c>
      <c r="H68" s="9">
        <v>0</v>
      </c>
      <c r="I68" s="9">
        <v>0</v>
      </c>
      <c r="J68" s="9">
        <v>0</v>
      </c>
      <c r="K68" s="9">
        <v>0</v>
      </c>
      <c r="L68" s="9">
        <v>0</v>
      </c>
      <c r="M68" s="9">
        <v>0</v>
      </c>
      <c r="N68" s="9">
        <v>3000</v>
      </c>
      <c r="O68" s="9">
        <v>0</v>
      </c>
      <c r="P68" s="12"/>
    </row>
    <row r="69" spans="1:16" ht="35.25" customHeight="1">
      <c r="A69" s="7" t="s">
        <v>111</v>
      </c>
      <c r="B69" s="5" t="s">
        <v>10</v>
      </c>
      <c r="C69" s="5">
        <v>4.3</v>
      </c>
      <c r="D69" s="5" t="s">
        <v>64</v>
      </c>
      <c r="E69" s="5">
        <v>2016</v>
      </c>
      <c r="F69" s="8">
        <f t="shared" si="0"/>
        <v>8000</v>
      </c>
      <c r="G69" s="8">
        <f t="shared" si="3"/>
        <v>0</v>
      </c>
      <c r="H69" s="9">
        <v>0</v>
      </c>
      <c r="I69" s="9">
        <v>0</v>
      </c>
      <c r="J69" s="9">
        <v>0</v>
      </c>
      <c r="K69" s="9">
        <v>0</v>
      </c>
      <c r="L69" s="9">
        <v>0</v>
      </c>
      <c r="M69" s="9">
        <v>0</v>
      </c>
      <c r="N69" s="9">
        <v>8000</v>
      </c>
      <c r="O69" s="9">
        <v>0</v>
      </c>
      <c r="P69" s="12"/>
    </row>
    <row r="70" spans="1:16" ht="42.75" customHeight="1">
      <c r="A70" s="7" t="s">
        <v>112</v>
      </c>
      <c r="B70" s="5" t="s">
        <v>39</v>
      </c>
      <c r="C70" s="5">
        <v>1.2</v>
      </c>
      <c r="D70" s="5" t="s">
        <v>64</v>
      </c>
      <c r="E70" s="5">
        <v>2016</v>
      </c>
      <c r="F70" s="8">
        <f t="shared" si="0"/>
        <v>2230</v>
      </c>
      <c r="G70" s="8">
        <f t="shared" si="3"/>
        <v>0</v>
      </c>
      <c r="H70" s="9">
        <v>0</v>
      </c>
      <c r="I70" s="9">
        <v>0</v>
      </c>
      <c r="J70" s="9">
        <v>0</v>
      </c>
      <c r="K70" s="9">
        <v>0</v>
      </c>
      <c r="L70" s="9">
        <v>0</v>
      </c>
      <c r="M70" s="9">
        <v>0</v>
      </c>
      <c r="N70" s="9">
        <v>2230</v>
      </c>
      <c r="O70" s="9">
        <v>0</v>
      </c>
      <c r="P70" s="12"/>
    </row>
    <row r="71" spans="1:16" ht="114" customHeight="1">
      <c r="A71" s="7" t="s">
        <v>113</v>
      </c>
      <c r="B71" s="5" t="s">
        <v>41</v>
      </c>
      <c r="C71" s="5">
        <v>31.7</v>
      </c>
      <c r="D71" s="5" t="s">
        <v>64</v>
      </c>
      <c r="E71" s="5">
        <v>2016</v>
      </c>
      <c r="F71" s="8">
        <f t="shared" si="0"/>
        <v>59000</v>
      </c>
      <c r="G71" s="8">
        <f>I71+K71+M71+O71</f>
        <v>0</v>
      </c>
      <c r="H71" s="9">
        <v>0</v>
      </c>
      <c r="I71" s="9">
        <v>0</v>
      </c>
      <c r="J71" s="9">
        <v>0</v>
      </c>
      <c r="K71" s="9">
        <v>0</v>
      </c>
      <c r="L71" s="9">
        <v>0</v>
      </c>
      <c r="M71" s="9">
        <v>0</v>
      </c>
      <c r="N71" s="9">
        <v>59000</v>
      </c>
      <c r="O71" s="9">
        <v>0</v>
      </c>
      <c r="P71" s="12"/>
    </row>
    <row r="72" spans="1:16" ht="78" customHeight="1">
      <c r="A72" s="7" t="s">
        <v>114</v>
      </c>
      <c r="B72" s="5" t="s">
        <v>40</v>
      </c>
      <c r="C72" s="5">
        <v>30.2</v>
      </c>
      <c r="D72" s="5" t="s">
        <v>63</v>
      </c>
      <c r="E72" s="5">
        <v>2016</v>
      </c>
      <c r="F72" s="8">
        <f t="shared" si="0"/>
        <v>18120</v>
      </c>
      <c r="G72" s="8">
        <f t="shared" si="3"/>
        <v>0</v>
      </c>
      <c r="H72" s="9">
        <v>0</v>
      </c>
      <c r="I72" s="9">
        <v>0</v>
      </c>
      <c r="J72" s="9">
        <v>0</v>
      </c>
      <c r="K72" s="9">
        <v>0</v>
      </c>
      <c r="L72" s="9">
        <v>0</v>
      </c>
      <c r="M72" s="9">
        <v>0</v>
      </c>
      <c r="N72" s="9">
        <v>18120</v>
      </c>
      <c r="O72" s="9">
        <v>0</v>
      </c>
      <c r="P72" s="12"/>
    </row>
    <row r="73" spans="1:16" ht="60" customHeight="1">
      <c r="A73" s="7" t="s">
        <v>189</v>
      </c>
      <c r="B73" s="5" t="s">
        <v>15</v>
      </c>
      <c r="C73" s="5">
        <v>8.6</v>
      </c>
      <c r="D73" s="5" t="s">
        <v>63</v>
      </c>
      <c r="E73" s="5">
        <v>2016</v>
      </c>
      <c r="F73" s="8">
        <f t="shared" si="0"/>
        <v>5160</v>
      </c>
      <c r="G73" s="8">
        <f t="shared" si="3"/>
        <v>0</v>
      </c>
      <c r="H73" s="9">
        <v>0</v>
      </c>
      <c r="I73" s="9">
        <v>0</v>
      </c>
      <c r="J73" s="9">
        <v>0</v>
      </c>
      <c r="K73" s="9">
        <v>0</v>
      </c>
      <c r="L73" s="9">
        <v>0</v>
      </c>
      <c r="M73" s="9">
        <v>0</v>
      </c>
      <c r="N73" s="9">
        <v>5160</v>
      </c>
      <c r="O73" s="9">
        <v>0</v>
      </c>
      <c r="P73" s="12"/>
    </row>
    <row r="74" spans="1:16" ht="70.5" customHeight="1">
      <c r="A74" s="7" t="s">
        <v>115</v>
      </c>
      <c r="B74" s="5" t="s">
        <v>16</v>
      </c>
      <c r="C74" s="5">
        <v>7.4</v>
      </c>
      <c r="D74" s="5" t="s">
        <v>63</v>
      </c>
      <c r="E74" s="5">
        <v>2016</v>
      </c>
      <c r="F74" s="8">
        <f t="shared" si="0"/>
        <v>4440</v>
      </c>
      <c r="G74" s="8">
        <f t="shared" si="3"/>
        <v>0</v>
      </c>
      <c r="H74" s="9">
        <v>0</v>
      </c>
      <c r="I74" s="9">
        <v>0</v>
      </c>
      <c r="J74" s="9">
        <v>0</v>
      </c>
      <c r="K74" s="9">
        <v>0</v>
      </c>
      <c r="L74" s="9">
        <v>0</v>
      </c>
      <c r="M74" s="9">
        <v>0</v>
      </c>
      <c r="N74" s="9">
        <v>4440</v>
      </c>
      <c r="O74" s="9">
        <v>0</v>
      </c>
      <c r="P74" s="12"/>
    </row>
    <row r="75" spans="1:16" ht="50.25" customHeight="1">
      <c r="A75" s="7" t="s">
        <v>116</v>
      </c>
      <c r="B75" s="5" t="s">
        <v>28</v>
      </c>
      <c r="C75" s="5">
        <v>5.2</v>
      </c>
      <c r="D75" s="5" t="s">
        <v>63</v>
      </c>
      <c r="E75" s="5">
        <v>2016</v>
      </c>
      <c r="F75" s="8">
        <f t="shared" si="0"/>
        <v>3120</v>
      </c>
      <c r="G75" s="8">
        <f t="shared" si="3"/>
        <v>0</v>
      </c>
      <c r="H75" s="9">
        <v>0</v>
      </c>
      <c r="I75" s="9">
        <v>0</v>
      </c>
      <c r="J75" s="9">
        <v>0</v>
      </c>
      <c r="K75" s="9">
        <v>0</v>
      </c>
      <c r="L75" s="9">
        <v>0</v>
      </c>
      <c r="M75" s="9">
        <v>0</v>
      </c>
      <c r="N75" s="9">
        <v>3120</v>
      </c>
      <c r="O75" s="9">
        <v>0</v>
      </c>
      <c r="P75" s="12"/>
    </row>
    <row r="76" spans="1:16" ht="35.25" customHeight="1">
      <c r="A76" s="7" t="s">
        <v>117</v>
      </c>
      <c r="B76" s="5" t="s">
        <v>17</v>
      </c>
      <c r="C76" s="5">
        <v>1.35</v>
      </c>
      <c r="D76" s="5" t="s">
        <v>63</v>
      </c>
      <c r="E76" s="5">
        <v>2016</v>
      </c>
      <c r="F76" s="8">
        <f t="shared" si="0"/>
        <v>810</v>
      </c>
      <c r="G76" s="8">
        <f t="shared" si="3"/>
        <v>0</v>
      </c>
      <c r="H76" s="9">
        <v>0</v>
      </c>
      <c r="I76" s="9">
        <v>0</v>
      </c>
      <c r="J76" s="9">
        <v>0</v>
      </c>
      <c r="K76" s="9">
        <v>0</v>
      </c>
      <c r="L76" s="9">
        <v>0</v>
      </c>
      <c r="M76" s="9">
        <v>0</v>
      </c>
      <c r="N76" s="9">
        <v>810</v>
      </c>
      <c r="O76" s="9">
        <v>0</v>
      </c>
      <c r="P76" s="12"/>
    </row>
    <row r="77" spans="1:16" ht="35.25" customHeight="1">
      <c r="A77" s="7" t="s">
        <v>118</v>
      </c>
      <c r="B77" s="5" t="s">
        <v>18</v>
      </c>
      <c r="C77" s="5">
        <v>1</v>
      </c>
      <c r="D77" s="5" t="s">
        <v>63</v>
      </c>
      <c r="E77" s="5">
        <v>2016</v>
      </c>
      <c r="F77" s="8">
        <f t="shared" si="0"/>
        <v>600</v>
      </c>
      <c r="G77" s="8">
        <f t="shared" si="3"/>
        <v>0</v>
      </c>
      <c r="H77" s="9">
        <v>0</v>
      </c>
      <c r="I77" s="9">
        <v>0</v>
      </c>
      <c r="J77" s="9">
        <v>0</v>
      </c>
      <c r="K77" s="9">
        <v>0</v>
      </c>
      <c r="L77" s="9">
        <v>0</v>
      </c>
      <c r="M77" s="9">
        <v>0</v>
      </c>
      <c r="N77" s="9">
        <v>600</v>
      </c>
      <c r="O77" s="9">
        <v>0</v>
      </c>
      <c r="P77" s="12"/>
    </row>
    <row r="78" spans="1:16" ht="35.25" customHeight="1">
      <c r="A78" s="7" t="s">
        <v>121</v>
      </c>
      <c r="B78" s="5" t="s">
        <v>19</v>
      </c>
      <c r="C78" s="5">
        <v>15</v>
      </c>
      <c r="D78" s="5" t="s">
        <v>63</v>
      </c>
      <c r="E78" s="5">
        <v>2016</v>
      </c>
      <c r="F78" s="8">
        <f t="shared" si="0"/>
        <v>6076</v>
      </c>
      <c r="G78" s="8">
        <f t="shared" si="3"/>
        <v>0</v>
      </c>
      <c r="H78" s="9">
        <v>0</v>
      </c>
      <c r="I78" s="9">
        <v>0</v>
      </c>
      <c r="J78" s="9">
        <v>0</v>
      </c>
      <c r="K78" s="9">
        <v>0</v>
      </c>
      <c r="L78" s="9">
        <v>0</v>
      </c>
      <c r="M78" s="9">
        <v>0</v>
      </c>
      <c r="N78" s="9">
        <v>6076</v>
      </c>
      <c r="O78" s="9">
        <v>0</v>
      </c>
      <c r="P78" s="13"/>
    </row>
    <row r="79" spans="1:16" ht="72.75" customHeight="1">
      <c r="A79" s="7" t="s">
        <v>122</v>
      </c>
      <c r="B79" s="5" t="s">
        <v>42</v>
      </c>
      <c r="C79" s="5">
        <v>1.5</v>
      </c>
      <c r="D79" s="5" t="s">
        <v>63</v>
      </c>
      <c r="E79" s="5">
        <v>2016</v>
      </c>
      <c r="F79" s="8">
        <f aca="true" t="shared" si="4" ref="F79:F122">H79+J79+L79+N79</f>
        <v>900</v>
      </c>
      <c r="G79" s="8">
        <f t="shared" si="3"/>
        <v>0</v>
      </c>
      <c r="H79" s="9">
        <v>0</v>
      </c>
      <c r="I79" s="9">
        <v>0</v>
      </c>
      <c r="J79" s="9">
        <v>0</v>
      </c>
      <c r="K79" s="9">
        <v>0</v>
      </c>
      <c r="L79" s="9">
        <v>0</v>
      </c>
      <c r="M79" s="9">
        <v>0</v>
      </c>
      <c r="N79" s="9">
        <v>900</v>
      </c>
      <c r="O79" s="9">
        <v>0</v>
      </c>
      <c r="P79" s="11" t="s">
        <v>164</v>
      </c>
    </row>
    <row r="80" spans="1:16" ht="105" customHeight="1">
      <c r="A80" s="7" t="s">
        <v>123</v>
      </c>
      <c r="B80" s="5" t="s">
        <v>34</v>
      </c>
      <c r="C80" s="5">
        <v>25.3</v>
      </c>
      <c r="D80" s="5" t="s">
        <v>63</v>
      </c>
      <c r="E80" s="5">
        <v>2016</v>
      </c>
      <c r="F80" s="8">
        <f t="shared" si="4"/>
        <v>15180</v>
      </c>
      <c r="G80" s="8">
        <f t="shared" si="3"/>
        <v>0</v>
      </c>
      <c r="H80" s="9">
        <v>0</v>
      </c>
      <c r="I80" s="9">
        <v>0</v>
      </c>
      <c r="J80" s="9">
        <v>0</v>
      </c>
      <c r="K80" s="9">
        <v>0</v>
      </c>
      <c r="L80" s="9">
        <v>0</v>
      </c>
      <c r="M80" s="9">
        <v>0</v>
      </c>
      <c r="N80" s="9">
        <v>15180</v>
      </c>
      <c r="O80" s="9">
        <v>0</v>
      </c>
      <c r="P80" s="12"/>
    </row>
    <row r="81" spans="1:16" ht="52.5" customHeight="1">
      <c r="A81" s="7" t="s">
        <v>124</v>
      </c>
      <c r="B81" s="5" t="s">
        <v>20</v>
      </c>
      <c r="C81" s="5">
        <v>14.1</v>
      </c>
      <c r="D81" s="5" t="s">
        <v>63</v>
      </c>
      <c r="E81" s="5">
        <v>2016</v>
      </c>
      <c r="F81" s="8">
        <f t="shared" si="4"/>
        <v>8460</v>
      </c>
      <c r="G81" s="8">
        <f t="shared" si="3"/>
        <v>0</v>
      </c>
      <c r="H81" s="9">
        <v>0</v>
      </c>
      <c r="I81" s="9">
        <v>0</v>
      </c>
      <c r="J81" s="9">
        <v>0</v>
      </c>
      <c r="K81" s="9">
        <v>0</v>
      </c>
      <c r="L81" s="9">
        <v>0</v>
      </c>
      <c r="M81" s="9">
        <v>0</v>
      </c>
      <c r="N81" s="9">
        <v>8460</v>
      </c>
      <c r="O81" s="9">
        <v>0</v>
      </c>
      <c r="P81" s="12"/>
    </row>
    <row r="82" spans="1:16" ht="57.75" customHeight="1">
      <c r="A82" s="7" t="s">
        <v>125</v>
      </c>
      <c r="B82" s="5" t="s">
        <v>35</v>
      </c>
      <c r="C82" s="5">
        <v>1.8</v>
      </c>
      <c r="D82" s="5" t="s">
        <v>63</v>
      </c>
      <c r="E82" s="5">
        <v>2016</v>
      </c>
      <c r="F82" s="8">
        <f t="shared" si="4"/>
        <v>1080</v>
      </c>
      <c r="G82" s="8">
        <f t="shared" si="3"/>
        <v>0</v>
      </c>
      <c r="H82" s="9">
        <v>0</v>
      </c>
      <c r="I82" s="9">
        <v>0</v>
      </c>
      <c r="J82" s="9">
        <v>0</v>
      </c>
      <c r="K82" s="9">
        <v>0</v>
      </c>
      <c r="L82" s="9">
        <v>0</v>
      </c>
      <c r="M82" s="9">
        <v>0</v>
      </c>
      <c r="N82" s="9">
        <v>1080</v>
      </c>
      <c r="O82" s="9">
        <v>0</v>
      </c>
      <c r="P82" s="12"/>
    </row>
    <row r="83" spans="1:16" ht="75" customHeight="1">
      <c r="A83" s="7" t="s">
        <v>126</v>
      </c>
      <c r="B83" s="5" t="s">
        <v>21</v>
      </c>
      <c r="C83" s="5">
        <v>5.3</v>
      </c>
      <c r="D83" s="5" t="s">
        <v>63</v>
      </c>
      <c r="E83" s="5">
        <v>2016</v>
      </c>
      <c r="F83" s="8">
        <f t="shared" si="4"/>
        <v>3180</v>
      </c>
      <c r="G83" s="8">
        <f t="shared" si="3"/>
        <v>0</v>
      </c>
      <c r="H83" s="9">
        <v>0</v>
      </c>
      <c r="I83" s="9">
        <v>0</v>
      </c>
      <c r="J83" s="9">
        <v>0</v>
      </c>
      <c r="K83" s="9">
        <v>0</v>
      </c>
      <c r="L83" s="9">
        <v>0</v>
      </c>
      <c r="M83" s="9">
        <v>0</v>
      </c>
      <c r="N83" s="9">
        <v>3180</v>
      </c>
      <c r="O83" s="9">
        <v>0</v>
      </c>
      <c r="P83" s="12"/>
    </row>
    <row r="84" spans="1:16" ht="61.5" customHeight="1">
      <c r="A84" s="7" t="s">
        <v>127</v>
      </c>
      <c r="B84" s="5" t="s">
        <v>22</v>
      </c>
      <c r="C84" s="5">
        <v>4.3</v>
      </c>
      <c r="D84" s="5" t="s">
        <v>63</v>
      </c>
      <c r="E84" s="5">
        <v>2016</v>
      </c>
      <c r="F84" s="8">
        <f t="shared" si="4"/>
        <v>2580</v>
      </c>
      <c r="G84" s="8">
        <f t="shared" si="3"/>
        <v>0</v>
      </c>
      <c r="H84" s="9">
        <v>0</v>
      </c>
      <c r="I84" s="9">
        <v>0</v>
      </c>
      <c r="J84" s="9">
        <v>0</v>
      </c>
      <c r="K84" s="9">
        <v>0</v>
      </c>
      <c r="L84" s="9">
        <v>0</v>
      </c>
      <c r="M84" s="9">
        <v>0</v>
      </c>
      <c r="N84" s="9">
        <v>2580</v>
      </c>
      <c r="O84" s="9">
        <v>0</v>
      </c>
      <c r="P84" s="12"/>
    </row>
    <row r="85" spans="1:16" ht="57.75" customHeight="1">
      <c r="A85" s="7" t="s">
        <v>128</v>
      </c>
      <c r="B85" s="5" t="s">
        <v>45</v>
      </c>
      <c r="C85" s="5">
        <v>5.1</v>
      </c>
      <c r="D85" s="5" t="s">
        <v>63</v>
      </c>
      <c r="E85" s="5">
        <v>2016</v>
      </c>
      <c r="F85" s="8">
        <f t="shared" si="4"/>
        <v>3060</v>
      </c>
      <c r="G85" s="8">
        <f t="shared" si="3"/>
        <v>0</v>
      </c>
      <c r="H85" s="9">
        <v>0</v>
      </c>
      <c r="I85" s="9">
        <v>0</v>
      </c>
      <c r="J85" s="9">
        <v>0</v>
      </c>
      <c r="K85" s="9">
        <v>0</v>
      </c>
      <c r="L85" s="9">
        <v>0</v>
      </c>
      <c r="M85" s="9">
        <v>0</v>
      </c>
      <c r="N85" s="9">
        <v>3060</v>
      </c>
      <c r="O85" s="9">
        <v>0</v>
      </c>
      <c r="P85" s="12"/>
    </row>
    <row r="86" spans="1:16" ht="35.25" customHeight="1">
      <c r="A86" s="7" t="s">
        <v>129</v>
      </c>
      <c r="B86" s="5" t="s">
        <v>30</v>
      </c>
      <c r="C86" s="5">
        <v>5.84</v>
      </c>
      <c r="D86" s="5" t="s">
        <v>63</v>
      </c>
      <c r="E86" s="5">
        <v>2016</v>
      </c>
      <c r="F86" s="8">
        <f t="shared" si="4"/>
        <v>3500</v>
      </c>
      <c r="G86" s="8">
        <f aca="true" t="shared" si="5" ref="G86:G112">I86+K86+M86+O86</f>
        <v>0</v>
      </c>
      <c r="H86" s="9">
        <v>0</v>
      </c>
      <c r="I86" s="9">
        <v>0</v>
      </c>
      <c r="J86" s="9">
        <v>0</v>
      </c>
      <c r="K86" s="9">
        <v>0</v>
      </c>
      <c r="L86" s="9">
        <v>0</v>
      </c>
      <c r="M86" s="9">
        <v>0</v>
      </c>
      <c r="N86" s="9">
        <v>3500</v>
      </c>
      <c r="O86" s="9">
        <v>0</v>
      </c>
      <c r="P86" s="12"/>
    </row>
    <row r="87" spans="1:16" ht="35.25" customHeight="1">
      <c r="A87" s="7" t="s">
        <v>130</v>
      </c>
      <c r="B87" s="5" t="s">
        <v>23</v>
      </c>
      <c r="C87" s="5">
        <v>2.68</v>
      </c>
      <c r="D87" s="5" t="s">
        <v>63</v>
      </c>
      <c r="E87" s="5">
        <v>2016</v>
      </c>
      <c r="F87" s="8">
        <f t="shared" si="4"/>
        <v>1608</v>
      </c>
      <c r="G87" s="8">
        <f t="shared" si="5"/>
        <v>0</v>
      </c>
      <c r="H87" s="9">
        <v>0</v>
      </c>
      <c r="I87" s="9">
        <v>0</v>
      </c>
      <c r="J87" s="9">
        <v>0</v>
      </c>
      <c r="K87" s="9">
        <v>0</v>
      </c>
      <c r="L87" s="9">
        <v>0</v>
      </c>
      <c r="M87" s="9">
        <v>0</v>
      </c>
      <c r="N87" s="9">
        <v>1608</v>
      </c>
      <c r="O87" s="9">
        <v>0</v>
      </c>
      <c r="P87" s="12"/>
    </row>
    <row r="88" spans="1:16" ht="66.75" customHeight="1">
      <c r="A88" s="7" t="s">
        <v>131</v>
      </c>
      <c r="B88" s="5" t="s">
        <v>24</v>
      </c>
      <c r="C88" s="5">
        <v>2.6</v>
      </c>
      <c r="D88" s="5" t="s">
        <v>63</v>
      </c>
      <c r="E88" s="5">
        <v>2016</v>
      </c>
      <c r="F88" s="8">
        <f t="shared" si="4"/>
        <v>1560</v>
      </c>
      <c r="G88" s="8">
        <f t="shared" si="5"/>
        <v>0</v>
      </c>
      <c r="H88" s="9">
        <v>0</v>
      </c>
      <c r="I88" s="9">
        <v>0</v>
      </c>
      <c r="J88" s="9">
        <v>0</v>
      </c>
      <c r="K88" s="9">
        <v>0</v>
      </c>
      <c r="L88" s="9">
        <v>0</v>
      </c>
      <c r="M88" s="9">
        <v>0</v>
      </c>
      <c r="N88" s="9">
        <v>1560</v>
      </c>
      <c r="O88" s="9">
        <v>0</v>
      </c>
      <c r="P88" s="12"/>
    </row>
    <row r="89" spans="1:16" ht="60" customHeight="1">
      <c r="A89" s="7" t="s">
        <v>132</v>
      </c>
      <c r="B89" s="5" t="s">
        <v>25</v>
      </c>
      <c r="C89" s="5">
        <v>2</v>
      </c>
      <c r="D89" s="5" t="s">
        <v>63</v>
      </c>
      <c r="E89" s="5">
        <v>2016</v>
      </c>
      <c r="F89" s="8">
        <f t="shared" si="4"/>
        <v>1200</v>
      </c>
      <c r="G89" s="8">
        <f t="shared" si="5"/>
        <v>0</v>
      </c>
      <c r="H89" s="9">
        <v>0</v>
      </c>
      <c r="I89" s="9">
        <v>0</v>
      </c>
      <c r="J89" s="9">
        <v>0</v>
      </c>
      <c r="K89" s="9">
        <v>0</v>
      </c>
      <c r="L89" s="9">
        <v>0</v>
      </c>
      <c r="M89" s="9">
        <v>0</v>
      </c>
      <c r="N89" s="9">
        <v>1200</v>
      </c>
      <c r="O89" s="9">
        <v>0</v>
      </c>
      <c r="P89" s="12"/>
    </row>
    <row r="90" spans="1:16" ht="46.5" customHeight="1">
      <c r="A90" s="7" t="s">
        <v>133</v>
      </c>
      <c r="B90" s="5" t="s">
        <v>26</v>
      </c>
      <c r="C90" s="5">
        <v>3</v>
      </c>
      <c r="D90" s="5" t="s">
        <v>63</v>
      </c>
      <c r="E90" s="5">
        <v>2016</v>
      </c>
      <c r="F90" s="8">
        <f t="shared" si="4"/>
        <v>1800</v>
      </c>
      <c r="G90" s="8">
        <f t="shared" si="5"/>
        <v>0</v>
      </c>
      <c r="H90" s="9">
        <v>0</v>
      </c>
      <c r="I90" s="9">
        <v>0</v>
      </c>
      <c r="J90" s="9">
        <v>0</v>
      </c>
      <c r="K90" s="9">
        <v>0</v>
      </c>
      <c r="L90" s="9">
        <v>0</v>
      </c>
      <c r="M90" s="9">
        <v>0</v>
      </c>
      <c r="N90" s="9">
        <v>1800</v>
      </c>
      <c r="O90" s="9">
        <v>0</v>
      </c>
      <c r="P90" s="12"/>
    </row>
    <row r="91" spans="1:16" ht="44.25" customHeight="1">
      <c r="A91" s="7" t="s">
        <v>134</v>
      </c>
      <c r="B91" s="5" t="s">
        <v>100</v>
      </c>
      <c r="C91" s="5">
        <v>1.5</v>
      </c>
      <c r="D91" s="5" t="s">
        <v>63</v>
      </c>
      <c r="E91" s="5">
        <v>2016</v>
      </c>
      <c r="F91" s="8">
        <f t="shared" si="4"/>
        <v>900</v>
      </c>
      <c r="G91" s="8">
        <f t="shared" si="5"/>
        <v>0</v>
      </c>
      <c r="H91" s="9">
        <v>0</v>
      </c>
      <c r="I91" s="9">
        <v>0</v>
      </c>
      <c r="J91" s="9">
        <v>0</v>
      </c>
      <c r="K91" s="9">
        <v>0</v>
      </c>
      <c r="L91" s="9">
        <v>0</v>
      </c>
      <c r="M91" s="9">
        <v>0</v>
      </c>
      <c r="N91" s="9">
        <v>900</v>
      </c>
      <c r="O91" s="9">
        <v>0</v>
      </c>
      <c r="P91" s="12"/>
    </row>
    <row r="92" spans="1:16" ht="35.25" customHeight="1">
      <c r="A92" s="7" t="s">
        <v>135</v>
      </c>
      <c r="B92" s="5" t="s">
        <v>32</v>
      </c>
      <c r="C92" s="5">
        <v>3</v>
      </c>
      <c r="D92" s="5" t="s">
        <v>63</v>
      </c>
      <c r="E92" s="5">
        <v>2016</v>
      </c>
      <c r="F92" s="8">
        <f t="shared" si="4"/>
        <v>1800</v>
      </c>
      <c r="G92" s="8">
        <f t="shared" si="5"/>
        <v>0</v>
      </c>
      <c r="H92" s="9">
        <v>0</v>
      </c>
      <c r="I92" s="9">
        <v>0</v>
      </c>
      <c r="J92" s="9">
        <v>0</v>
      </c>
      <c r="K92" s="9">
        <v>0</v>
      </c>
      <c r="L92" s="9">
        <v>0</v>
      </c>
      <c r="M92" s="9">
        <v>0</v>
      </c>
      <c r="N92" s="9">
        <v>1800</v>
      </c>
      <c r="O92" s="9">
        <v>0</v>
      </c>
      <c r="P92" s="12"/>
    </row>
    <row r="93" spans="1:16" ht="35.25" customHeight="1">
      <c r="A93" s="7" t="s">
        <v>136</v>
      </c>
      <c r="B93" s="5" t="s">
        <v>33</v>
      </c>
      <c r="C93" s="5">
        <v>5.1</v>
      </c>
      <c r="D93" s="5" t="s">
        <v>63</v>
      </c>
      <c r="E93" s="5">
        <v>2016</v>
      </c>
      <c r="F93" s="8">
        <f t="shared" si="4"/>
        <v>3060</v>
      </c>
      <c r="G93" s="8">
        <f t="shared" si="5"/>
        <v>0</v>
      </c>
      <c r="H93" s="9">
        <v>0</v>
      </c>
      <c r="I93" s="9">
        <v>0</v>
      </c>
      <c r="J93" s="9">
        <v>0</v>
      </c>
      <c r="K93" s="9">
        <v>0</v>
      </c>
      <c r="L93" s="9">
        <v>0</v>
      </c>
      <c r="M93" s="9">
        <v>0</v>
      </c>
      <c r="N93" s="9">
        <v>3060</v>
      </c>
      <c r="O93" s="9">
        <v>0</v>
      </c>
      <c r="P93" s="12"/>
    </row>
    <row r="94" spans="1:16" ht="35.25" customHeight="1">
      <c r="A94" s="7" t="s">
        <v>137</v>
      </c>
      <c r="B94" s="5" t="s">
        <v>36</v>
      </c>
      <c r="C94" s="5">
        <v>2.6</v>
      </c>
      <c r="D94" s="5" t="s">
        <v>63</v>
      </c>
      <c r="E94" s="5">
        <v>2016</v>
      </c>
      <c r="F94" s="8">
        <f t="shared" si="4"/>
        <v>1560</v>
      </c>
      <c r="G94" s="8">
        <f t="shared" si="5"/>
        <v>0</v>
      </c>
      <c r="H94" s="9">
        <v>0</v>
      </c>
      <c r="I94" s="9">
        <v>0</v>
      </c>
      <c r="J94" s="9">
        <v>0</v>
      </c>
      <c r="K94" s="9">
        <v>0</v>
      </c>
      <c r="L94" s="9">
        <v>0</v>
      </c>
      <c r="M94" s="9">
        <v>0</v>
      </c>
      <c r="N94" s="9">
        <v>1560</v>
      </c>
      <c r="O94" s="9">
        <v>0</v>
      </c>
      <c r="P94" s="12"/>
    </row>
    <row r="95" spans="1:16" ht="35.25" customHeight="1">
      <c r="A95" s="7" t="s">
        <v>138</v>
      </c>
      <c r="B95" s="5" t="s">
        <v>38</v>
      </c>
      <c r="C95" s="5">
        <v>2</v>
      </c>
      <c r="D95" s="5" t="s">
        <v>63</v>
      </c>
      <c r="E95" s="5">
        <v>2016</v>
      </c>
      <c r="F95" s="8">
        <f t="shared" si="4"/>
        <v>1200</v>
      </c>
      <c r="G95" s="8">
        <f t="shared" si="5"/>
        <v>0</v>
      </c>
      <c r="H95" s="9">
        <v>0</v>
      </c>
      <c r="I95" s="9">
        <v>0</v>
      </c>
      <c r="J95" s="9">
        <v>0</v>
      </c>
      <c r="K95" s="9">
        <v>0</v>
      </c>
      <c r="L95" s="9">
        <v>0</v>
      </c>
      <c r="M95" s="9">
        <v>0</v>
      </c>
      <c r="N95" s="9">
        <v>1200</v>
      </c>
      <c r="O95" s="9">
        <v>0</v>
      </c>
      <c r="P95" s="12"/>
    </row>
    <row r="96" spans="1:16" ht="134.25" customHeight="1">
      <c r="A96" s="7" t="s">
        <v>139</v>
      </c>
      <c r="B96" s="5" t="s">
        <v>188</v>
      </c>
      <c r="C96" s="5">
        <v>12.58</v>
      </c>
      <c r="D96" s="5" t="s">
        <v>64</v>
      </c>
      <c r="E96" s="5">
        <v>2017</v>
      </c>
      <c r="F96" s="8">
        <f t="shared" si="4"/>
        <v>48453.4</v>
      </c>
      <c r="G96" s="8">
        <f>I96+K96+M96+O96</f>
        <v>0</v>
      </c>
      <c r="H96" s="9">
        <v>2422.7</v>
      </c>
      <c r="I96" s="9">
        <v>0</v>
      </c>
      <c r="J96" s="9">
        <v>0</v>
      </c>
      <c r="K96" s="9">
        <v>0</v>
      </c>
      <c r="L96" s="9">
        <v>46030.7</v>
      </c>
      <c r="M96" s="9">
        <v>0</v>
      </c>
      <c r="N96" s="9">
        <v>0</v>
      </c>
      <c r="O96" s="9">
        <v>0</v>
      </c>
      <c r="P96" s="12"/>
    </row>
    <row r="97" spans="1:16" ht="103.5" customHeight="1">
      <c r="A97" s="7" t="s">
        <v>140</v>
      </c>
      <c r="B97" s="5" t="s">
        <v>43</v>
      </c>
      <c r="C97" s="5">
        <v>30</v>
      </c>
      <c r="D97" s="5" t="s">
        <v>64</v>
      </c>
      <c r="E97" s="5">
        <v>2017</v>
      </c>
      <c r="F97" s="8">
        <f t="shared" si="4"/>
        <v>55800</v>
      </c>
      <c r="G97" s="8">
        <f t="shared" si="5"/>
        <v>0</v>
      </c>
      <c r="H97" s="9">
        <v>0</v>
      </c>
      <c r="I97" s="9">
        <v>0</v>
      </c>
      <c r="J97" s="9">
        <v>0</v>
      </c>
      <c r="K97" s="9">
        <v>0</v>
      </c>
      <c r="L97" s="9">
        <v>0</v>
      </c>
      <c r="M97" s="9">
        <v>0</v>
      </c>
      <c r="N97" s="9">
        <v>55800</v>
      </c>
      <c r="O97" s="9">
        <v>0</v>
      </c>
      <c r="P97" s="12"/>
    </row>
    <row r="98" spans="1:16" ht="60" customHeight="1">
      <c r="A98" s="7" t="s">
        <v>141</v>
      </c>
      <c r="B98" s="5" t="s">
        <v>15</v>
      </c>
      <c r="C98" s="5">
        <v>8.6</v>
      </c>
      <c r="D98" s="5" t="s">
        <v>64</v>
      </c>
      <c r="E98" s="5">
        <v>2017</v>
      </c>
      <c r="F98" s="8">
        <f t="shared" si="4"/>
        <v>16000</v>
      </c>
      <c r="G98" s="8">
        <f t="shared" si="5"/>
        <v>0</v>
      </c>
      <c r="H98" s="9">
        <v>0</v>
      </c>
      <c r="I98" s="9">
        <v>0</v>
      </c>
      <c r="J98" s="9">
        <v>0</v>
      </c>
      <c r="K98" s="9">
        <v>0</v>
      </c>
      <c r="L98" s="9">
        <v>0</v>
      </c>
      <c r="M98" s="9">
        <v>0</v>
      </c>
      <c r="N98" s="9">
        <v>16000</v>
      </c>
      <c r="O98" s="9">
        <v>0</v>
      </c>
      <c r="P98" s="12"/>
    </row>
    <row r="99" spans="1:16" ht="70.5" customHeight="1">
      <c r="A99" s="7" t="s">
        <v>142</v>
      </c>
      <c r="B99" s="5" t="s">
        <v>16</v>
      </c>
      <c r="C99" s="5">
        <v>7.4</v>
      </c>
      <c r="D99" s="5" t="s">
        <v>64</v>
      </c>
      <c r="E99" s="5">
        <v>2017</v>
      </c>
      <c r="F99" s="8">
        <f t="shared" si="4"/>
        <v>13800</v>
      </c>
      <c r="G99" s="8">
        <f t="shared" si="5"/>
        <v>0</v>
      </c>
      <c r="H99" s="9">
        <v>0</v>
      </c>
      <c r="I99" s="9">
        <v>0</v>
      </c>
      <c r="J99" s="9">
        <v>0</v>
      </c>
      <c r="K99" s="9">
        <v>0</v>
      </c>
      <c r="L99" s="9">
        <v>0</v>
      </c>
      <c r="M99" s="9">
        <v>0</v>
      </c>
      <c r="N99" s="9">
        <v>13800</v>
      </c>
      <c r="O99" s="9">
        <v>0</v>
      </c>
      <c r="P99" s="12"/>
    </row>
    <row r="100" spans="1:16" ht="50.25" customHeight="1">
      <c r="A100" s="7" t="s">
        <v>143</v>
      </c>
      <c r="B100" s="5" t="s">
        <v>28</v>
      </c>
      <c r="C100" s="5">
        <v>5.2</v>
      </c>
      <c r="D100" s="5" t="s">
        <v>64</v>
      </c>
      <c r="E100" s="5">
        <v>2017</v>
      </c>
      <c r="F100" s="8">
        <f t="shared" si="4"/>
        <v>9700</v>
      </c>
      <c r="G100" s="8">
        <f t="shared" si="5"/>
        <v>0</v>
      </c>
      <c r="H100" s="9">
        <v>0</v>
      </c>
      <c r="I100" s="9">
        <v>0</v>
      </c>
      <c r="J100" s="9">
        <v>0</v>
      </c>
      <c r="K100" s="9">
        <v>0</v>
      </c>
      <c r="L100" s="9">
        <v>0</v>
      </c>
      <c r="M100" s="9">
        <v>0</v>
      </c>
      <c r="N100" s="9">
        <v>9700</v>
      </c>
      <c r="O100" s="9">
        <v>0</v>
      </c>
      <c r="P100" s="12"/>
    </row>
    <row r="101" spans="1:16" ht="35.25" customHeight="1">
      <c r="A101" s="7" t="s">
        <v>144</v>
      </c>
      <c r="B101" s="5" t="s">
        <v>17</v>
      </c>
      <c r="C101" s="5">
        <v>1.35</v>
      </c>
      <c r="D101" s="5" t="s">
        <v>64</v>
      </c>
      <c r="E101" s="5">
        <v>2017</v>
      </c>
      <c r="F101" s="8">
        <f t="shared" si="4"/>
        <v>2570</v>
      </c>
      <c r="G101" s="8">
        <f t="shared" si="5"/>
        <v>0</v>
      </c>
      <c r="H101" s="9">
        <v>0</v>
      </c>
      <c r="I101" s="9">
        <v>0</v>
      </c>
      <c r="J101" s="9">
        <v>0</v>
      </c>
      <c r="K101" s="9">
        <v>0</v>
      </c>
      <c r="L101" s="9">
        <v>0</v>
      </c>
      <c r="M101" s="9">
        <v>0</v>
      </c>
      <c r="N101" s="9">
        <v>2570</v>
      </c>
      <c r="O101" s="9">
        <v>0</v>
      </c>
      <c r="P101" s="12"/>
    </row>
    <row r="102" spans="1:16" ht="35.25" customHeight="1">
      <c r="A102" s="7" t="s">
        <v>145</v>
      </c>
      <c r="B102" s="5" t="s">
        <v>18</v>
      </c>
      <c r="C102" s="5">
        <v>1</v>
      </c>
      <c r="D102" s="5" t="s">
        <v>64</v>
      </c>
      <c r="E102" s="5">
        <v>2017</v>
      </c>
      <c r="F102" s="8">
        <f t="shared" si="4"/>
        <v>1700</v>
      </c>
      <c r="G102" s="8">
        <f t="shared" si="5"/>
        <v>0</v>
      </c>
      <c r="H102" s="9">
        <v>0</v>
      </c>
      <c r="I102" s="9">
        <v>0</v>
      </c>
      <c r="J102" s="9">
        <v>0</v>
      </c>
      <c r="K102" s="9">
        <v>0</v>
      </c>
      <c r="L102" s="9">
        <v>0</v>
      </c>
      <c r="M102" s="9">
        <v>0</v>
      </c>
      <c r="N102" s="9">
        <v>1700</v>
      </c>
      <c r="O102" s="9">
        <v>0</v>
      </c>
      <c r="P102" s="12"/>
    </row>
    <row r="103" spans="1:16" ht="35.25" customHeight="1">
      <c r="A103" s="7" t="s">
        <v>146</v>
      </c>
      <c r="B103" s="5" t="s">
        <v>19</v>
      </c>
      <c r="C103" s="5">
        <v>15</v>
      </c>
      <c r="D103" s="5" t="s">
        <v>64</v>
      </c>
      <c r="E103" s="5">
        <v>2017</v>
      </c>
      <c r="F103" s="8">
        <f t="shared" si="4"/>
        <v>80724</v>
      </c>
      <c r="G103" s="8">
        <f t="shared" si="5"/>
        <v>0</v>
      </c>
      <c r="H103" s="9">
        <v>0</v>
      </c>
      <c r="I103" s="9">
        <v>0</v>
      </c>
      <c r="J103" s="9">
        <v>0</v>
      </c>
      <c r="K103" s="9">
        <v>0</v>
      </c>
      <c r="L103" s="9">
        <v>0</v>
      </c>
      <c r="M103" s="9">
        <v>0</v>
      </c>
      <c r="N103" s="9">
        <v>80724</v>
      </c>
      <c r="O103" s="9">
        <v>0</v>
      </c>
      <c r="P103" s="13"/>
    </row>
    <row r="104" spans="1:16" ht="72.75" customHeight="1">
      <c r="A104" s="7" t="s">
        <v>147</v>
      </c>
      <c r="B104" s="5" t="s">
        <v>42</v>
      </c>
      <c r="C104" s="5">
        <v>1.5</v>
      </c>
      <c r="D104" s="5" t="s">
        <v>64</v>
      </c>
      <c r="E104" s="5">
        <v>2017</v>
      </c>
      <c r="F104" s="8">
        <f t="shared" si="4"/>
        <v>2800</v>
      </c>
      <c r="G104" s="8">
        <f t="shared" si="5"/>
        <v>0</v>
      </c>
      <c r="H104" s="9">
        <v>0</v>
      </c>
      <c r="I104" s="9">
        <v>0</v>
      </c>
      <c r="J104" s="9">
        <v>0</v>
      </c>
      <c r="K104" s="9">
        <v>0</v>
      </c>
      <c r="L104" s="9">
        <v>0</v>
      </c>
      <c r="M104" s="9">
        <v>0</v>
      </c>
      <c r="N104" s="9">
        <v>2800</v>
      </c>
      <c r="O104" s="9">
        <v>0</v>
      </c>
      <c r="P104" s="11" t="s">
        <v>164</v>
      </c>
    </row>
    <row r="105" spans="1:16" ht="52.5" customHeight="1">
      <c r="A105" s="7" t="s">
        <v>148</v>
      </c>
      <c r="B105" s="5" t="s">
        <v>20</v>
      </c>
      <c r="C105" s="5">
        <v>14.1</v>
      </c>
      <c r="D105" s="5" t="s">
        <v>64</v>
      </c>
      <c r="E105" s="5">
        <v>2017</v>
      </c>
      <c r="F105" s="8">
        <f t="shared" si="4"/>
        <v>26400</v>
      </c>
      <c r="G105" s="8">
        <f t="shared" si="5"/>
        <v>0</v>
      </c>
      <c r="H105" s="9">
        <v>0</v>
      </c>
      <c r="I105" s="9">
        <v>0</v>
      </c>
      <c r="J105" s="9">
        <v>0</v>
      </c>
      <c r="K105" s="9">
        <v>0</v>
      </c>
      <c r="L105" s="9">
        <v>0</v>
      </c>
      <c r="M105" s="9">
        <v>0</v>
      </c>
      <c r="N105" s="9">
        <v>26400</v>
      </c>
      <c r="O105" s="9">
        <v>0</v>
      </c>
      <c r="P105" s="12"/>
    </row>
    <row r="106" spans="1:16" ht="57.75" customHeight="1">
      <c r="A106" s="7" t="s">
        <v>149</v>
      </c>
      <c r="B106" s="5" t="s">
        <v>35</v>
      </c>
      <c r="C106" s="5">
        <v>1.8</v>
      </c>
      <c r="D106" s="5" t="s">
        <v>64</v>
      </c>
      <c r="E106" s="5">
        <v>2017</v>
      </c>
      <c r="F106" s="8">
        <f t="shared" si="4"/>
        <v>3700</v>
      </c>
      <c r="G106" s="8">
        <f t="shared" si="5"/>
        <v>0</v>
      </c>
      <c r="H106" s="9">
        <v>0</v>
      </c>
      <c r="I106" s="9">
        <v>0</v>
      </c>
      <c r="J106" s="9">
        <v>0</v>
      </c>
      <c r="K106" s="9">
        <v>0</v>
      </c>
      <c r="L106" s="9">
        <v>0</v>
      </c>
      <c r="M106" s="9">
        <v>0</v>
      </c>
      <c r="N106" s="9">
        <v>3700</v>
      </c>
      <c r="O106" s="9">
        <v>0</v>
      </c>
      <c r="P106" s="12"/>
    </row>
    <row r="107" spans="1:16" ht="58.5" customHeight="1">
      <c r="A107" s="7" t="s">
        <v>150</v>
      </c>
      <c r="B107" s="5" t="s">
        <v>13</v>
      </c>
      <c r="C107" s="5">
        <v>10</v>
      </c>
      <c r="D107" s="5" t="s">
        <v>64</v>
      </c>
      <c r="E107" s="5">
        <v>2018</v>
      </c>
      <c r="F107" s="8">
        <f t="shared" si="4"/>
        <v>38078.8</v>
      </c>
      <c r="G107" s="8">
        <f>I107+K107+M107+O107</f>
        <v>0</v>
      </c>
      <c r="H107" s="9">
        <v>1903.9</v>
      </c>
      <c r="I107" s="9">
        <v>0</v>
      </c>
      <c r="J107" s="9">
        <v>0</v>
      </c>
      <c r="K107" s="9">
        <v>0</v>
      </c>
      <c r="L107" s="9">
        <v>36174.9</v>
      </c>
      <c r="M107" s="9">
        <v>0</v>
      </c>
      <c r="N107" s="9">
        <v>0</v>
      </c>
      <c r="O107" s="9">
        <v>0</v>
      </c>
      <c r="P107" s="12"/>
    </row>
    <row r="108" spans="1:16" ht="108.75" customHeight="1">
      <c r="A108" s="7" t="s">
        <v>151</v>
      </c>
      <c r="B108" s="5" t="s">
        <v>34</v>
      </c>
      <c r="C108" s="5">
        <v>25.3</v>
      </c>
      <c r="D108" s="5" t="s">
        <v>64</v>
      </c>
      <c r="E108" s="5">
        <v>2018</v>
      </c>
      <c r="F108" s="8">
        <f t="shared" si="4"/>
        <v>47100</v>
      </c>
      <c r="G108" s="8">
        <f>I108+K108+M108+O108</f>
        <v>0</v>
      </c>
      <c r="H108" s="9">
        <v>0</v>
      </c>
      <c r="I108" s="9">
        <v>0</v>
      </c>
      <c r="J108" s="9">
        <v>0</v>
      </c>
      <c r="K108" s="9">
        <v>0</v>
      </c>
      <c r="L108" s="9">
        <v>0</v>
      </c>
      <c r="M108" s="9">
        <v>0</v>
      </c>
      <c r="N108" s="9">
        <v>47100</v>
      </c>
      <c r="O108" s="9">
        <v>0</v>
      </c>
      <c r="P108" s="12"/>
    </row>
    <row r="109" spans="1:16" ht="78" customHeight="1">
      <c r="A109" s="7" t="s">
        <v>152</v>
      </c>
      <c r="B109" s="5" t="s">
        <v>40</v>
      </c>
      <c r="C109" s="5">
        <v>30.2</v>
      </c>
      <c r="D109" s="5" t="s">
        <v>64</v>
      </c>
      <c r="E109" s="5">
        <v>2018</v>
      </c>
      <c r="F109" s="8">
        <f t="shared" si="4"/>
        <v>56200</v>
      </c>
      <c r="G109" s="8">
        <f>I109+K109+M109+O109</f>
        <v>0</v>
      </c>
      <c r="H109" s="9">
        <v>0</v>
      </c>
      <c r="I109" s="9">
        <v>0</v>
      </c>
      <c r="J109" s="9">
        <v>0</v>
      </c>
      <c r="K109" s="9">
        <v>0</v>
      </c>
      <c r="L109" s="9">
        <v>0</v>
      </c>
      <c r="M109" s="9">
        <v>0</v>
      </c>
      <c r="N109" s="9">
        <v>56200</v>
      </c>
      <c r="O109" s="9">
        <v>0</v>
      </c>
      <c r="P109" s="12"/>
    </row>
    <row r="110" spans="1:16" ht="69.75" customHeight="1">
      <c r="A110" s="7" t="s">
        <v>153</v>
      </c>
      <c r="B110" s="5" t="s">
        <v>21</v>
      </c>
      <c r="C110" s="5">
        <v>5.3</v>
      </c>
      <c r="D110" s="5" t="s">
        <v>64</v>
      </c>
      <c r="E110" s="5">
        <v>2018</v>
      </c>
      <c r="F110" s="8">
        <f t="shared" si="4"/>
        <v>9900</v>
      </c>
      <c r="G110" s="8">
        <f t="shared" si="5"/>
        <v>0</v>
      </c>
      <c r="H110" s="9">
        <v>0</v>
      </c>
      <c r="I110" s="9">
        <v>0</v>
      </c>
      <c r="J110" s="9">
        <v>0</v>
      </c>
      <c r="K110" s="9">
        <v>0</v>
      </c>
      <c r="L110" s="9">
        <v>0</v>
      </c>
      <c r="M110" s="9">
        <v>0</v>
      </c>
      <c r="N110" s="9">
        <v>9900</v>
      </c>
      <c r="O110" s="9">
        <v>0</v>
      </c>
      <c r="P110" s="12"/>
    </row>
    <row r="111" spans="1:16" ht="54" customHeight="1">
      <c r="A111" s="7" t="s">
        <v>154</v>
      </c>
      <c r="B111" s="5" t="s">
        <v>22</v>
      </c>
      <c r="C111" s="5">
        <v>4.3</v>
      </c>
      <c r="D111" s="5" t="s">
        <v>64</v>
      </c>
      <c r="E111" s="5">
        <v>2018</v>
      </c>
      <c r="F111" s="8">
        <f t="shared" si="4"/>
        <v>8200</v>
      </c>
      <c r="G111" s="8">
        <f t="shared" si="5"/>
        <v>0</v>
      </c>
      <c r="H111" s="9">
        <v>0</v>
      </c>
      <c r="I111" s="9">
        <v>0</v>
      </c>
      <c r="J111" s="9">
        <v>0</v>
      </c>
      <c r="K111" s="9">
        <v>0</v>
      </c>
      <c r="L111" s="9">
        <v>0</v>
      </c>
      <c r="M111" s="9">
        <v>0</v>
      </c>
      <c r="N111" s="9">
        <v>8200</v>
      </c>
      <c r="O111" s="9">
        <v>0</v>
      </c>
      <c r="P111" s="12"/>
    </row>
    <row r="112" spans="1:16" ht="57.75" customHeight="1">
      <c r="A112" s="7" t="s">
        <v>155</v>
      </c>
      <c r="B112" s="5" t="s">
        <v>45</v>
      </c>
      <c r="C112" s="5">
        <v>5.1</v>
      </c>
      <c r="D112" s="5" t="s">
        <v>64</v>
      </c>
      <c r="E112" s="5">
        <v>2018</v>
      </c>
      <c r="F112" s="8">
        <f t="shared" si="4"/>
        <v>32500</v>
      </c>
      <c r="G112" s="8">
        <f t="shared" si="5"/>
        <v>0</v>
      </c>
      <c r="H112" s="9">
        <v>0</v>
      </c>
      <c r="I112" s="9">
        <v>0</v>
      </c>
      <c r="J112" s="9">
        <v>0</v>
      </c>
      <c r="K112" s="9">
        <v>0</v>
      </c>
      <c r="L112" s="9">
        <v>0</v>
      </c>
      <c r="M112" s="9">
        <v>0</v>
      </c>
      <c r="N112" s="9">
        <v>32500</v>
      </c>
      <c r="O112" s="9">
        <v>0</v>
      </c>
      <c r="P112" s="12"/>
    </row>
    <row r="113" spans="1:16" ht="35.25" customHeight="1">
      <c r="A113" s="7" t="s">
        <v>156</v>
      </c>
      <c r="B113" s="5" t="s">
        <v>30</v>
      </c>
      <c r="C113" s="5">
        <v>5.84</v>
      </c>
      <c r="D113" s="5" t="s">
        <v>64</v>
      </c>
      <c r="E113" s="5">
        <v>2018</v>
      </c>
      <c r="F113" s="8">
        <f t="shared" si="4"/>
        <v>17520</v>
      </c>
      <c r="G113" s="8">
        <f aca="true" t="shared" si="6" ref="G113:G122">I113+K113+M113+O113</f>
        <v>0</v>
      </c>
      <c r="H113" s="9">
        <v>0</v>
      </c>
      <c r="I113" s="9">
        <v>0</v>
      </c>
      <c r="J113" s="9">
        <v>0</v>
      </c>
      <c r="K113" s="9">
        <v>0</v>
      </c>
      <c r="L113" s="9">
        <v>0</v>
      </c>
      <c r="M113" s="9">
        <v>0</v>
      </c>
      <c r="N113" s="9">
        <v>17520</v>
      </c>
      <c r="O113" s="9">
        <v>0</v>
      </c>
      <c r="P113" s="12"/>
    </row>
    <row r="114" spans="1:16" ht="35.25" customHeight="1">
      <c r="A114" s="7" t="s">
        <v>157</v>
      </c>
      <c r="B114" s="5" t="s">
        <v>23</v>
      </c>
      <c r="C114" s="5">
        <v>2.68</v>
      </c>
      <c r="D114" s="5" t="s">
        <v>64</v>
      </c>
      <c r="E114" s="5">
        <v>2018</v>
      </c>
      <c r="F114" s="8">
        <f t="shared" si="4"/>
        <v>8040</v>
      </c>
      <c r="G114" s="8">
        <f t="shared" si="6"/>
        <v>0</v>
      </c>
      <c r="H114" s="9">
        <v>0</v>
      </c>
      <c r="I114" s="9">
        <v>0</v>
      </c>
      <c r="J114" s="9">
        <v>0</v>
      </c>
      <c r="K114" s="9">
        <v>0</v>
      </c>
      <c r="L114" s="9">
        <v>0</v>
      </c>
      <c r="M114" s="9">
        <v>0</v>
      </c>
      <c r="N114" s="9">
        <v>8040</v>
      </c>
      <c r="O114" s="9">
        <v>0</v>
      </c>
      <c r="P114" s="12"/>
    </row>
    <row r="115" spans="1:16" ht="66.75" customHeight="1">
      <c r="A115" s="7" t="s">
        <v>158</v>
      </c>
      <c r="B115" s="5" t="s">
        <v>24</v>
      </c>
      <c r="C115" s="5">
        <v>2.6</v>
      </c>
      <c r="D115" s="5" t="s">
        <v>64</v>
      </c>
      <c r="E115" s="5">
        <v>2018</v>
      </c>
      <c r="F115" s="8">
        <f t="shared" si="4"/>
        <v>7800</v>
      </c>
      <c r="G115" s="8">
        <f t="shared" si="6"/>
        <v>0</v>
      </c>
      <c r="H115" s="9">
        <v>0</v>
      </c>
      <c r="I115" s="9">
        <v>0</v>
      </c>
      <c r="J115" s="9">
        <v>0</v>
      </c>
      <c r="K115" s="9">
        <v>0</v>
      </c>
      <c r="L115" s="9">
        <v>0</v>
      </c>
      <c r="M115" s="9">
        <v>0</v>
      </c>
      <c r="N115" s="9">
        <v>7800</v>
      </c>
      <c r="O115" s="9">
        <v>0</v>
      </c>
      <c r="P115" s="12"/>
    </row>
    <row r="116" spans="1:16" ht="60" customHeight="1">
      <c r="A116" s="7" t="s">
        <v>159</v>
      </c>
      <c r="B116" s="5" t="s">
        <v>25</v>
      </c>
      <c r="C116" s="5">
        <v>2</v>
      </c>
      <c r="D116" s="5" t="s">
        <v>64</v>
      </c>
      <c r="E116" s="5">
        <v>2018</v>
      </c>
      <c r="F116" s="8">
        <f t="shared" si="4"/>
        <v>6000</v>
      </c>
      <c r="G116" s="8">
        <f t="shared" si="6"/>
        <v>0</v>
      </c>
      <c r="H116" s="9">
        <v>0</v>
      </c>
      <c r="I116" s="9">
        <v>0</v>
      </c>
      <c r="J116" s="9">
        <v>0</v>
      </c>
      <c r="K116" s="9">
        <v>0</v>
      </c>
      <c r="L116" s="9">
        <v>0</v>
      </c>
      <c r="M116" s="9">
        <v>0</v>
      </c>
      <c r="N116" s="9">
        <v>6000</v>
      </c>
      <c r="O116" s="9">
        <v>0</v>
      </c>
      <c r="P116" s="12"/>
    </row>
    <row r="117" spans="1:16" ht="46.5" customHeight="1">
      <c r="A117" s="7" t="s">
        <v>160</v>
      </c>
      <c r="B117" s="5" t="s">
        <v>26</v>
      </c>
      <c r="C117" s="5">
        <v>3</v>
      </c>
      <c r="D117" s="5" t="s">
        <v>64</v>
      </c>
      <c r="E117" s="5">
        <v>2018</v>
      </c>
      <c r="F117" s="8">
        <f t="shared" si="4"/>
        <v>9000</v>
      </c>
      <c r="G117" s="8">
        <f t="shared" si="6"/>
        <v>0</v>
      </c>
      <c r="H117" s="9">
        <v>0</v>
      </c>
      <c r="I117" s="9">
        <v>0</v>
      </c>
      <c r="J117" s="9">
        <v>0</v>
      </c>
      <c r="K117" s="9">
        <v>0</v>
      </c>
      <c r="L117" s="9">
        <v>0</v>
      </c>
      <c r="M117" s="9">
        <v>0</v>
      </c>
      <c r="N117" s="9">
        <v>9000</v>
      </c>
      <c r="O117" s="9">
        <v>0</v>
      </c>
      <c r="P117" s="12"/>
    </row>
    <row r="118" spans="1:16" ht="44.25" customHeight="1">
      <c r="A118" s="7" t="s">
        <v>168</v>
      </c>
      <c r="B118" s="5" t="s">
        <v>100</v>
      </c>
      <c r="C118" s="5">
        <v>1.5</v>
      </c>
      <c r="D118" s="5" t="s">
        <v>64</v>
      </c>
      <c r="E118" s="5">
        <v>2018</v>
      </c>
      <c r="F118" s="8">
        <f t="shared" si="4"/>
        <v>4500</v>
      </c>
      <c r="G118" s="8">
        <f t="shared" si="6"/>
        <v>0</v>
      </c>
      <c r="H118" s="9">
        <v>0</v>
      </c>
      <c r="I118" s="9">
        <v>0</v>
      </c>
      <c r="J118" s="9">
        <v>0</v>
      </c>
      <c r="K118" s="9">
        <v>0</v>
      </c>
      <c r="L118" s="9">
        <v>0</v>
      </c>
      <c r="M118" s="9">
        <v>0</v>
      </c>
      <c r="N118" s="9">
        <v>4500</v>
      </c>
      <c r="O118" s="9">
        <v>0</v>
      </c>
      <c r="P118" s="12"/>
    </row>
    <row r="119" spans="1:16" ht="35.25" customHeight="1">
      <c r="A119" s="7" t="s">
        <v>169</v>
      </c>
      <c r="B119" s="5" t="s">
        <v>32</v>
      </c>
      <c r="C119" s="5">
        <v>3</v>
      </c>
      <c r="D119" s="5" t="s">
        <v>64</v>
      </c>
      <c r="E119" s="5">
        <v>2018</v>
      </c>
      <c r="F119" s="8">
        <f t="shared" si="4"/>
        <v>9000</v>
      </c>
      <c r="G119" s="8">
        <f t="shared" si="6"/>
        <v>0</v>
      </c>
      <c r="H119" s="9">
        <v>0</v>
      </c>
      <c r="I119" s="9">
        <v>0</v>
      </c>
      <c r="J119" s="9">
        <v>0</v>
      </c>
      <c r="K119" s="9">
        <v>0</v>
      </c>
      <c r="L119" s="9">
        <v>0</v>
      </c>
      <c r="M119" s="9">
        <v>0</v>
      </c>
      <c r="N119" s="9">
        <v>9000</v>
      </c>
      <c r="O119" s="9">
        <v>0</v>
      </c>
      <c r="P119" s="12"/>
    </row>
    <row r="120" spans="1:16" ht="29.25" customHeight="1">
      <c r="A120" s="7" t="s">
        <v>170</v>
      </c>
      <c r="B120" s="5" t="s">
        <v>33</v>
      </c>
      <c r="C120" s="5">
        <v>5.1</v>
      </c>
      <c r="D120" s="5" t="s">
        <v>64</v>
      </c>
      <c r="E120" s="5">
        <v>2018</v>
      </c>
      <c r="F120" s="8">
        <f t="shared" si="4"/>
        <v>15300</v>
      </c>
      <c r="G120" s="8">
        <f t="shared" si="6"/>
        <v>0</v>
      </c>
      <c r="H120" s="9">
        <v>0</v>
      </c>
      <c r="I120" s="9">
        <v>0</v>
      </c>
      <c r="J120" s="9">
        <v>0</v>
      </c>
      <c r="K120" s="9">
        <v>0</v>
      </c>
      <c r="L120" s="9">
        <v>0</v>
      </c>
      <c r="M120" s="9">
        <v>0</v>
      </c>
      <c r="N120" s="9">
        <v>15300</v>
      </c>
      <c r="O120" s="9">
        <v>0</v>
      </c>
      <c r="P120" s="12"/>
    </row>
    <row r="121" spans="1:16" ht="27.75" customHeight="1">
      <c r="A121" s="7" t="s">
        <v>171</v>
      </c>
      <c r="B121" s="5" t="s">
        <v>36</v>
      </c>
      <c r="C121" s="5">
        <v>2.6</v>
      </c>
      <c r="D121" s="5" t="s">
        <v>64</v>
      </c>
      <c r="E121" s="5">
        <v>2018</v>
      </c>
      <c r="F121" s="8">
        <f t="shared" si="4"/>
        <v>8040</v>
      </c>
      <c r="G121" s="8">
        <f t="shared" si="6"/>
        <v>0</v>
      </c>
      <c r="H121" s="9">
        <v>0</v>
      </c>
      <c r="I121" s="9">
        <v>0</v>
      </c>
      <c r="J121" s="9">
        <v>0</v>
      </c>
      <c r="K121" s="9">
        <v>0</v>
      </c>
      <c r="L121" s="9">
        <v>0</v>
      </c>
      <c r="M121" s="9">
        <v>0</v>
      </c>
      <c r="N121" s="9">
        <v>8040</v>
      </c>
      <c r="O121" s="9">
        <v>0</v>
      </c>
      <c r="P121" s="12"/>
    </row>
    <row r="122" spans="1:16" ht="27.75" customHeight="1">
      <c r="A122" s="7" t="s">
        <v>172</v>
      </c>
      <c r="B122" s="5" t="s">
        <v>38</v>
      </c>
      <c r="C122" s="5">
        <v>2</v>
      </c>
      <c r="D122" s="5" t="s">
        <v>64</v>
      </c>
      <c r="E122" s="5">
        <v>2018</v>
      </c>
      <c r="F122" s="8">
        <f t="shared" si="4"/>
        <v>6000</v>
      </c>
      <c r="G122" s="8">
        <f t="shared" si="6"/>
        <v>0</v>
      </c>
      <c r="H122" s="9">
        <v>0</v>
      </c>
      <c r="I122" s="9">
        <v>0</v>
      </c>
      <c r="J122" s="9">
        <v>0</v>
      </c>
      <c r="K122" s="9">
        <v>0</v>
      </c>
      <c r="L122" s="9">
        <v>0</v>
      </c>
      <c r="M122" s="9">
        <v>0</v>
      </c>
      <c r="N122" s="9">
        <v>6000</v>
      </c>
      <c r="O122" s="9">
        <v>0</v>
      </c>
      <c r="P122" s="13"/>
    </row>
    <row r="123" spans="1:16" ht="15.75">
      <c r="A123" s="36"/>
      <c r="B123" s="62" t="s">
        <v>202</v>
      </c>
      <c r="C123" s="62"/>
      <c r="D123" s="37"/>
      <c r="E123" s="37"/>
      <c r="F123" s="37"/>
      <c r="G123" s="37"/>
      <c r="H123" s="37"/>
      <c r="I123" s="37"/>
      <c r="J123" s="37"/>
      <c r="K123" s="37"/>
      <c r="L123" s="37"/>
      <c r="M123" s="37"/>
      <c r="N123" s="37"/>
      <c r="O123" s="37"/>
      <c r="P123" s="38"/>
    </row>
    <row r="124" spans="1:16" ht="47.25">
      <c r="A124" s="30" t="s">
        <v>199</v>
      </c>
      <c r="B124" s="31" t="s">
        <v>200</v>
      </c>
      <c r="C124" s="32">
        <v>7.043</v>
      </c>
      <c r="D124" s="32" t="s">
        <v>201</v>
      </c>
      <c r="E124" s="32">
        <v>2017</v>
      </c>
      <c r="F124" s="33">
        <f>H124+J124+L124+N124</f>
        <v>6127</v>
      </c>
      <c r="G124" s="33">
        <f>I124+K124+M124+O124</f>
        <v>0</v>
      </c>
      <c r="H124" s="34">
        <v>306.4</v>
      </c>
      <c r="I124" s="34">
        <v>0</v>
      </c>
      <c r="J124" s="34">
        <v>0</v>
      </c>
      <c r="K124" s="34">
        <v>0</v>
      </c>
      <c r="L124" s="34">
        <v>5820.6</v>
      </c>
      <c r="M124" s="34">
        <v>0</v>
      </c>
      <c r="N124" s="34">
        <v>0</v>
      </c>
      <c r="O124" s="34">
        <v>0</v>
      </c>
      <c r="P124" s="13"/>
    </row>
    <row r="125" spans="1:16" ht="27.75" customHeight="1">
      <c r="A125" s="39" t="s">
        <v>62</v>
      </c>
      <c r="B125" s="39" t="s">
        <v>187</v>
      </c>
      <c r="C125" s="39"/>
      <c r="D125" s="39"/>
      <c r="E125" s="14" t="s">
        <v>48</v>
      </c>
      <c r="F125" s="15">
        <f>F126+F127+F128+F129</f>
        <v>1378437.9</v>
      </c>
      <c r="G125" s="15">
        <f>G126+G127+G128+G129</f>
        <v>124772.1</v>
      </c>
      <c r="H125" s="15">
        <f>H126+H127+H128+H129</f>
        <v>30214.6</v>
      </c>
      <c r="I125" s="15">
        <f>I126+I127+I128+I129</f>
        <v>9564.4</v>
      </c>
      <c r="J125" s="15">
        <f aca="true" t="shared" si="7" ref="J125:O125">J126+J127+J128+J129</f>
        <v>0</v>
      </c>
      <c r="K125" s="15">
        <f t="shared" si="7"/>
        <v>0</v>
      </c>
      <c r="L125" s="15">
        <f t="shared" si="7"/>
        <v>507559.3</v>
      </c>
      <c r="M125" s="15">
        <f t="shared" si="7"/>
        <v>115207.7</v>
      </c>
      <c r="N125" s="15">
        <f t="shared" si="7"/>
        <v>840664</v>
      </c>
      <c r="O125" s="15">
        <f t="shared" si="7"/>
        <v>0</v>
      </c>
      <c r="P125" s="5"/>
    </row>
    <row r="126" spans="1:16" ht="24" customHeight="1">
      <c r="A126" s="39"/>
      <c r="B126" s="39"/>
      <c r="C126" s="39"/>
      <c r="D126" s="39"/>
      <c r="E126" s="6">
        <v>2015</v>
      </c>
      <c r="F126" s="8">
        <f aca="true" t="shared" si="8" ref="F126:G129">H126+J126+L126+N126</f>
        <v>124772.1</v>
      </c>
      <c r="G126" s="8">
        <f t="shared" si="8"/>
        <v>124772.1</v>
      </c>
      <c r="H126" s="8">
        <f>H131+H136+H141</f>
        <v>9564.4</v>
      </c>
      <c r="I126" s="8">
        <f aca="true" t="shared" si="9" ref="I126:O126">I131+I136+I141</f>
        <v>9564.4</v>
      </c>
      <c r="J126" s="8">
        <f t="shared" si="9"/>
        <v>0</v>
      </c>
      <c r="K126" s="8">
        <f t="shared" si="9"/>
        <v>0</v>
      </c>
      <c r="L126" s="8">
        <f t="shared" si="9"/>
        <v>115207.7</v>
      </c>
      <c r="M126" s="8">
        <f t="shared" si="9"/>
        <v>115207.7</v>
      </c>
      <c r="N126" s="8">
        <f t="shared" si="9"/>
        <v>0</v>
      </c>
      <c r="O126" s="8">
        <f t="shared" si="9"/>
        <v>0</v>
      </c>
      <c r="P126" s="5"/>
    </row>
    <row r="127" spans="1:16" ht="24" customHeight="1">
      <c r="A127" s="39"/>
      <c r="B127" s="39"/>
      <c r="C127" s="39"/>
      <c r="D127" s="39"/>
      <c r="E127" s="6">
        <v>2016</v>
      </c>
      <c r="F127" s="8">
        <f t="shared" si="8"/>
        <v>558981.8</v>
      </c>
      <c r="G127" s="8">
        <f t="shared" si="8"/>
        <v>0</v>
      </c>
      <c r="H127" s="8">
        <f aca="true" t="shared" si="10" ref="H127:O129">H132+H137+H142</f>
        <v>8830.6</v>
      </c>
      <c r="I127" s="8">
        <f t="shared" si="10"/>
        <v>0</v>
      </c>
      <c r="J127" s="8">
        <f t="shared" si="10"/>
        <v>0</v>
      </c>
      <c r="K127" s="8">
        <f t="shared" si="10"/>
        <v>0</v>
      </c>
      <c r="L127" s="8">
        <f t="shared" si="10"/>
        <v>167781.2</v>
      </c>
      <c r="M127" s="8">
        <f t="shared" si="10"/>
        <v>0</v>
      </c>
      <c r="N127" s="8">
        <f t="shared" si="10"/>
        <v>382370</v>
      </c>
      <c r="O127" s="8">
        <f t="shared" si="10"/>
        <v>0</v>
      </c>
      <c r="P127" s="5"/>
    </row>
    <row r="128" spans="1:16" ht="18.75" customHeight="1">
      <c r="A128" s="39"/>
      <c r="B128" s="39"/>
      <c r="C128" s="39"/>
      <c r="D128" s="39"/>
      <c r="E128" s="6">
        <v>2017</v>
      </c>
      <c r="F128" s="8">
        <f t="shared" si="8"/>
        <v>363119.1</v>
      </c>
      <c r="G128" s="8">
        <f t="shared" si="8"/>
        <v>0</v>
      </c>
      <c r="H128" s="8">
        <f t="shared" si="10"/>
        <v>7496.4</v>
      </c>
      <c r="I128" s="8">
        <f t="shared" si="10"/>
        <v>0</v>
      </c>
      <c r="J128" s="8">
        <f t="shared" si="10"/>
        <v>0</v>
      </c>
      <c r="K128" s="8">
        <f t="shared" si="10"/>
        <v>0</v>
      </c>
      <c r="L128" s="8">
        <f t="shared" si="10"/>
        <v>142428.7</v>
      </c>
      <c r="M128" s="8">
        <f t="shared" si="10"/>
        <v>0</v>
      </c>
      <c r="N128" s="8">
        <f t="shared" si="10"/>
        <v>213194</v>
      </c>
      <c r="O128" s="8">
        <f t="shared" si="10"/>
        <v>0</v>
      </c>
      <c r="P128" s="5"/>
    </row>
    <row r="129" spans="1:16" ht="24" customHeight="1">
      <c r="A129" s="39"/>
      <c r="B129" s="39"/>
      <c r="C129" s="39"/>
      <c r="D129" s="39"/>
      <c r="E129" s="6">
        <v>2018</v>
      </c>
      <c r="F129" s="8">
        <f t="shared" si="8"/>
        <v>331564.9</v>
      </c>
      <c r="G129" s="8">
        <f t="shared" si="8"/>
        <v>0</v>
      </c>
      <c r="H129" s="8">
        <f t="shared" si="10"/>
        <v>4323.2</v>
      </c>
      <c r="I129" s="8">
        <f t="shared" si="10"/>
        <v>0</v>
      </c>
      <c r="J129" s="8">
        <f t="shared" si="10"/>
        <v>0</v>
      </c>
      <c r="K129" s="8">
        <f t="shared" si="10"/>
        <v>0</v>
      </c>
      <c r="L129" s="8">
        <f t="shared" si="10"/>
        <v>82141.7</v>
      </c>
      <c r="M129" s="8">
        <f t="shared" si="10"/>
        <v>0</v>
      </c>
      <c r="N129" s="8">
        <f t="shared" si="10"/>
        <v>245100</v>
      </c>
      <c r="O129" s="8">
        <f t="shared" si="10"/>
        <v>0</v>
      </c>
      <c r="P129" s="5"/>
    </row>
    <row r="130" spans="1:16" ht="19.5" customHeight="1">
      <c r="A130" s="39"/>
      <c r="B130" s="39" t="s">
        <v>119</v>
      </c>
      <c r="C130" s="39"/>
      <c r="D130" s="39"/>
      <c r="E130" s="14" t="s">
        <v>48</v>
      </c>
      <c r="F130" s="15">
        <f aca="true" t="shared" si="11" ref="F130:F144">H130+J130+L130+N130</f>
        <v>168738.6</v>
      </c>
      <c r="G130" s="16">
        <f aca="true" t="shared" si="12" ref="G130:G144">I130+K130+M130+O130</f>
        <v>5568.6</v>
      </c>
      <c r="H130" s="16">
        <f>H131+H132+H133+H134</f>
        <v>0</v>
      </c>
      <c r="I130" s="16">
        <f aca="true" t="shared" si="13" ref="I130:O130">I131+I132+I133+I134</f>
        <v>0</v>
      </c>
      <c r="J130" s="16">
        <f t="shared" si="13"/>
        <v>0</v>
      </c>
      <c r="K130" s="16">
        <f t="shared" si="13"/>
        <v>0</v>
      </c>
      <c r="L130" s="16">
        <f t="shared" si="13"/>
        <v>5568.6</v>
      </c>
      <c r="M130" s="16">
        <f t="shared" si="13"/>
        <v>5568.6</v>
      </c>
      <c r="N130" s="16">
        <f t="shared" si="13"/>
        <v>163170</v>
      </c>
      <c r="O130" s="16">
        <f t="shared" si="13"/>
        <v>0</v>
      </c>
      <c r="P130" s="5"/>
    </row>
    <row r="131" spans="1:16" ht="20.25" customHeight="1">
      <c r="A131" s="39"/>
      <c r="B131" s="39"/>
      <c r="C131" s="39"/>
      <c r="D131" s="39"/>
      <c r="E131" s="6">
        <v>2015</v>
      </c>
      <c r="F131" s="8">
        <f t="shared" si="11"/>
        <v>5568.6</v>
      </c>
      <c r="G131" s="17">
        <f t="shared" si="12"/>
        <v>5568.6</v>
      </c>
      <c r="H131" s="8">
        <f>H19+H25+H27+H28+H31+H33+H35+H37+H39</f>
        <v>0</v>
      </c>
      <c r="I131" s="8">
        <f aca="true" t="shared" si="14" ref="I131:O131">I19+I25+I27+I28+I31+I33+I35+I37+I39</f>
        <v>0</v>
      </c>
      <c r="J131" s="8">
        <f t="shared" si="14"/>
        <v>0</v>
      </c>
      <c r="K131" s="8">
        <f t="shared" si="14"/>
        <v>0</v>
      </c>
      <c r="L131" s="8">
        <f t="shared" si="14"/>
        <v>5568.6</v>
      </c>
      <c r="M131" s="8">
        <f t="shared" si="14"/>
        <v>5568.6</v>
      </c>
      <c r="N131" s="8">
        <f t="shared" si="14"/>
        <v>0</v>
      </c>
      <c r="O131" s="8">
        <f t="shared" si="14"/>
        <v>0</v>
      </c>
      <c r="P131" s="5"/>
    </row>
    <row r="132" spans="1:16" ht="19.5" customHeight="1">
      <c r="A132" s="39"/>
      <c r="B132" s="39"/>
      <c r="C132" s="39"/>
      <c r="D132" s="39"/>
      <c r="E132" s="6">
        <v>2016</v>
      </c>
      <c r="F132" s="8">
        <f t="shared" si="11"/>
        <v>163170</v>
      </c>
      <c r="G132" s="17">
        <f t="shared" si="12"/>
        <v>0</v>
      </c>
      <c r="H132" s="8">
        <f>H41+H42+H43+H44+H45+H46+H47+H48+H49+H50+H51+H52+H53+H54+H55+H56+H72+H73+H74+H75+H76+H77+H78+H79+H80+H81+H82+H83+H84+H85+H86+H87+H88+H89+H90+H91+H92+H93+H94+H95</f>
        <v>0</v>
      </c>
      <c r="I132" s="8">
        <f aca="true" t="shared" si="15" ref="I132:O132">I41+I42+I43+I44+I45+I46+I47+I48+I49+I50+I51+I52+I53+I54+I55+I56+I72+I73+I74+I75+I76+I77+I78+I79+I80+I81+I82+I83+I84+I85+I86+I87+I88+I89+I90+I91+I92+I93+I94+I95</f>
        <v>0</v>
      </c>
      <c r="J132" s="8">
        <f t="shared" si="15"/>
        <v>0</v>
      </c>
      <c r="K132" s="8">
        <f t="shared" si="15"/>
        <v>0</v>
      </c>
      <c r="L132" s="8">
        <f t="shared" si="15"/>
        <v>0</v>
      </c>
      <c r="M132" s="8">
        <f t="shared" si="15"/>
        <v>0</v>
      </c>
      <c r="N132" s="8">
        <f t="shared" si="15"/>
        <v>163170</v>
      </c>
      <c r="O132" s="8">
        <f t="shared" si="15"/>
        <v>0</v>
      </c>
      <c r="P132" s="5"/>
    </row>
    <row r="133" spans="1:16" ht="21.75" customHeight="1">
      <c r="A133" s="39"/>
      <c r="B133" s="39"/>
      <c r="C133" s="39"/>
      <c r="D133" s="39"/>
      <c r="E133" s="6">
        <v>2017</v>
      </c>
      <c r="F133" s="8">
        <f t="shared" si="11"/>
        <v>0</v>
      </c>
      <c r="G133" s="17">
        <f t="shared" si="12"/>
        <v>0</v>
      </c>
      <c r="H133" s="8">
        <v>0</v>
      </c>
      <c r="I133" s="8">
        <v>0</v>
      </c>
      <c r="J133" s="8">
        <v>0</v>
      </c>
      <c r="K133" s="8">
        <v>0</v>
      </c>
      <c r="L133" s="8">
        <v>0</v>
      </c>
      <c r="M133" s="8">
        <v>0</v>
      </c>
      <c r="N133" s="8">
        <v>0</v>
      </c>
      <c r="O133" s="8">
        <v>0</v>
      </c>
      <c r="P133" s="5"/>
    </row>
    <row r="134" spans="1:16" ht="21.75" customHeight="1">
      <c r="A134" s="39"/>
      <c r="B134" s="39"/>
      <c r="C134" s="39"/>
      <c r="D134" s="39"/>
      <c r="E134" s="6">
        <v>2018</v>
      </c>
      <c r="F134" s="8">
        <f t="shared" si="11"/>
        <v>0</v>
      </c>
      <c r="G134" s="17">
        <f t="shared" si="12"/>
        <v>0</v>
      </c>
      <c r="H134" s="18">
        <v>0</v>
      </c>
      <c r="I134" s="18">
        <v>0</v>
      </c>
      <c r="J134" s="18">
        <v>0</v>
      </c>
      <c r="K134" s="18">
        <v>0</v>
      </c>
      <c r="L134" s="18">
        <v>0</v>
      </c>
      <c r="M134" s="18">
        <v>0</v>
      </c>
      <c r="N134" s="18">
        <v>0</v>
      </c>
      <c r="O134" s="18">
        <v>0</v>
      </c>
      <c r="P134" s="5"/>
    </row>
    <row r="135" spans="1:16" ht="18" customHeight="1">
      <c r="A135" s="39"/>
      <c r="B135" s="39" t="s">
        <v>120</v>
      </c>
      <c r="C135" s="39"/>
      <c r="D135" s="39"/>
      <c r="E135" s="14" t="s">
        <v>48</v>
      </c>
      <c r="F135" s="15">
        <f aca="true" t="shared" si="16" ref="F135:G139">H135+J135+L135+N135</f>
        <v>1203572.3</v>
      </c>
      <c r="G135" s="16">
        <f t="shared" si="16"/>
        <v>119203.5</v>
      </c>
      <c r="H135" s="15">
        <f>H136+H137+H138+H139</f>
        <v>29908.2</v>
      </c>
      <c r="I135" s="15">
        <f aca="true" t="shared" si="17" ref="I135:O135">I136+I137+I138+I139</f>
        <v>9564.4</v>
      </c>
      <c r="J135" s="15">
        <f t="shared" si="17"/>
        <v>0</v>
      </c>
      <c r="K135" s="15">
        <f t="shared" si="17"/>
        <v>0</v>
      </c>
      <c r="L135" s="15">
        <f t="shared" si="17"/>
        <v>496170.1</v>
      </c>
      <c r="M135" s="15">
        <f t="shared" si="17"/>
        <v>109639.1</v>
      </c>
      <c r="N135" s="15">
        <f t="shared" si="17"/>
        <v>677494</v>
      </c>
      <c r="O135" s="15">
        <f t="shared" si="17"/>
        <v>0</v>
      </c>
      <c r="P135" s="5"/>
    </row>
    <row r="136" spans="1:16" ht="21.75" customHeight="1">
      <c r="A136" s="39"/>
      <c r="B136" s="39"/>
      <c r="C136" s="39"/>
      <c r="D136" s="39"/>
      <c r="E136" s="6">
        <v>2015</v>
      </c>
      <c r="F136" s="8">
        <f t="shared" si="16"/>
        <v>119203.5</v>
      </c>
      <c r="G136" s="8">
        <f t="shared" si="16"/>
        <v>119203.5</v>
      </c>
      <c r="H136" s="8">
        <f>H14+H15+H16+H17+H18+H20+H23+H30+H32+H34+H36</f>
        <v>9564.4</v>
      </c>
      <c r="I136" s="8">
        <f aca="true" t="shared" si="18" ref="I136:O136">I14+I15+I16+I17+I18+I20+I23+I30+I32+I34+I36</f>
        <v>9564.4</v>
      </c>
      <c r="J136" s="8">
        <f t="shared" si="18"/>
        <v>0</v>
      </c>
      <c r="K136" s="8">
        <f t="shared" si="18"/>
        <v>0</v>
      </c>
      <c r="L136" s="8">
        <f t="shared" si="18"/>
        <v>109639.1</v>
      </c>
      <c r="M136" s="8">
        <f t="shared" si="18"/>
        <v>109639.1</v>
      </c>
      <c r="N136" s="8">
        <f t="shared" si="18"/>
        <v>0</v>
      </c>
      <c r="O136" s="8">
        <f t="shared" si="18"/>
        <v>0</v>
      </c>
      <c r="P136" s="5"/>
    </row>
    <row r="137" spans="1:16" ht="19.5" customHeight="1">
      <c r="A137" s="39"/>
      <c r="B137" s="39"/>
      <c r="C137" s="39"/>
      <c r="D137" s="39"/>
      <c r="E137" s="6">
        <v>2016</v>
      </c>
      <c r="F137" s="8">
        <f t="shared" si="16"/>
        <v>395811.8</v>
      </c>
      <c r="G137" s="17">
        <f t="shared" si="16"/>
        <v>0</v>
      </c>
      <c r="H137" s="8">
        <f>H21+H22+H24+H26+H57+H58+H59+H60+H61+H62+H63+H64+H65+H66+H67+H68+H69+H70+H71</f>
        <v>8830.6</v>
      </c>
      <c r="I137" s="8">
        <f aca="true" t="shared" si="19" ref="I137:N137">I21+I22+I24+I26+I57+I58+I59+I60+I61+I62+I63+I64+I65+I66+I67+I68+I69+I70+I71</f>
        <v>0</v>
      </c>
      <c r="J137" s="8">
        <f t="shared" si="19"/>
        <v>0</v>
      </c>
      <c r="K137" s="8">
        <f t="shared" si="19"/>
        <v>0</v>
      </c>
      <c r="L137" s="8">
        <f t="shared" si="19"/>
        <v>167781.2</v>
      </c>
      <c r="M137" s="8">
        <f t="shared" si="19"/>
        <v>0</v>
      </c>
      <c r="N137" s="8">
        <f t="shared" si="19"/>
        <v>219200</v>
      </c>
      <c r="O137" s="8">
        <f>O21+O22+O24+O26+O57+O58+O59+O60+O61+O62+O63+O64+O65+O66+O67+O68+O69+O70+O71</f>
        <v>0</v>
      </c>
      <c r="P137" s="5"/>
    </row>
    <row r="138" spans="1:16" ht="18.75" customHeight="1">
      <c r="A138" s="39"/>
      <c r="B138" s="39"/>
      <c r="C138" s="39"/>
      <c r="D138" s="39"/>
      <c r="E138" s="6">
        <v>2017</v>
      </c>
      <c r="F138" s="8">
        <f t="shared" si="16"/>
        <v>356992.1</v>
      </c>
      <c r="G138" s="17">
        <f t="shared" si="16"/>
        <v>0</v>
      </c>
      <c r="H138" s="8">
        <f>H38+H40+H96+H97+H98+H99+H100+H101+H102+H103+H104+H105+H106</f>
        <v>7190</v>
      </c>
      <c r="I138" s="8">
        <f aca="true" t="shared" si="20" ref="I138:O138">I38+I40+I96+I97+I98+I99+I100+I101+I102+I103+I104+I105+I106</f>
        <v>0</v>
      </c>
      <c r="J138" s="8">
        <f t="shared" si="20"/>
        <v>0</v>
      </c>
      <c r="K138" s="8">
        <f t="shared" si="20"/>
        <v>0</v>
      </c>
      <c r="L138" s="8">
        <f t="shared" si="20"/>
        <v>136608.1</v>
      </c>
      <c r="M138" s="8">
        <f t="shared" si="20"/>
        <v>0</v>
      </c>
      <c r="N138" s="8">
        <f t="shared" si="20"/>
        <v>213194</v>
      </c>
      <c r="O138" s="8">
        <f t="shared" si="20"/>
        <v>0</v>
      </c>
      <c r="P138" s="5"/>
    </row>
    <row r="139" spans="1:16" ht="17.25" customHeight="1">
      <c r="A139" s="39"/>
      <c r="B139" s="39"/>
      <c r="C139" s="39"/>
      <c r="D139" s="39"/>
      <c r="E139" s="6">
        <v>2018</v>
      </c>
      <c r="F139" s="8">
        <f t="shared" si="16"/>
        <v>331564.9</v>
      </c>
      <c r="G139" s="17">
        <f t="shared" si="16"/>
        <v>0</v>
      </c>
      <c r="H139" s="8">
        <f>H107+H108+H109+H110+H111+H112+H113+H114+H115+H116+H117+H118+H119+H120+H121+H122+H29</f>
        <v>4323.2</v>
      </c>
      <c r="I139" s="8">
        <f aca="true" t="shared" si="21" ref="I139:O139">I107+I108+I109+I110+I111+I112+I113+I114+I115+I116+I117+I118+I119+I120+I121+I122+I29</f>
        <v>0</v>
      </c>
      <c r="J139" s="8">
        <f t="shared" si="21"/>
        <v>0</v>
      </c>
      <c r="K139" s="8">
        <f t="shared" si="21"/>
        <v>0</v>
      </c>
      <c r="L139" s="8">
        <f t="shared" si="21"/>
        <v>82141.7</v>
      </c>
      <c r="M139" s="8">
        <f t="shared" si="21"/>
        <v>0</v>
      </c>
      <c r="N139" s="8">
        <f t="shared" si="21"/>
        <v>245100</v>
      </c>
      <c r="O139" s="8">
        <f t="shared" si="21"/>
        <v>0</v>
      </c>
      <c r="P139" s="5"/>
    </row>
    <row r="140" spans="1:16" ht="18" customHeight="1">
      <c r="A140" s="39"/>
      <c r="B140" s="39" t="s">
        <v>203</v>
      </c>
      <c r="C140" s="39"/>
      <c r="D140" s="39"/>
      <c r="E140" s="14" t="s">
        <v>48</v>
      </c>
      <c r="F140" s="15">
        <f t="shared" si="11"/>
        <v>6127</v>
      </c>
      <c r="G140" s="16">
        <f t="shared" si="12"/>
        <v>0</v>
      </c>
      <c r="H140" s="15">
        <f>H141+H142+H143+H144</f>
        <v>306.4</v>
      </c>
      <c r="I140" s="15">
        <f aca="true" t="shared" si="22" ref="I140:O140">I141+I142+I143+I144</f>
        <v>0</v>
      </c>
      <c r="J140" s="15">
        <f t="shared" si="22"/>
        <v>0</v>
      </c>
      <c r="K140" s="15">
        <f t="shared" si="22"/>
        <v>0</v>
      </c>
      <c r="L140" s="15">
        <f t="shared" si="22"/>
        <v>5820.6</v>
      </c>
      <c r="M140" s="15">
        <f t="shared" si="22"/>
        <v>0</v>
      </c>
      <c r="N140" s="15">
        <f t="shared" si="22"/>
        <v>0</v>
      </c>
      <c r="O140" s="15">
        <f t="shared" si="22"/>
        <v>0</v>
      </c>
      <c r="P140" s="5"/>
    </row>
    <row r="141" spans="1:16" ht="21.75" customHeight="1">
      <c r="A141" s="39"/>
      <c r="B141" s="39"/>
      <c r="C141" s="39"/>
      <c r="D141" s="39"/>
      <c r="E141" s="6">
        <v>2015</v>
      </c>
      <c r="F141" s="8">
        <f t="shared" si="11"/>
        <v>0</v>
      </c>
      <c r="G141" s="8">
        <f>I141+K141+M141+O141</f>
        <v>0</v>
      </c>
      <c r="H141" s="8">
        <v>0</v>
      </c>
      <c r="I141" s="8">
        <v>0</v>
      </c>
      <c r="J141" s="8">
        <v>0</v>
      </c>
      <c r="K141" s="8">
        <v>0</v>
      </c>
      <c r="L141" s="8">
        <v>0</v>
      </c>
      <c r="M141" s="8">
        <v>0</v>
      </c>
      <c r="N141" s="8">
        <v>0</v>
      </c>
      <c r="O141" s="8">
        <v>0</v>
      </c>
      <c r="P141" s="5"/>
    </row>
    <row r="142" spans="1:16" ht="19.5" customHeight="1">
      <c r="A142" s="39"/>
      <c r="B142" s="39"/>
      <c r="C142" s="39"/>
      <c r="D142" s="39"/>
      <c r="E142" s="6">
        <v>2016</v>
      </c>
      <c r="F142" s="8">
        <f t="shared" si="11"/>
        <v>0</v>
      </c>
      <c r="G142" s="17">
        <f t="shared" si="12"/>
        <v>0</v>
      </c>
      <c r="H142" s="8">
        <v>0</v>
      </c>
      <c r="I142" s="8">
        <v>0</v>
      </c>
      <c r="J142" s="8">
        <v>0</v>
      </c>
      <c r="K142" s="8">
        <v>0</v>
      </c>
      <c r="L142" s="8">
        <v>0</v>
      </c>
      <c r="M142" s="8">
        <v>0</v>
      </c>
      <c r="N142" s="8">
        <v>0</v>
      </c>
      <c r="O142" s="8">
        <v>0</v>
      </c>
      <c r="P142" s="5"/>
    </row>
    <row r="143" spans="1:16" ht="18.75" customHeight="1">
      <c r="A143" s="39"/>
      <c r="B143" s="39"/>
      <c r="C143" s="39"/>
      <c r="D143" s="39"/>
      <c r="E143" s="6">
        <v>2017</v>
      </c>
      <c r="F143" s="8">
        <f t="shared" si="11"/>
        <v>6127</v>
      </c>
      <c r="G143" s="17">
        <f t="shared" si="12"/>
        <v>0</v>
      </c>
      <c r="H143" s="8">
        <f>H124</f>
        <v>306.4</v>
      </c>
      <c r="I143" s="8">
        <f aca="true" t="shared" si="23" ref="I143:O143">I124</f>
        <v>0</v>
      </c>
      <c r="J143" s="8">
        <f t="shared" si="23"/>
        <v>0</v>
      </c>
      <c r="K143" s="8">
        <f t="shared" si="23"/>
        <v>0</v>
      </c>
      <c r="L143" s="8">
        <f t="shared" si="23"/>
        <v>5820.6</v>
      </c>
      <c r="M143" s="8">
        <f t="shared" si="23"/>
        <v>0</v>
      </c>
      <c r="N143" s="8">
        <f t="shared" si="23"/>
        <v>0</v>
      </c>
      <c r="O143" s="8">
        <f t="shared" si="23"/>
        <v>0</v>
      </c>
      <c r="P143" s="5"/>
    </row>
    <row r="144" spans="1:16" ht="17.25" customHeight="1">
      <c r="A144" s="39"/>
      <c r="B144" s="39"/>
      <c r="C144" s="39"/>
      <c r="D144" s="39"/>
      <c r="E144" s="6">
        <v>2018</v>
      </c>
      <c r="F144" s="8">
        <f t="shared" si="11"/>
        <v>0</v>
      </c>
      <c r="G144" s="17">
        <f t="shared" si="12"/>
        <v>0</v>
      </c>
      <c r="H144" s="8">
        <v>0</v>
      </c>
      <c r="I144" s="8">
        <v>0</v>
      </c>
      <c r="J144" s="8">
        <v>0</v>
      </c>
      <c r="K144" s="8">
        <v>0</v>
      </c>
      <c r="L144" s="8">
        <v>0</v>
      </c>
      <c r="M144" s="8">
        <v>0</v>
      </c>
      <c r="N144" s="8">
        <v>0</v>
      </c>
      <c r="O144" s="8">
        <v>0</v>
      </c>
      <c r="P144" s="5"/>
    </row>
    <row r="145" spans="1:17" ht="32.25" customHeight="1">
      <c r="A145" s="63" t="s">
        <v>165</v>
      </c>
      <c r="B145" s="63"/>
      <c r="C145" s="63"/>
      <c r="D145" s="63"/>
      <c r="E145" s="63"/>
      <c r="F145" s="63"/>
      <c r="G145" s="63"/>
      <c r="H145" s="63"/>
      <c r="I145" s="63"/>
      <c r="J145" s="63"/>
      <c r="K145" s="63"/>
      <c r="L145" s="63"/>
      <c r="M145" s="63"/>
      <c r="N145" s="63"/>
      <c r="O145" s="63"/>
      <c r="P145" s="63"/>
      <c r="Q145" s="19"/>
    </row>
    <row r="146" spans="1:9" ht="15">
      <c r="A146" s="20"/>
      <c r="H146" s="21"/>
      <c r="I146" s="21"/>
    </row>
    <row r="147" spans="1:17" ht="32.25" customHeight="1">
      <c r="A147" s="58" t="s">
        <v>186</v>
      </c>
      <c r="B147" s="58"/>
      <c r="C147" s="58"/>
      <c r="D147" s="58"/>
      <c r="E147" s="58"/>
      <c r="F147" s="58"/>
      <c r="G147" s="58"/>
      <c r="H147" s="58"/>
      <c r="I147" s="58"/>
      <c r="J147" s="58"/>
      <c r="K147" s="58"/>
      <c r="L147" s="58"/>
      <c r="M147" s="58"/>
      <c r="N147" s="58"/>
      <c r="O147" s="58"/>
      <c r="P147" s="58"/>
      <c r="Q147" s="19"/>
    </row>
    <row r="148" spans="1:9" ht="15">
      <c r="A148" s="20"/>
      <c r="H148" s="21"/>
      <c r="I148" s="21"/>
    </row>
    <row r="149" spans="1:9" ht="15">
      <c r="A149" s="20"/>
      <c r="D149" s="22"/>
      <c r="H149" s="21"/>
      <c r="I149" s="21"/>
    </row>
    <row r="150" spans="1:9" ht="15">
      <c r="A150" s="20"/>
      <c r="H150" s="21"/>
      <c r="I150" s="21"/>
    </row>
    <row r="151" spans="1:9" ht="15">
      <c r="A151" s="20"/>
      <c r="H151" s="21"/>
      <c r="I151" s="21"/>
    </row>
    <row r="152" ht="15">
      <c r="A152" s="20"/>
    </row>
    <row r="153" ht="15">
      <c r="A153" s="20"/>
    </row>
    <row r="154" ht="15">
      <c r="A154" s="20"/>
    </row>
    <row r="155" ht="15">
      <c r="A155" s="20"/>
    </row>
    <row r="156" ht="15">
      <c r="A156" s="20"/>
    </row>
    <row r="157" ht="15">
      <c r="A157" s="20"/>
    </row>
    <row r="158" ht="15">
      <c r="A158" s="20"/>
    </row>
    <row r="159" ht="15">
      <c r="A159" s="20"/>
    </row>
    <row r="160" ht="15">
      <c r="A160" s="20"/>
    </row>
    <row r="161" ht="15">
      <c r="A161" s="20"/>
    </row>
    <row r="162" ht="15">
      <c r="A162" s="20"/>
    </row>
    <row r="163" ht="15">
      <c r="A163" s="20"/>
    </row>
    <row r="164" ht="15">
      <c r="A164" s="20"/>
    </row>
    <row r="165" ht="15">
      <c r="A165" s="20"/>
    </row>
    <row r="166" ht="15">
      <c r="A166" s="20"/>
    </row>
    <row r="167" ht="15">
      <c r="A167" s="20"/>
    </row>
    <row r="168" ht="15">
      <c r="A168" s="20"/>
    </row>
    <row r="169" ht="15">
      <c r="A169" s="20"/>
    </row>
    <row r="170" ht="15">
      <c r="A170" s="20"/>
    </row>
    <row r="171" ht="15">
      <c r="A171" s="20"/>
    </row>
    <row r="172" ht="15">
      <c r="A172" s="20"/>
    </row>
    <row r="173" ht="15">
      <c r="A173" s="20"/>
    </row>
    <row r="174" ht="15">
      <c r="A174" s="20"/>
    </row>
    <row r="175" ht="15">
      <c r="A175" s="20"/>
    </row>
    <row r="176" ht="15">
      <c r="A176" s="20"/>
    </row>
    <row r="177" ht="15">
      <c r="A177" s="20"/>
    </row>
    <row r="178" ht="15">
      <c r="A178" s="20"/>
    </row>
    <row r="179" ht="15">
      <c r="A179" s="20"/>
    </row>
    <row r="180" ht="15">
      <c r="A180" s="20"/>
    </row>
    <row r="181" ht="15">
      <c r="A181" s="20"/>
    </row>
    <row r="182" ht="15">
      <c r="A182" s="20"/>
    </row>
    <row r="183" ht="15">
      <c r="A183" s="20"/>
    </row>
    <row r="184" ht="15">
      <c r="A184" s="20"/>
    </row>
    <row r="185" ht="15">
      <c r="A185" s="20"/>
    </row>
    <row r="186" ht="15">
      <c r="A186" s="20"/>
    </row>
    <row r="187" ht="15">
      <c r="A187" s="20"/>
    </row>
    <row r="188" ht="15">
      <c r="A188" s="20"/>
    </row>
    <row r="189" ht="15">
      <c r="A189" s="20"/>
    </row>
    <row r="190" ht="15">
      <c r="A190" s="20"/>
    </row>
    <row r="191" ht="15">
      <c r="A191" s="20"/>
    </row>
    <row r="192" ht="15">
      <c r="A192" s="20"/>
    </row>
    <row r="193" ht="15">
      <c r="A193" s="20"/>
    </row>
    <row r="194" ht="15">
      <c r="A194" s="20"/>
    </row>
    <row r="195" ht="15">
      <c r="A195" s="20"/>
    </row>
    <row r="196" ht="15">
      <c r="A196" s="20"/>
    </row>
    <row r="197" ht="15">
      <c r="A197" s="20"/>
    </row>
    <row r="198" ht="15">
      <c r="A198" s="20"/>
    </row>
    <row r="199" ht="15">
      <c r="A199" s="20"/>
    </row>
    <row r="200" ht="15">
      <c r="A200" s="20"/>
    </row>
    <row r="201" ht="15">
      <c r="A201" s="20"/>
    </row>
    <row r="202" ht="15">
      <c r="A202" s="20"/>
    </row>
    <row r="203" ht="15">
      <c r="A203" s="20"/>
    </row>
    <row r="204" ht="15">
      <c r="A204" s="20"/>
    </row>
    <row r="205" ht="15">
      <c r="A205" s="20"/>
    </row>
    <row r="206" ht="15">
      <c r="A206" s="20"/>
    </row>
    <row r="207" ht="15">
      <c r="A207" s="20"/>
    </row>
    <row r="208" ht="15">
      <c r="A208" s="20"/>
    </row>
    <row r="209" ht="15">
      <c r="A209" s="20"/>
    </row>
    <row r="210" ht="15">
      <c r="A210" s="20"/>
    </row>
    <row r="211" ht="15">
      <c r="A211" s="20"/>
    </row>
    <row r="212" ht="15">
      <c r="A212" s="20"/>
    </row>
    <row r="213" ht="15">
      <c r="A213" s="20"/>
    </row>
    <row r="214" ht="15">
      <c r="A214" s="20"/>
    </row>
    <row r="215" ht="15">
      <c r="A215" s="20"/>
    </row>
    <row r="216" ht="15">
      <c r="A216" s="20"/>
    </row>
    <row r="217" ht="15">
      <c r="A217" s="20"/>
    </row>
    <row r="218" ht="15">
      <c r="A218" s="20"/>
    </row>
    <row r="219" ht="15">
      <c r="A219" s="20"/>
    </row>
    <row r="220" ht="15">
      <c r="A220" s="20"/>
    </row>
    <row r="221" ht="15">
      <c r="A221" s="20"/>
    </row>
    <row r="222" ht="15">
      <c r="A222" s="20"/>
    </row>
    <row r="223" ht="15">
      <c r="A223" s="20"/>
    </row>
    <row r="224" ht="15">
      <c r="A224" s="20"/>
    </row>
    <row r="225" ht="15">
      <c r="A225" s="20"/>
    </row>
    <row r="226" ht="15">
      <c r="A226" s="20"/>
    </row>
    <row r="227" ht="15">
      <c r="A227" s="20"/>
    </row>
    <row r="228" ht="15">
      <c r="A228" s="20"/>
    </row>
    <row r="229" ht="15">
      <c r="A229" s="20"/>
    </row>
    <row r="230" ht="15">
      <c r="A230" s="20"/>
    </row>
    <row r="231" ht="15">
      <c r="A231" s="20"/>
    </row>
    <row r="232" ht="15">
      <c r="A232" s="20"/>
    </row>
  </sheetData>
  <sheetProtection/>
  <mergeCells count="47">
    <mergeCell ref="B123:C123"/>
    <mergeCell ref="A145:P145"/>
    <mergeCell ref="A125:A144"/>
    <mergeCell ref="H5:O6"/>
    <mergeCell ref="H7:I8"/>
    <mergeCell ref="A5:A9"/>
    <mergeCell ref="B5:B9"/>
    <mergeCell ref="C23:C24"/>
    <mergeCell ref="A23:A25"/>
    <mergeCell ref="B13:M13"/>
    <mergeCell ref="A26:A27"/>
    <mergeCell ref="A147:P147"/>
    <mergeCell ref="E5:E9"/>
    <mergeCell ref="F5:G8"/>
    <mergeCell ref="B12:P12"/>
    <mergeCell ref="B11:P11"/>
    <mergeCell ref="B125:D129"/>
    <mergeCell ref="B130:D134"/>
    <mergeCell ref="B140:D144"/>
    <mergeCell ref="A2:P2"/>
    <mergeCell ref="J7:K8"/>
    <mergeCell ref="L7:M8"/>
    <mergeCell ref="N7:O8"/>
    <mergeCell ref="P5:P9"/>
    <mergeCell ref="A18:A19"/>
    <mergeCell ref="B18:B19"/>
    <mergeCell ref="A3:P3"/>
    <mergeCell ref="B37:B38"/>
    <mergeCell ref="D5:D9"/>
    <mergeCell ref="B26:B27"/>
    <mergeCell ref="A20:A21"/>
    <mergeCell ref="B20:B21"/>
    <mergeCell ref="A28:A29"/>
    <mergeCell ref="B28:B29"/>
    <mergeCell ref="C20:C21"/>
    <mergeCell ref="C5:C9"/>
    <mergeCell ref="B23:B25"/>
    <mergeCell ref="B135:D139"/>
    <mergeCell ref="A30:A31"/>
    <mergeCell ref="B30:B31"/>
    <mergeCell ref="A32:A33"/>
    <mergeCell ref="B32:B33"/>
    <mergeCell ref="A39:A40"/>
    <mergeCell ref="B39:B40"/>
    <mergeCell ref="A34:A35"/>
    <mergeCell ref="B34:B35"/>
    <mergeCell ref="A37:A38"/>
  </mergeCells>
  <printOptions/>
  <pageMargins left="0.2" right="0.19" top="0.19" bottom="0.2" header="0.17" footer="0.16"/>
  <pageSetup fitToHeight="23"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kabanov</cp:lastModifiedBy>
  <cp:lastPrinted>2015-11-11T08:06:17Z</cp:lastPrinted>
  <dcterms:created xsi:type="dcterms:W3CDTF">2012-01-12T02:35:56Z</dcterms:created>
  <dcterms:modified xsi:type="dcterms:W3CDTF">2015-12-08T05:18:57Z</dcterms:modified>
  <cp:category/>
  <cp:version/>
  <cp:contentType/>
  <cp:contentStatus/>
</cp:coreProperties>
</file>