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прил.2" sheetId="1" r:id="rId1"/>
  </sheets>
  <definedNames>
    <definedName name="_xlnm.Print_Titles" localSheetId="0">'прил.2'!$6:$8</definedName>
  </definedNames>
  <calcPr fullCalcOnLoad="1"/>
</workbook>
</file>

<file path=xl/sharedStrings.xml><?xml version="1.0" encoding="utf-8"?>
<sst xmlns="http://schemas.openxmlformats.org/spreadsheetml/2006/main" count="106" uniqueCount="49">
  <si>
    <t>2015 год</t>
  </si>
  <si>
    <t>2016 год</t>
  </si>
  <si>
    <t>Итого по задаче 2</t>
  </si>
  <si>
    <t>2017 год</t>
  </si>
  <si>
    <t>№</t>
  </si>
  <si>
    <t>Наименования целей, задач, ведомственных целевых программ, мероприятий подпрограммы</t>
  </si>
  <si>
    <t>Срок исполнения</t>
  </si>
  <si>
    <t>Объем финансирования (тыс. рублей)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</si>
  <si>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</si>
  <si>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</si>
  <si>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</si>
  <si>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</si>
  <si>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</si>
  <si>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</si>
  <si>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</si>
  <si>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</si>
  <si>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 xml:space="preserve">Итого по задаче 1 </t>
  </si>
  <si>
    <t>Ответственный исполнитель, соисполнители</t>
  </si>
  <si>
    <t>Департамент образования администрации Города Томска</t>
  </si>
  <si>
    <t>1.1</t>
  </si>
  <si>
    <t>1.2</t>
  </si>
  <si>
    <t>"Функционирование и развитие дошкольного образования" на 2015 - 2017 годы"</t>
  </si>
  <si>
    <t>Приложение 2 к Подпрограмме 1 "Функционирование и развитие дошкольного образования" на 2015 - 2017 годы" муниципальной программы "Развитие образования" на 2015 - 2017 годы"</t>
  </si>
  <si>
    <t>Задача 1 подпрограммы: оказание муниципальных услуг по программам дошкольного образования детей в учреждениях дошкольного образования в соответствии с утвержденными показателями качества.</t>
  </si>
  <si>
    <t>Мероприятие 1: предоставление образования по общеобразовательным программам дошкольного образования в дошкольных образовательных учреждениях города Томска, в т.ч.</t>
  </si>
  <si>
    <t>1.1.1</t>
  </si>
  <si>
    <t>доведение муниципального задания на оказание муниципальных услуг (выполнение работ) по предоставлению образования по общеобразовательным программам дошкольного образования дошкольным образовательным учреждениям города Томска</t>
  </si>
  <si>
    <t>выплата именной стипендии молодым воспитателям муниципальных дошкольных образовательных учреждений и муниципальных образовательных учреждений для детей дошкольного и младшего школьного возраста на территории муниципального образования «Город Томск»</t>
  </si>
  <si>
    <t>предоставление субсидии частным дошкольным образовательным организациям на возмещение затрат, связанных с обеспечением получения дошкольного образования</t>
  </si>
  <si>
    <t xml:space="preserve">Задача 2 подпрограммы: создание условий для стабильного функционирования и устойчивого развития системы дошкольного образования в городе Томске. </t>
  </si>
  <si>
    <t>ВСЕГО ПО ПОДПРОГРАММЕ 1</t>
  </si>
  <si>
    <t>1</t>
  </si>
  <si>
    <t>1.1.1.1</t>
  </si>
  <si>
    <t>1.1.1.2</t>
  </si>
  <si>
    <t>1.1.1.3</t>
  </si>
  <si>
    <t>1.2.1</t>
  </si>
  <si>
    <t>ПЕРЕЧЕНЬ МЕРОПРИЯТИЙ И РЕСУРСНОЕ ОБЕСПЕЧЕНИЕ ПОДПРОГРАММЫ 1</t>
  </si>
  <si>
    <t>Цель подпрограммы: обеспечение доступности и равных возможностей получения дошкольного образования, его эффективности и качества.</t>
  </si>
  <si>
    <t>1.1.1.4</t>
  </si>
  <si>
    <t>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</si>
  <si>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Мероприятие 2: создание условий для стабильного функционирования и устойчивого развития системы дошкольного образования в городе Томске, в т.ч.</t>
  </si>
  <si>
    <t>укрепление материально-технической базы дошкольных образовательных учреждений</t>
  </si>
  <si>
    <t>обеспечение обучающихся с ограниченными  возможностями  здоровья, проживающих  в муниципальных  (частных) образовательных  организациях, осуществляющих образовательную деятельность по основным  общеобразовательным  программам, питанием, одеждой, обувью, мягким и жестким инвентарем и обеспечению 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 по основным общеобразовательным программам, бесплатным двухразовым питанием</t>
  </si>
  <si>
    <t>1.2.1.1</t>
  </si>
  <si>
    <t>1.2.1.2</t>
  </si>
  <si>
    <t>1.2.1.3</t>
  </si>
  <si>
    <t xml:space="preserve">приведение муниципальных дошкольных образовательных учреждений в соответствие требованиям пожарной безопасности путем замены основных фондов и инженерно-технического оборудования противопожарного назначения </t>
  </si>
  <si>
    <t>1.2.1.4</t>
  </si>
  <si>
    <t xml:space="preserve">предоставление субсидии на возмещение части затрат юридическим лицам и индивидуальным предпринимателям, связанных с организацией групп в негосударственных дошкольных образовательных организациях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</si>
</sst>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4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1" fillId="24" borderId="10" xfId="53" applyNumberFormat="1" applyFont="1" applyFill="1" applyBorder="1" applyAlignment="1">
      <alignment horizontal="center" vertical="center" wrapText="1"/>
      <protection/>
    </xf>
    <xf numFmtId="164" fontId="21" fillId="0" borderId="10" xfId="53" applyNumberFormat="1" applyFont="1" applyFill="1" applyBorder="1" applyAlignment="1">
      <alignment horizontal="center" vertical="center" wrapText="1"/>
      <protection/>
    </xf>
    <xf numFmtId="49" fontId="1" fillId="24" borderId="10" xfId="53" applyNumberFormat="1" applyFont="1" applyFill="1" applyBorder="1" applyAlignment="1">
      <alignment horizontal="center" vertical="center" wrapText="1"/>
      <protection/>
    </xf>
    <xf numFmtId="164" fontId="1" fillId="0" borderId="10" xfId="53" applyNumberFormat="1" applyFont="1" applyFill="1" applyBorder="1" applyAlignment="1">
      <alignment horizontal="center" vertical="center" wrapText="1"/>
      <protection/>
    </xf>
    <xf numFmtId="164" fontId="21" fillId="24" borderId="10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43" fontId="0" fillId="0" borderId="0" xfId="61" applyAlignment="1">
      <alignment/>
    </xf>
    <xf numFmtId="164" fontId="1" fillId="0" borderId="11" xfId="53" applyNumberFormat="1" applyFont="1" applyFill="1" applyBorder="1" applyAlignment="1">
      <alignment horizontal="center" vertical="center" wrapText="1"/>
      <protection/>
    </xf>
    <xf numFmtId="164" fontId="1" fillId="0" borderId="10" xfId="53" applyNumberFormat="1" applyFont="1" applyFill="1" applyBorder="1" applyAlignment="1">
      <alignment horizontal="center" vertical="center" wrapText="1"/>
      <protection/>
    </xf>
    <xf numFmtId="164" fontId="0" fillId="0" borderId="0" xfId="0" applyNumberFormat="1" applyFill="1" applyAlignment="1">
      <alignment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0" fontId="1" fillId="0" borderId="0" xfId="0" applyFont="1" applyFill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8" xfId="53" applyFont="1" applyFill="1" applyBorder="1" applyAlignment="1">
      <alignment horizontal="left" vertical="center" wrapText="1"/>
      <protection/>
    </xf>
    <xf numFmtId="0" fontId="1" fillId="24" borderId="19" xfId="53" applyFont="1" applyFill="1" applyBorder="1" applyAlignment="1">
      <alignment horizontal="left" vertical="center" wrapText="1"/>
      <protection/>
    </xf>
    <xf numFmtId="0" fontId="1" fillId="24" borderId="10" xfId="53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49" fontId="1" fillId="24" borderId="10" xfId="53" applyNumberFormat="1" applyFont="1" applyFill="1" applyBorder="1" applyAlignment="1">
      <alignment horizontal="center" vertical="center" wrapText="1"/>
      <protection/>
    </xf>
    <xf numFmtId="0" fontId="1" fillId="0" borderId="10" xfId="53" applyNumberFormat="1" applyFont="1" applyFill="1" applyBorder="1" applyAlignment="1">
      <alignment horizontal="left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20" fillId="0" borderId="10" xfId="53" applyNumberFormat="1" applyFont="1" applyFill="1" applyBorder="1" applyAlignment="1">
      <alignment horizontal="left" vertical="center" wrapText="1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49" fontId="1" fillId="24" borderId="20" xfId="53" applyNumberFormat="1" applyFont="1" applyFill="1" applyBorder="1" applyAlignment="1">
      <alignment horizontal="center" vertical="center" wrapText="1"/>
      <protection/>
    </xf>
    <xf numFmtId="49" fontId="1" fillId="24" borderId="21" xfId="53" applyNumberFormat="1" applyFont="1" applyFill="1" applyBorder="1" applyAlignment="1">
      <alignment horizontal="center" vertical="center" wrapText="1"/>
      <protection/>
    </xf>
    <xf numFmtId="49" fontId="1" fillId="24" borderId="11" xfId="53" applyNumberFormat="1" applyFont="1" applyFill="1" applyBorder="1" applyAlignment="1">
      <alignment horizontal="center" vertical="center" wrapText="1"/>
      <protection/>
    </xf>
    <xf numFmtId="0" fontId="1" fillId="0" borderId="18" xfId="53" applyFont="1" applyFill="1" applyBorder="1" applyAlignment="1">
      <alignment horizontal="left" vertical="center" wrapText="1"/>
      <protection/>
    </xf>
    <xf numFmtId="0" fontId="1" fillId="0" borderId="19" xfId="53" applyFont="1" applyFill="1" applyBorder="1" applyAlignment="1">
      <alignment horizontal="left" vertical="center" wrapText="1"/>
      <protection/>
    </xf>
    <xf numFmtId="0" fontId="1" fillId="0" borderId="11" xfId="53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2 ПП 1 ДОУ 2015 - 20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6"/>
  <sheetViews>
    <sheetView tabSelected="1" workbookViewId="0" topLeftCell="A1">
      <selection activeCell="F54" sqref="F54:G54"/>
    </sheetView>
  </sheetViews>
  <sheetFormatPr defaultColWidth="9.140625" defaultRowHeight="15"/>
  <cols>
    <col min="1" max="1" width="9.140625" style="2" customWidth="1"/>
    <col min="2" max="2" width="36.57421875" style="0" customWidth="1"/>
    <col min="4" max="4" width="10.00390625" style="0" bestFit="1" customWidth="1"/>
    <col min="5" max="5" width="10.421875" style="0" bestFit="1" customWidth="1"/>
    <col min="6" max="6" width="10.421875" style="1" bestFit="1" customWidth="1"/>
    <col min="7" max="9" width="9.140625" style="1" customWidth="1"/>
    <col min="10" max="10" width="10.00390625" style="1" bestFit="1" customWidth="1"/>
    <col min="11" max="13" width="9.140625" style="1" customWidth="1"/>
    <col min="16" max="16" width="14.7109375" style="0" bestFit="1" customWidth="1"/>
    <col min="17" max="17" width="9.28125" style="0" bestFit="1" customWidth="1"/>
  </cols>
  <sheetData>
    <row r="1" spans="1:15" ht="54.75" customHeight="1">
      <c r="A1" s="3"/>
      <c r="B1" s="4"/>
      <c r="C1" s="4"/>
      <c r="D1" s="4"/>
      <c r="E1" s="4"/>
      <c r="F1" s="5"/>
      <c r="G1" s="5"/>
      <c r="H1" s="5"/>
      <c r="I1" s="5"/>
      <c r="J1" s="5"/>
      <c r="K1" s="22" t="s">
        <v>22</v>
      </c>
      <c r="L1" s="22"/>
      <c r="M1" s="22"/>
      <c r="N1" s="22"/>
      <c r="O1" s="22"/>
    </row>
    <row r="2" spans="1:15" ht="15">
      <c r="A2" s="3"/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4"/>
      <c r="O2" s="4"/>
    </row>
    <row r="3" spans="1:15" ht="15">
      <c r="A3" s="23" t="s">
        <v>36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23" t="s">
        <v>21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15">
      <c r="A5" s="3"/>
      <c r="B5" s="4"/>
      <c r="C5" s="4"/>
      <c r="D5" s="4"/>
      <c r="E5" s="4"/>
      <c r="F5" s="5"/>
      <c r="G5" s="5"/>
      <c r="H5" s="5"/>
      <c r="I5" s="5"/>
      <c r="J5" s="5"/>
      <c r="K5" s="5"/>
      <c r="L5" s="5"/>
      <c r="M5" s="5"/>
      <c r="N5" s="4"/>
      <c r="O5" s="4"/>
    </row>
    <row r="6" spans="1:15" ht="15" customHeight="1">
      <c r="A6" s="24" t="s">
        <v>4</v>
      </c>
      <c r="B6" s="25" t="s">
        <v>5</v>
      </c>
      <c r="C6" s="25" t="s">
        <v>6</v>
      </c>
      <c r="D6" s="25" t="s">
        <v>7</v>
      </c>
      <c r="E6" s="25"/>
      <c r="F6" s="25" t="s">
        <v>8</v>
      </c>
      <c r="G6" s="25"/>
      <c r="H6" s="25"/>
      <c r="I6" s="25"/>
      <c r="J6" s="25"/>
      <c r="K6" s="25"/>
      <c r="L6" s="25"/>
      <c r="M6" s="25"/>
      <c r="N6" s="28" t="s">
        <v>17</v>
      </c>
      <c r="O6" s="29"/>
    </row>
    <row r="7" spans="1:15" ht="25.5" customHeight="1">
      <c r="A7" s="24"/>
      <c r="B7" s="25"/>
      <c r="C7" s="25"/>
      <c r="D7" s="25"/>
      <c r="E7" s="25"/>
      <c r="F7" s="25" t="s">
        <v>9</v>
      </c>
      <c r="G7" s="25"/>
      <c r="H7" s="37" t="s">
        <v>10</v>
      </c>
      <c r="I7" s="37"/>
      <c r="J7" s="37" t="s">
        <v>11</v>
      </c>
      <c r="K7" s="37"/>
      <c r="L7" s="37" t="s">
        <v>12</v>
      </c>
      <c r="M7" s="37"/>
      <c r="N7" s="30"/>
      <c r="O7" s="31"/>
    </row>
    <row r="8" spans="1:15" ht="25.5">
      <c r="A8" s="24"/>
      <c r="B8" s="25"/>
      <c r="C8" s="25"/>
      <c r="D8" s="7" t="s">
        <v>13</v>
      </c>
      <c r="E8" s="7" t="s">
        <v>14</v>
      </c>
      <c r="F8" s="8" t="s">
        <v>13</v>
      </c>
      <c r="G8" s="8" t="s">
        <v>14</v>
      </c>
      <c r="H8" s="8" t="s">
        <v>13</v>
      </c>
      <c r="I8" s="8" t="s">
        <v>14</v>
      </c>
      <c r="J8" s="8" t="s">
        <v>13</v>
      </c>
      <c r="K8" s="8" t="s">
        <v>14</v>
      </c>
      <c r="L8" s="8" t="s">
        <v>13</v>
      </c>
      <c r="M8" s="8" t="s">
        <v>14</v>
      </c>
      <c r="N8" s="32"/>
      <c r="O8" s="33"/>
    </row>
    <row r="9" spans="1:15" ht="15">
      <c r="A9" s="6">
        <v>1</v>
      </c>
      <c r="B9" s="7">
        <v>2</v>
      </c>
      <c r="C9" s="7">
        <v>3</v>
      </c>
      <c r="D9" s="7">
        <v>4</v>
      </c>
      <c r="E9" s="7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25">
        <v>14</v>
      </c>
      <c r="O9" s="25"/>
    </row>
    <row r="10" spans="1:15" ht="58.5" customHeight="1">
      <c r="A10" s="6" t="s">
        <v>31</v>
      </c>
      <c r="B10" s="26" t="s">
        <v>37</v>
      </c>
      <c r="C10" s="26"/>
      <c r="D10" s="13"/>
      <c r="E10" s="13"/>
      <c r="F10" s="14"/>
      <c r="G10" s="14"/>
      <c r="H10" s="14"/>
      <c r="I10" s="14"/>
      <c r="J10" s="14"/>
      <c r="K10" s="14"/>
      <c r="L10" s="14"/>
      <c r="M10" s="14"/>
      <c r="N10" s="27"/>
      <c r="O10" s="27"/>
    </row>
    <row r="11" spans="1:15" ht="69.75" customHeight="1">
      <c r="A11" s="11" t="s">
        <v>19</v>
      </c>
      <c r="B11" s="34" t="s">
        <v>23</v>
      </c>
      <c r="C11" s="35"/>
      <c r="D11" s="9"/>
      <c r="E11" s="9"/>
      <c r="F11" s="10"/>
      <c r="G11" s="10"/>
      <c r="H11" s="10"/>
      <c r="I11" s="10"/>
      <c r="J11" s="10"/>
      <c r="K11" s="10"/>
      <c r="L11" s="10"/>
      <c r="M11" s="10"/>
      <c r="N11" s="36"/>
      <c r="O11" s="36"/>
    </row>
    <row r="12" spans="1:15" ht="17.25" customHeight="1">
      <c r="A12" s="38" t="s">
        <v>25</v>
      </c>
      <c r="B12" s="21" t="s">
        <v>24</v>
      </c>
      <c r="C12" s="20" t="s">
        <v>15</v>
      </c>
      <c r="D12" s="12">
        <f>F12+H12+J12+L12</f>
        <v>5784350.199999999</v>
      </c>
      <c r="E12" s="12">
        <f aca="true" t="shared" si="0" ref="D12:E35">G12+I12+K12+M12</f>
        <v>5101566.1</v>
      </c>
      <c r="F12" s="12">
        <f>SUM(F13:F15)</f>
        <v>3638909.9999999995</v>
      </c>
      <c r="G12" s="12">
        <f aca="true" t="shared" si="1" ref="G12:M12">SUM(G13:G15)</f>
        <v>2956125.9</v>
      </c>
      <c r="H12" s="12">
        <f t="shared" si="1"/>
        <v>0</v>
      </c>
      <c r="I12" s="12">
        <f t="shared" si="1"/>
        <v>0</v>
      </c>
      <c r="J12" s="12">
        <f t="shared" si="1"/>
        <v>2145440.2</v>
      </c>
      <c r="K12" s="12">
        <f t="shared" si="1"/>
        <v>2145440.2</v>
      </c>
      <c r="L12" s="12">
        <f t="shared" si="1"/>
        <v>0</v>
      </c>
      <c r="M12" s="12">
        <f t="shared" si="1"/>
        <v>0</v>
      </c>
      <c r="N12" s="40" t="s">
        <v>18</v>
      </c>
      <c r="O12" s="40"/>
    </row>
    <row r="13" spans="1:15" ht="17.25" customHeight="1">
      <c r="A13" s="38"/>
      <c r="B13" s="21"/>
      <c r="C13" s="20" t="s">
        <v>0</v>
      </c>
      <c r="D13" s="12">
        <f>F13+H13+J13+L13</f>
        <v>2182954.9</v>
      </c>
      <c r="E13" s="12">
        <f t="shared" si="0"/>
        <v>2112438.8</v>
      </c>
      <c r="F13" s="12">
        <f>F17+F21+F25+F29</f>
        <v>1119731.4</v>
      </c>
      <c r="G13" s="12">
        <f aca="true" t="shared" si="2" ref="G13:M13">G17+G21+G25+G29</f>
        <v>1049215.3</v>
      </c>
      <c r="H13" s="12">
        <f t="shared" si="2"/>
        <v>0</v>
      </c>
      <c r="I13" s="12">
        <f t="shared" si="2"/>
        <v>0</v>
      </c>
      <c r="J13" s="12">
        <f t="shared" si="2"/>
        <v>1063223.5</v>
      </c>
      <c r="K13" s="12">
        <f t="shared" si="2"/>
        <v>1063223.5</v>
      </c>
      <c r="L13" s="12">
        <f t="shared" si="2"/>
        <v>0</v>
      </c>
      <c r="M13" s="12">
        <f t="shared" si="2"/>
        <v>0</v>
      </c>
      <c r="N13" s="40"/>
      <c r="O13" s="40"/>
    </row>
    <row r="14" spans="1:15" ht="17.25" customHeight="1">
      <c r="A14" s="38"/>
      <c r="B14" s="21"/>
      <c r="C14" s="20" t="s">
        <v>1</v>
      </c>
      <c r="D14" s="12">
        <f t="shared" si="0"/>
        <v>2341806</v>
      </c>
      <c r="E14" s="12">
        <f t="shared" si="0"/>
        <v>2035672</v>
      </c>
      <c r="F14" s="12">
        <f aca="true" t="shared" si="3" ref="F14:M15">F18+F22+F26+F30</f>
        <v>1259589.2999999998</v>
      </c>
      <c r="G14" s="12">
        <f t="shared" si="3"/>
        <v>953455.2999999999</v>
      </c>
      <c r="H14" s="12">
        <f t="shared" si="3"/>
        <v>0</v>
      </c>
      <c r="I14" s="12">
        <f t="shared" si="3"/>
        <v>0</v>
      </c>
      <c r="J14" s="12">
        <f t="shared" si="3"/>
        <v>1082216.7</v>
      </c>
      <c r="K14" s="12">
        <f t="shared" si="3"/>
        <v>1082216.7</v>
      </c>
      <c r="L14" s="12">
        <f t="shared" si="3"/>
        <v>0</v>
      </c>
      <c r="M14" s="12">
        <f t="shared" si="3"/>
        <v>0</v>
      </c>
      <c r="N14" s="40"/>
      <c r="O14" s="40"/>
    </row>
    <row r="15" spans="1:15" ht="17.25" customHeight="1">
      <c r="A15" s="38"/>
      <c r="B15" s="21"/>
      <c r="C15" s="20" t="s">
        <v>3</v>
      </c>
      <c r="D15" s="12">
        <f t="shared" si="0"/>
        <v>1259589.2999999998</v>
      </c>
      <c r="E15" s="12">
        <f t="shared" si="0"/>
        <v>953455.2999999999</v>
      </c>
      <c r="F15" s="12">
        <f t="shared" si="3"/>
        <v>1259589.2999999998</v>
      </c>
      <c r="G15" s="12">
        <f t="shared" si="3"/>
        <v>953455.2999999999</v>
      </c>
      <c r="H15" s="12">
        <f t="shared" si="3"/>
        <v>0</v>
      </c>
      <c r="I15" s="12">
        <f t="shared" si="3"/>
        <v>0</v>
      </c>
      <c r="J15" s="12">
        <f t="shared" si="3"/>
        <v>0</v>
      </c>
      <c r="K15" s="12">
        <f t="shared" si="3"/>
        <v>0</v>
      </c>
      <c r="L15" s="12">
        <f t="shared" si="3"/>
        <v>0</v>
      </c>
      <c r="M15" s="12">
        <f t="shared" si="3"/>
        <v>0</v>
      </c>
      <c r="N15" s="40"/>
      <c r="O15" s="40"/>
    </row>
    <row r="16" spans="1:15" ht="27" customHeight="1">
      <c r="A16" s="38" t="s">
        <v>32</v>
      </c>
      <c r="B16" s="41" t="s">
        <v>26</v>
      </c>
      <c r="C16" s="20" t="s">
        <v>15</v>
      </c>
      <c r="D16" s="12">
        <f t="shared" si="0"/>
        <v>5760576.1</v>
      </c>
      <c r="E16" s="12">
        <f t="shared" si="0"/>
        <v>5077792</v>
      </c>
      <c r="F16" s="12">
        <f aca="true" t="shared" si="4" ref="F16:M16">SUM(F17:F19)</f>
        <v>3635253.8999999994</v>
      </c>
      <c r="G16" s="12">
        <f t="shared" si="4"/>
        <v>2952469.8</v>
      </c>
      <c r="H16" s="12">
        <f t="shared" si="4"/>
        <v>0</v>
      </c>
      <c r="I16" s="12">
        <f t="shared" si="4"/>
        <v>0</v>
      </c>
      <c r="J16" s="12">
        <f t="shared" si="4"/>
        <v>2125322.2</v>
      </c>
      <c r="K16" s="12">
        <f t="shared" si="4"/>
        <v>2125322.2</v>
      </c>
      <c r="L16" s="12">
        <f t="shared" si="4"/>
        <v>0</v>
      </c>
      <c r="M16" s="12">
        <f t="shared" si="4"/>
        <v>0</v>
      </c>
      <c r="N16" s="40"/>
      <c r="O16" s="40"/>
    </row>
    <row r="17" spans="1:17" ht="27" customHeight="1">
      <c r="A17" s="38"/>
      <c r="B17" s="41"/>
      <c r="C17" s="20" t="s">
        <v>0</v>
      </c>
      <c r="D17" s="12">
        <f t="shared" si="0"/>
        <v>2171677.2</v>
      </c>
      <c r="E17" s="12">
        <f t="shared" si="0"/>
        <v>2101161.1</v>
      </c>
      <c r="F17" s="12">
        <f>1049559.5-22.1+3605+69075.3+1900-5605</f>
        <v>1118512.7</v>
      </c>
      <c r="G17" s="12">
        <v>1047996.6</v>
      </c>
      <c r="H17" s="12"/>
      <c r="I17" s="12"/>
      <c r="J17" s="12">
        <v>1053164.5</v>
      </c>
      <c r="K17" s="12">
        <f>J17</f>
        <v>1053164.5</v>
      </c>
      <c r="L17" s="12"/>
      <c r="M17" s="12"/>
      <c r="N17" s="40"/>
      <c r="O17" s="40"/>
      <c r="P17" s="16"/>
      <c r="Q17" s="16"/>
    </row>
    <row r="18" spans="1:17" ht="27" customHeight="1">
      <c r="A18" s="38"/>
      <c r="B18" s="41"/>
      <c r="C18" s="20" t="s">
        <v>1</v>
      </c>
      <c r="D18" s="12">
        <f t="shared" si="0"/>
        <v>2330528.3</v>
      </c>
      <c r="E18" s="12">
        <f t="shared" si="0"/>
        <v>2024394.2999999998</v>
      </c>
      <c r="F18" s="12">
        <f>1168725.2+92100.4-2455</f>
        <v>1258370.5999999999</v>
      </c>
      <c r="G18" s="12">
        <v>952236.6</v>
      </c>
      <c r="H18" s="12"/>
      <c r="I18" s="12"/>
      <c r="J18" s="12">
        <v>1072157.7</v>
      </c>
      <c r="K18" s="12">
        <f>J18</f>
        <v>1072157.7</v>
      </c>
      <c r="L18" s="12"/>
      <c r="M18" s="12"/>
      <c r="N18" s="40"/>
      <c r="O18" s="40"/>
      <c r="P18" s="16"/>
      <c r="Q18" s="16"/>
    </row>
    <row r="19" spans="1:17" ht="27" customHeight="1">
      <c r="A19" s="38"/>
      <c r="B19" s="41"/>
      <c r="C19" s="20" t="s">
        <v>3</v>
      </c>
      <c r="D19" s="12">
        <f t="shared" si="0"/>
        <v>1258370.5999999999</v>
      </c>
      <c r="E19" s="12">
        <f t="shared" si="0"/>
        <v>952236.6</v>
      </c>
      <c r="F19" s="12">
        <f>1168725.2+92100.4-2455</f>
        <v>1258370.5999999999</v>
      </c>
      <c r="G19" s="12">
        <v>952236.6</v>
      </c>
      <c r="H19" s="12"/>
      <c r="I19" s="12"/>
      <c r="J19" s="12">
        <v>0</v>
      </c>
      <c r="K19" s="12">
        <f>J19</f>
        <v>0</v>
      </c>
      <c r="L19" s="12"/>
      <c r="M19" s="12"/>
      <c r="N19" s="40"/>
      <c r="O19" s="40"/>
      <c r="P19" s="16"/>
      <c r="Q19" s="16"/>
    </row>
    <row r="20" spans="1:17" ht="27.75" customHeight="1">
      <c r="A20" s="38" t="s">
        <v>33</v>
      </c>
      <c r="B20" s="39" t="s">
        <v>27</v>
      </c>
      <c r="C20" s="20" t="s">
        <v>15</v>
      </c>
      <c r="D20" s="12">
        <f t="shared" si="0"/>
        <v>3656.1000000000004</v>
      </c>
      <c r="E20" s="12">
        <f t="shared" si="0"/>
        <v>3656.1000000000004</v>
      </c>
      <c r="F20" s="12">
        <f aca="true" t="shared" si="5" ref="F20:M20">SUM(F21:F23)</f>
        <v>3656.1000000000004</v>
      </c>
      <c r="G20" s="12">
        <f t="shared" si="5"/>
        <v>3656.1000000000004</v>
      </c>
      <c r="H20" s="12">
        <f t="shared" si="5"/>
        <v>0</v>
      </c>
      <c r="I20" s="12">
        <f t="shared" si="5"/>
        <v>0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40"/>
      <c r="O20" s="40"/>
      <c r="P20" s="16"/>
      <c r="Q20" s="16"/>
    </row>
    <row r="21" spans="1:17" ht="27.75" customHeight="1">
      <c r="A21" s="38"/>
      <c r="B21" s="39"/>
      <c r="C21" s="20" t="s">
        <v>0</v>
      </c>
      <c r="D21" s="12">
        <f t="shared" si="0"/>
        <v>1218.7</v>
      </c>
      <c r="E21" s="12">
        <f t="shared" si="0"/>
        <v>1218.7</v>
      </c>
      <c r="F21" s="12">
        <v>1218.7</v>
      </c>
      <c r="G21" s="12">
        <v>1218.7</v>
      </c>
      <c r="H21" s="12"/>
      <c r="I21" s="12"/>
      <c r="J21" s="12"/>
      <c r="K21" s="12"/>
      <c r="L21" s="12"/>
      <c r="M21" s="12"/>
      <c r="N21" s="40"/>
      <c r="O21" s="40"/>
      <c r="P21" s="16"/>
      <c r="Q21" s="16"/>
    </row>
    <row r="22" spans="1:17" ht="27.75" customHeight="1">
      <c r="A22" s="38"/>
      <c r="B22" s="39"/>
      <c r="C22" s="20" t="s">
        <v>1</v>
      </c>
      <c r="D22" s="12">
        <f t="shared" si="0"/>
        <v>1218.7</v>
      </c>
      <c r="E22" s="12">
        <f t="shared" si="0"/>
        <v>1218.7</v>
      </c>
      <c r="F22" s="12">
        <v>1218.7</v>
      </c>
      <c r="G22" s="12">
        <v>1218.7</v>
      </c>
      <c r="H22" s="12"/>
      <c r="I22" s="12"/>
      <c r="J22" s="12"/>
      <c r="K22" s="12"/>
      <c r="L22" s="12"/>
      <c r="M22" s="12"/>
      <c r="N22" s="40"/>
      <c r="O22" s="40"/>
      <c r="P22" s="16"/>
      <c r="Q22" s="16"/>
    </row>
    <row r="23" spans="1:17" ht="27.75" customHeight="1">
      <c r="A23" s="38"/>
      <c r="B23" s="39"/>
      <c r="C23" s="20" t="s">
        <v>3</v>
      </c>
      <c r="D23" s="12">
        <f t="shared" si="0"/>
        <v>1218.7</v>
      </c>
      <c r="E23" s="12">
        <f t="shared" si="0"/>
        <v>1218.7</v>
      </c>
      <c r="F23" s="12">
        <f>F22</f>
        <v>1218.7</v>
      </c>
      <c r="G23" s="12">
        <v>1218.7</v>
      </c>
      <c r="H23" s="12"/>
      <c r="I23" s="12"/>
      <c r="J23" s="12"/>
      <c r="K23" s="12"/>
      <c r="L23" s="12"/>
      <c r="M23" s="12"/>
      <c r="N23" s="40"/>
      <c r="O23" s="40"/>
      <c r="P23" s="16"/>
      <c r="Q23" s="16"/>
    </row>
    <row r="24" spans="1:17" ht="24.75" customHeight="1">
      <c r="A24" s="38" t="s">
        <v>34</v>
      </c>
      <c r="B24" s="42" t="s">
        <v>28</v>
      </c>
      <c r="C24" s="20" t="s">
        <v>15</v>
      </c>
      <c r="D24" s="12">
        <f t="shared" si="0"/>
        <v>18512</v>
      </c>
      <c r="E24" s="12">
        <f t="shared" si="0"/>
        <v>18512</v>
      </c>
      <c r="F24" s="12">
        <f aca="true" t="shared" si="6" ref="F24:M24">SUM(F25:F27)</f>
        <v>0</v>
      </c>
      <c r="G24" s="12">
        <f t="shared" si="6"/>
        <v>0</v>
      </c>
      <c r="H24" s="12">
        <f t="shared" si="6"/>
        <v>0</v>
      </c>
      <c r="I24" s="12">
        <f t="shared" si="6"/>
        <v>0</v>
      </c>
      <c r="J24" s="12">
        <f t="shared" si="6"/>
        <v>18512</v>
      </c>
      <c r="K24" s="12">
        <f t="shared" si="6"/>
        <v>18512</v>
      </c>
      <c r="L24" s="12">
        <f t="shared" si="6"/>
        <v>0</v>
      </c>
      <c r="M24" s="12">
        <f t="shared" si="6"/>
        <v>0</v>
      </c>
      <c r="N24" s="40"/>
      <c r="O24" s="40"/>
      <c r="P24" s="16"/>
      <c r="Q24" s="16"/>
    </row>
    <row r="25" spans="1:17" ht="24.75" customHeight="1">
      <c r="A25" s="38"/>
      <c r="B25" s="42"/>
      <c r="C25" s="20" t="s">
        <v>0</v>
      </c>
      <c r="D25" s="12">
        <f t="shared" si="0"/>
        <v>9256</v>
      </c>
      <c r="E25" s="12">
        <f t="shared" si="0"/>
        <v>9256</v>
      </c>
      <c r="F25" s="12"/>
      <c r="G25" s="12"/>
      <c r="H25" s="12"/>
      <c r="I25" s="12"/>
      <c r="J25" s="18">
        <v>9256</v>
      </c>
      <c r="K25" s="12">
        <v>9256</v>
      </c>
      <c r="L25" s="12"/>
      <c r="M25" s="12"/>
      <c r="N25" s="40"/>
      <c r="O25" s="40"/>
      <c r="P25" s="16"/>
      <c r="Q25" s="16"/>
    </row>
    <row r="26" spans="1:17" ht="24.75" customHeight="1">
      <c r="A26" s="38"/>
      <c r="B26" s="42"/>
      <c r="C26" s="20" t="s">
        <v>1</v>
      </c>
      <c r="D26" s="12">
        <f t="shared" si="0"/>
        <v>9256</v>
      </c>
      <c r="E26" s="12">
        <f t="shared" si="0"/>
        <v>9256</v>
      </c>
      <c r="F26" s="12"/>
      <c r="G26" s="12"/>
      <c r="H26" s="12"/>
      <c r="I26" s="12"/>
      <c r="J26" s="18">
        <v>9256</v>
      </c>
      <c r="K26" s="12">
        <v>9256</v>
      </c>
      <c r="L26" s="12"/>
      <c r="M26" s="12"/>
      <c r="N26" s="40"/>
      <c r="O26" s="40"/>
      <c r="P26" s="16"/>
      <c r="Q26" s="16"/>
    </row>
    <row r="27" spans="1:17" ht="24.75" customHeight="1">
      <c r="A27" s="38"/>
      <c r="B27" s="42"/>
      <c r="C27" s="20" t="s">
        <v>3</v>
      </c>
      <c r="D27" s="12">
        <f t="shared" si="0"/>
        <v>0</v>
      </c>
      <c r="E27" s="12">
        <f t="shared" si="0"/>
        <v>0</v>
      </c>
      <c r="F27" s="12"/>
      <c r="G27" s="12"/>
      <c r="H27" s="12"/>
      <c r="I27" s="12"/>
      <c r="J27" s="18">
        <v>0</v>
      </c>
      <c r="K27" s="12">
        <v>0</v>
      </c>
      <c r="L27" s="12"/>
      <c r="M27" s="12"/>
      <c r="N27" s="40"/>
      <c r="O27" s="40"/>
      <c r="P27" s="16"/>
      <c r="Q27" s="16"/>
    </row>
    <row r="28" spans="1:17" ht="59.25" customHeight="1">
      <c r="A28" s="38" t="s">
        <v>38</v>
      </c>
      <c r="B28" s="42" t="s">
        <v>39</v>
      </c>
      <c r="C28" s="20" t="s">
        <v>15</v>
      </c>
      <c r="D28" s="12">
        <f aca="true" t="shared" si="7" ref="D28:E31">F28+H28+J28+L28</f>
        <v>1606</v>
      </c>
      <c r="E28" s="12">
        <f t="shared" si="7"/>
        <v>1606</v>
      </c>
      <c r="F28" s="12">
        <f aca="true" t="shared" si="8" ref="F28:M28">SUM(F29:F31)</f>
        <v>0</v>
      </c>
      <c r="G28" s="12">
        <f t="shared" si="8"/>
        <v>0</v>
      </c>
      <c r="H28" s="12">
        <f t="shared" si="8"/>
        <v>0</v>
      </c>
      <c r="I28" s="12">
        <f t="shared" si="8"/>
        <v>0</v>
      </c>
      <c r="J28" s="12">
        <f t="shared" si="8"/>
        <v>1606</v>
      </c>
      <c r="K28" s="12">
        <f t="shared" si="8"/>
        <v>1606</v>
      </c>
      <c r="L28" s="12">
        <f t="shared" si="8"/>
        <v>0</v>
      </c>
      <c r="M28" s="12">
        <f t="shared" si="8"/>
        <v>0</v>
      </c>
      <c r="N28" s="40"/>
      <c r="O28" s="40"/>
      <c r="P28" s="16"/>
      <c r="Q28" s="16"/>
    </row>
    <row r="29" spans="1:17" ht="59.25" customHeight="1">
      <c r="A29" s="38"/>
      <c r="B29" s="42"/>
      <c r="C29" s="20" t="s">
        <v>0</v>
      </c>
      <c r="D29" s="12">
        <f t="shared" si="7"/>
        <v>803</v>
      </c>
      <c r="E29" s="12">
        <f t="shared" si="7"/>
        <v>803</v>
      </c>
      <c r="F29" s="12"/>
      <c r="G29" s="12"/>
      <c r="H29" s="12"/>
      <c r="I29" s="12"/>
      <c r="J29" s="17">
        <v>803</v>
      </c>
      <c r="K29" s="12">
        <v>803</v>
      </c>
      <c r="L29" s="12"/>
      <c r="M29" s="12"/>
      <c r="N29" s="40"/>
      <c r="O29" s="40"/>
      <c r="P29" s="16"/>
      <c r="Q29" s="16"/>
    </row>
    <row r="30" spans="1:17" ht="59.25" customHeight="1">
      <c r="A30" s="38"/>
      <c r="B30" s="42"/>
      <c r="C30" s="20" t="s">
        <v>1</v>
      </c>
      <c r="D30" s="12">
        <f t="shared" si="7"/>
        <v>803</v>
      </c>
      <c r="E30" s="12">
        <f t="shared" si="7"/>
        <v>803</v>
      </c>
      <c r="F30" s="12"/>
      <c r="G30" s="12"/>
      <c r="H30" s="12"/>
      <c r="I30" s="12"/>
      <c r="J30" s="17">
        <v>803</v>
      </c>
      <c r="K30" s="12">
        <v>803</v>
      </c>
      <c r="L30" s="12"/>
      <c r="M30" s="12"/>
      <c r="N30" s="40"/>
      <c r="O30" s="40"/>
      <c r="P30" s="16"/>
      <c r="Q30" s="16"/>
    </row>
    <row r="31" spans="1:17" ht="59.25" customHeight="1">
      <c r="A31" s="38"/>
      <c r="B31" s="42"/>
      <c r="C31" s="20" t="s">
        <v>3</v>
      </c>
      <c r="D31" s="12">
        <f t="shared" si="7"/>
        <v>0</v>
      </c>
      <c r="E31" s="12">
        <f t="shared" si="7"/>
        <v>0</v>
      </c>
      <c r="F31" s="12"/>
      <c r="G31" s="12"/>
      <c r="H31" s="12"/>
      <c r="I31" s="12"/>
      <c r="J31" s="17">
        <v>0</v>
      </c>
      <c r="K31" s="12">
        <v>0</v>
      </c>
      <c r="L31" s="12"/>
      <c r="M31" s="12"/>
      <c r="N31" s="40"/>
      <c r="O31" s="40"/>
      <c r="P31" s="16"/>
      <c r="Q31" s="16"/>
    </row>
    <row r="32" spans="1:17" ht="15">
      <c r="A32" s="38"/>
      <c r="B32" s="40" t="s">
        <v>16</v>
      </c>
      <c r="C32" s="20" t="s">
        <v>15</v>
      </c>
      <c r="D32" s="12">
        <f t="shared" si="0"/>
        <v>5784350.199999999</v>
      </c>
      <c r="E32" s="12">
        <f t="shared" si="0"/>
        <v>5101566.1</v>
      </c>
      <c r="F32" s="12">
        <f aca="true" t="shared" si="9" ref="F32:M32">SUM(F33:F35)</f>
        <v>3638909.9999999995</v>
      </c>
      <c r="G32" s="12">
        <f t="shared" si="9"/>
        <v>2956125.9</v>
      </c>
      <c r="H32" s="12">
        <f t="shared" si="9"/>
        <v>0</v>
      </c>
      <c r="I32" s="12">
        <f t="shared" si="9"/>
        <v>0</v>
      </c>
      <c r="J32" s="12">
        <f t="shared" si="9"/>
        <v>2145440.2</v>
      </c>
      <c r="K32" s="12">
        <f t="shared" si="9"/>
        <v>2145440.2</v>
      </c>
      <c r="L32" s="12">
        <f t="shared" si="9"/>
        <v>0</v>
      </c>
      <c r="M32" s="12">
        <f t="shared" si="9"/>
        <v>0</v>
      </c>
      <c r="N32" s="40"/>
      <c r="O32" s="40"/>
      <c r="P32" s="16"/>
      <c r="Q32" s="16"/>
    </row>
    <row r="33" spans="1:17" ht="15">
      <c r="A33" s="38"/>
      <c r="B33" s="40"/>
      <c r="C33" s="20" t="s">
        <v>0</v>
      </c>
      <c r="D33" s="12">
        <f t="shared" si="0"/>
        <v>2182954.9</v>
      </c>
      <c r="E33" s="12">
        <f t="shared" si="0"/>
        <v>2112438.8</v>
      </c>
      <c r="F33" s="12">
        <f>F13</f>
        <v>1119731.4</v>
      </c>
      <c r="G33" s="12">
        <f aca="true" t="shared" si="10" ref="G33:M33">G13</f>
        <v>1049215.3</v>
      </c>
      <c r="H33" s="12">
        <f t="shared" si="10"/>
        <v>0</v>
      </c>
      <c r="I33" s="12">
        <f t="shared" si="10"/>
        <v>0</v>
      </c>
      <c r="J33" s="12">
        <f t="shared" si="10"/>
        <v>1063223.5</v>
      </c>
      <c r="K33" s="12">
        <f t="shared" si="10"/>
        <v>1063223.5</v>
      </c>
      <c r="L33" s="12">
        <f t="shared" si="10"/>
        <v>0</v>
      </c>
      <c r="M33" s="12">
        <f t="shared" si="10"/>
        <v>0</v>
      </c>
      <c r="N33" s="40"/>
      <c r="O33" s="40"/>
      <c r="P33" s="16"/>
      <c r="Q33" s="16"/>
    </row>
    <row r="34" spans="1:17" ht="15">
      <c r="A34" s="38"/>
      <c r="B34" s="40"/>
      <c r="C34" s="20" t="s">
        <v>1</v>
      </c>
      <c r="D34" s="12">
        <f t="shared" si="0"/>
        <v>2341806</v>
      </c>
      <c r="E34" s="12">
        <f t="shared" si="0"/>
        <v>2035672</v>
      </c>
      <c r="F34" s="12">
        <f aca="true" t="shared" si="11" ref="F34:M35">F14</f>
        <v>1259589.2999999998</v>
      </c>
      <c r="G34" s="12">
        <f t="shared" si="11"/>
        <v>953455.2999999999</v>
      </c>
      <c r="H34" s="12">
        <f t="shared" si="11"/>
        <v>0</v>
      </c>
      <c r="I34" s="12">
        <f t="shared" si="11"/>
        <v>0</v>
      </c>
      <c r="J34" s="12">
        <f t="shared" si="11"/>
        <v>1082216.7</v>
      </c>
      <c r="K34" s="12">
        <f t="shared" si="11"/>
        <v>1082216.7</v>
      </c>
      <c r="L34" s="12">
        <f t="shared" si="11"/>
        <v>0</v>
      </c>
      <c r="M34" s="12">
        <f t="shared" si="11"/>
        <v>0</v>
      </c>
      <c r="N34" s="40"/>
      <c r="O34" s="40"/>
      <c r="P34" s="16"/>
      <c r="Q34" s="16"/>
    </row>
    <row r="35" spans="1:17" ht="15">
      <c r="A35" s="38"/>
      <c r="B35" s="40"/>
      <c r="C35" s="20" t="s">
        <v>3</v>
      </c>
      <c r="D35" s="12">
        <f t="shared" si="0"/>
        <v>1259589.2999999998</v>
      </c>
      <c r="E35" s="12">
        <f t="shared" si="0"/>
        <v>953455.2999999999</v>
      </c>
      <c r="F35" s="12">
        <f t="shared" si="11"/>
        <v>1259589.2999999998</v>
      </c>
      <c r="G35" s="12">
        <f t="shared" si="11"/>
        <v>953455.2999999999</v>
      </c>
      <c r="H35" s="12">
        <f t="shared" si="11"/>
        <v>0</v>
      </c>
      <c r="I35" s="12">
        <f t="shared" si="11"/>
        <v>0</v>
      </c>
      <c r="J35" s="12">
        <f t="shared" si="11"/>
        <v>0</v>
      </c>
      <c r="K35" s="12">
        <f t="shared" si="11"/>
        <v>0</v>
      </c>
      <c r="L35" s="12">
        <f t="shared" si="11"/>
        <v>0</v>
      </c>
      <c r="M35" s="12">
        <f t="shared" si="11"/>
        <v>0</v>
      </c>
      <c r="N35" s="40"/>
      <c r="O35" s="40"/>
      <c r="P35" s="16"/>
      <c r="Q35" s="16"/>
    </row>
    <row r="36" spans="1:17" ht="51" customHeight="1">
      <c r="A36" s="11" t="s">
        <v>20</v>
      </c>
      <c r="B36" s="46" t="s">
        <v>29</v>
      </c>
      <c r="C36" s="47"/>
      <c r="D36" s="12"/>
      <c r="E36" s="12"/>
      <c r="F36" s="10"/>
      <c r="G36" s="10"/>
      <c r="H36" s="10"/>
      <c r="I36" s="10"/>
      <c r="J36" s="10"/>
      <c r="K36" s="10"/>
      <c r="L36" s="10"/>
      <c r="M36" s="10"/>
      <c r="N36" s="40"/>
      <c r="O36" s="40"/>
      <c r="P36" s="16"/>
      <c r="Q36" s="16"/>
    </row>
    <row r="37" spans="1:17" ht="15">
      <c r="A37" s="43" t="s">
        <v>35</v>
      </c>
      <c r="B37" s="21" t="s">
        <v>40</v>
      </c>
      <c r="C37" s="20" t="s">
        <v>15</v>
      </c>
      <c r="D37" s="12">
        <f aca="true" t="shared" si="12" ref="D37:E40">F37+H37+J37+L37</f>
        <v>311949.8</v>
      </c>
      <c r="E37" s="12">
        <f t="shared" si="12"/>
        <v>149230</v>
      </c>
      <c r="F37" s="12">
        <f aca="true" t="shared" si="13" ref="F37:M37">SUM(F38:F40)</f>
        <v>282051.8</v>
      </c>
      <c r="G37" s="12">
        <f t="shared" si="13"/>
        <v>119332</v>
      </c>
      <c r="H37" s="12">
        <f t="shared" si="13"/>
        <v>0</v>
      </c>
      <c r="I37" s="12">
        <f t="shared" si="13"/>
        <v>0</v>
      </c>
      <c r="J37" s="12">
        <f t="shared" si="13"/>
        <v>29898</v>
      </c>
      <c r="K37" s="12">
        <f t="shared" si="13"/>
        <v>29898</v>
      </c>
      <c r="L37" s="12">
        <f t="shared" si="13"/>
        <v>0</v>
      </c>
      <c r="M37" s="12">
        <f t="shared" si="13"/>
        <v>0</v>
      </c>
      <c r="N37" s="40" t="s">
        <v>18</v>
      </c>
      <c r="O37" s="40"/>
      <c r="P37" s="16"/>
      <c r="Q37" s="16"/>
    </row>
    <row r="38" spans="1:17" ht="15">
      <c r="A38" s="44"/>
      <c r="B38" s="21"/>
      <c r="C38" s="20" t="s">
        <v>0</v>
      </c>
      <c r="D38" s="12">
        <f t="shared" si="12"/>
        <v>122881</v>
      </c>
      <c r="E38" s="12">
        <f t="shared" si="12"/>
        <v>103449</v>
      </c>
      <c r="F38" s="12">
        <f>F42+F46+F50+F54</f>
        <v>107932</v>
      </c>
      <c r="G38" s="12">
        <f aca="true" t="shared" si="14" ref="G38:M38">G42+G46+G50+G54</f>
        <v>88500</v>
      </c>
      <c r="H38" s="12">
        <f t="shared" si="14"/>
        <v>0</v>
      </c>
      <c r="I38" s="12">
        <f t="shared" si="14"/>
        <v>0</v>
      </c>
      <c r="J38" s="12">
        <f t="shared" si="14"/>
        <v>14949</v>
      </c>
      <c r="K38" s="12">
        <f t="shared" si="14"/>
        <v>14949</v>
      </c>
      <c r="L38" s="12">
        <f t="shared" si="14"/>
        <v>0</v>
      </c>
      <c r="M38" s="12">
        <f t="shared" si="14"/>
        <v>0</v>
      </c>
      <c r="N38" s="40"/>
      <c r="O38" s="40"/>
      <c r="P38" s="16"/>
      <c r="Q38" s="16"/>
    </row>
    <row r="39" spans="1:17" ht="15">
      <c r="A39" s="44"/>
      <c r="B39" s="21"/>
      <c r="C39" s="20" t="s">
        <v>1</v>
      </c>
      <c r="D39" s="12">
        <f t="shared" si="12"/>
        <v>104758.9</v>
      </c>
      <c r="E39" s="12">
        <f t="shared" si="12"/>
        <v>26749</v>
      </c>
      <c r="F39" s="12">
        <f aca="true" t="shared" si="15" ref="F39:M40">F43+F47+F51+F55</f>
        <v>89809.9</v>
      </c>
      <c r="G39" s="12">
        <f t="shared" si="15"/>
        <v>11800</v>
      </c>
      <c r="H39" s="12">
        <f t="shared" si="15"/>
        <v>0</v>
      </c>
      <c r="I39" s="12">
        <f t="shared" si="15"/>
        <v>0</v>
      </c>
      <c r="J39" s="12">
        <f t="shared" si="15"/>
        <v>14949</v>
      </c>
      <c r="K39" s="12">
        <f t="shared" si="15"/>
        <v>14949</v>
      </c>
      <c r="L39" s="12">
        <f t="shared" si="15"/>
        <v>0</v>
      </c>
      <c r="M39" s="12">
        <f t="shared" si="15"/>
        <v>0</v>
      </c>
      <c r="N39" s="40"/>
      <c r="O39" s="40"/>
      <c r="P39" s="16"/>
      <c r="Q39" s="16"/>
    </row>
    <row r="40" spans="1:17" ht="15">
      <c r="A40" s="45"/>
      <c r="B40" s="21"/>
      <c r="C40" s="20" t="s">
        <v>3</v>
      </c>
      <c r="D40" s="12">
        <f t="shared" si="12"/>
        <v>84309.9</v>
      </c>
      <c r="E40" s="12">
        <f t="shared" si="12"/>
        <v>19032</v>
      </c>
      <c r="F40" s="12">
        <f t="shared" si="15"/>
        <v>84309.9</v>
      </c>
      <c r="G40" s="12">
        <f t="shared" si="15"/>
        <v>19032</v>
      </c>
      <c r="H40" s="12">
        <f t="shared" si="15"/>
        <v>0</v>
      </c>
      <c r="I40" s="12">
        <f t="shared" si="15"/>
        <v>0</v>
      </c>
      <c r="J40" s="12">
        <f t="shared" si="15"/>
        <v>0</v>
      </c>
      <c r="K40" s="12">
        <f t="shared" si="15"/>
        <v>0</v>
      </c>
      <c r="L40" s="12">
        <f t="shared" si="15"/>
        <v>0</v>
      </c>
      <c r="M40" s="12">
        <f t="shared" si="15"/>
        <v>0</v>
      </c>
      <c r="N40" s="40"/>
      <c r="O40" s="40"/>
      <c r="P40" s="16"/>
      <c r="Q40" s="16"/>
    </row>
    <row r="41" spans="1:17" ht="15" customHeight="1">
      <c r="A41" s="38" t="s">
        <v>43</v>
      </c>
      <c r="B41" s="48" t="s">
        <v>41</v>
      </c>
      <c r="C41" s="20" t="s">
        <v>15</v>
      </c>
      <c r="D41" s="12">
        <f aca="true" t="shared" si="16" ref="D41:E64">F41+H41+J41+L41</f>
        <v>198951.8</v>
      </c>
      <c r="E41" s="12">
        <f t="shared" si="16"/>
        <v>66796</v>
      </c>
      <c r="F41" s="12">
        <f aca="true" t="shared" si="17" ref="F41:M41">SUM(F42:F44)</f>
        <v>198951.8</v>
      </c>
      <c r="G41" s="12">
        <f t="shared" si="17"/>
        <v>66796</v>
      </c>
      <c r="H41" s="12">
        <f t="shared" si="17"/>
        <v>0</v>
      </c>
      <c r="I41" s="12">
        <f t="shared" si="17"/>
        <v>0</v>
      </c>
      <c r="J41" s="12">
        <f t="shared" si="17"/>
        <v>0</v>
      </c>
      <c r="K41" s="12">
        <f t="shared" si="17"/>
        <v>0</v>
      </c>
      <c r="L41" s="12">
        <f t="shared" si="17"/>
        <v>0</v>
      </c>
      <c r="M41" s="12">
        <f t="shared" si="17"/>
        <v>0</v>
      </c>
      <c r="N41" s="40"/>
      <c r="O41" s="40"/>
      <c r="P41" s="16"/>
      <c r="Q41" s="16"/>
    </row>
    <row r="42" spans="1:17" ht="15">
      <c r="A42" s="38"/>
      <c r="B42" s="39"/>
      <c r="C42" s="20" t="s">
        <v>0</v>
      </c>
      <c r="D42" s="12">
        <f t="shared" si="16"/>
        <v>68332</v>
      </c>
      <c r="E42" s="12">
        <f t="shared" si="16"/>
        <v>66732</v>
      </c>
      <c r="F42" s="17">
        <f>65309.9+7500-4500+22.1</f>
        <v>68332</v>
      </c>
      <c r="G42" s="12">
        <f>32+66700</f>
        <v>66732</v>
      </c>
      <c r="H42" s="12"/>
      <c r="I42" s="12"/>
      <c r="J42" s="12"/>
      <c r="K42" s="12"/>
      <c r="L42" s="12"/>
      <c r="M42" s="12"/>
      <c r="N42" s="40"/>
      <c r="O42" s="40"/>
      <c r="P42" s="16"/>
      <c r="Q42" s="16"/>
    </row>
    <row r="43" spans="1:17" ht="15">
      <c r="A43" s="38"/>
      <c r="B43" s="39"/>
      <c r="C43" s="20" t="s">
        <v>1</v>
      </c>
      <c r="D43" s="12">
        <f t="shared" si="16"/>
        <v>65309.9</v>
      </c>
      <c r="E43" s="12">
        <f t="shared" si="16"/>
        <v>32</v>
      </c>
      <c r="F43" s="18">
        <v>65309.9</v>
      </c>
      <c r="G43" s="12">
        <v>32</v>
      </c>
      <c r="H43" s="12"/>
      <c r="I43" s="12"/>
      <c r="J43" s="12"/>
      <c r="K43" s="12"/>
      <c r="L43" s="12"/>
      <c r="M43" s="12"/>
      <c r="N43" s="40"/>
      <c r="O43" s="40"/>
      <c r="P43" s="16"/>
      <c r="Q43" s="16"/>
    </row>
    <row r="44" spans="1:17" ht="15">
      <c r="A44" s="38"/>
      <c r="B44" s="39"/>
      <c r="C44" s="20" t="s">
        <v>3</v>
      </c>
      <c r="D44" s="12">
        <f t="shared" si="16"/>
        <v>65309.9</v>
      </c>
      <c r="E44" s="12">
        <f t="shared" si="16"/>
        <v>32</v>
      </c>
      <c r="F44" s="18">
        <v>65309.9</v>
      </c>
      <c r="G44" s="12">
        <v>32</v>
      </c>
      <c r="H44" s="12"/>
      <c r="I44" s="12"/>
      <c r="J44" s="12"/>
      <c r="K44" s="12"/>
      <c r="L44" s="12"/>
      <c r="M44" s="12"/>
      <c r="N44" s="40"/>
      <c r="O44" s="40"/>
      <c r="P44" s="16"/>
      <c r="Q44" s="16"/>
    </row>
    <row r="45" spans="1:17" ht="59.25" customHeight="1">
      <c r="A45" s="38" t="s">
        <v>44</v>
      </c>
      <c r="B45" s="48" t="s">
        <v>42</v>
      </c>
      <c r="C45" s="20" t="s">
        <v>15</v>
      </c>
      <c r="D45" s="12">
        <f t="shared" si="16"/>
        <v>29898</v>
      </c>
      <c r="E45" s="12">
        <f t="shared" si="16"/>
        <v>29898</v>
      </c>
      <c r="F45" s="12">
        <f aca="true" t="shared" si="18" ref="F45:M45">SUM(F46:F48)</f>
        <v>0</v>
      </c>
      <c r="G45" s="12">
        <f t="shared" si="18"/>
        <v>0</v>
      </c>
      <c r="H45" s="12">
        <f t="shared" si="18"/>
        <v>0</v>
      </c>
      <c r="I45" s="12">
        <f t="shared" si="18"/>
        <v>0</v>
      </c>
      <c r="J45" s="12">
        <f t="shared" si="18"/>
        <v>29898</v>
      </c>
      <c r="K45" s="12">
        <f t="shared" si="18"/>
        <v>29898</v>
      </c>
      <c r="L45" s="12">
        <f t="shared" si="18"/>
        <v>0</v>
      </c>
      <c r="M45" s="12">
        <f t="shared" si="18"/>
        <v>0</v>
      </c>
      <c r="N45" s="40"/>
      <c r="O45" s="40"/>
      <c r="P45" s="16"/>
      <c r="Q45" s="16"/>
    </row>
    <row r="46" spans="1:17" ht="59.25" customHeight="1">
      <c r="A46" s="38"/>
      <c r="B46" s="39"/>
      <c r="C46" s="20" t="s">
        <v>0</v>
      </c>
      <c r="D46" s="12">
        <f t="shared" si="16"/>
        <v>14949</v>
      </c>
      <c r="E46" s="12">
        <f t="shared" si="16"/>
        <v>14949</v>
      </c>
      <c r="F46" s="12"/>
      <c r="G46" s="12"/>
      <c r="H46" s="12"/>
      <c r="I46" s="12"/>
      <c r="J46" s="17">
        <v>14949</v>
      </c>
      <c r="K46" s="12">
        <v>14949</v>
      </c>
      <c r="L46" s="12"/>
      <c r="M46" s="12"/>
      <c r="N46" s="40"/>
      <c r="O46" s="40"/>
      <c r="P46" s="16"/>
      <c r="Q46" s="16"/>
    </row>
    <row r="47" spans="1:17" ht="59.25" customHeight="1">
      <c r="A47" s="38"/>
      <c r="B47" s="39"/>
      <c r="C47" s="20" t="s">
        <v>1</v>
      </c>
      <c r="D47" s="12">
        <f t="shared" si="16"/>
        <v>14949</v>
      </c>
      <c r="E47" s="12">
        <f t="shared" si="16"/>
        <v>14949</v>
      </c>
      <c r="F47" s="12"/>
      <c r="G47" s="12"/>
      <c r="H47" s="12"/>
      <c r="I47" s="12"/>
      <c r="J47" s="18">
        <v>14949</v>
      </c>
      <c r="K47" s="12">
        <f>K46</f>
        <v>14949</v>
      </c>
      <c r="L47" s="12"/>
      <c r="M47" s="12"/>
      <c r="N47" s="40"/>
      <c r="O47" s="40"/>
      <c r="P47" s="16"/>
      <c r="Q47" s="16"/>
    </row>
    <row r="48" spans="1:17" ht="59.25" customHeight="1">
      <c r="A48" s="38"/>
      <c r="B48" s="39"/>
      <c r="C48" s="20" t="s">
        <v>3</v>
      </c>
      <c r="D48" s="12">
        <f t="shared" si="16"/>
        <v>0</v>
      </c>
      <c r="E48" s="12">
        <f t="shared" si="16"/>
        <v>0</v>
      </c>
      <c r="F48" s="12"/>
      <c r="G48" s="12"/>
      <c r="H48" s="12"/>
      <c r="I48" s="12"/>
      <c r="J48" s="18">
        <v>0</v>
      </c>
      <c r="K48" s="12">
        <v>0</v>
      </c>
      <c r="L48" s="12"/>
      <c r="M48" s="12"/>
      <c r="N48" s="40"/>
      <c r="O48" s="40"/>
      <c r="P48" s="16"/>
      <c r="Q48" s="16"/>
    </row>
    <row r="49" spans="1:17" ht="25.5" customHeight="1">
      <c r="A49" s="38" t="s">
        <v>45</v>
      </c>
      <c r="B49" s="42" t="s">
        <v>46</v>
      </c>
      <c r="C49" s="20" t="s">
        <v>15</v>
      </c>
      <c r="D49" s="12">
        <f t="shared" si="16"/>
        <v>73100</v>
      </c>
      <c r="E49" s="12">
        <f t="shared" si="16"/>
        <v>42536</v>
      </c>
      <c r="F49" s="12">
        <f aca="true" t="shared" si="19" ref="F49:M49">SUM(F50:F52)</f>
        <v>73100</v>
      </c>
      <c r="G49" s="12">
        <f t="shared" si="19"/>
        <v>42536</v>
      </c>
      <c r="H49" s="12">
        <f t="shared" si="19"/>
        <v>0</v>
      </c>
      <c r="I49" s="12">
        <f t="shared" si="19"/>
        <v>0</v>
      </c>
      <c r="J49" s="12">
        <f t="shared" si="19"/>
        <v>0</v>
      </c>
      <c r="K49" s="12">
        <f t="shared" si="19"/>
        <v>0</v>
      </c>
      <c r="L49" s="12">
        <f t="shared" si="19"/>
        <v>0</v>
      </c>
      <c r="M49" s="12">
        <f t="shared" si="19"/>
        <v>0</v>
      </c>
      <c r="N49" s="40"/>
      <c r="O49" s="40"/>
      <c r="P49" s="16"/>
      <c r="Q49" s="16"/>
    </row>
    <row r="50" spans="1:17" ht="25.5" customHeight="1">
      <c r="A50" s="38"/>
      <c r="B50" s="42"/>
      <c r="C50" s="20" t="s">
        <v>0</v>
      </c>
      <c r="D50" s="12">
        <f t="shared" si="16"/>
        <v>29600</v>
      </c>
      <c r="E50" s="12">
        <f t="shared" si="16"/>
        <v>11768</v>
      </c>
      <c r="F50" s="18">
        <v>29600</v>
      </c>
      <c r="G50" s="12">
        <v>11768</v>
      </c>
      <c r="H50" s="12"/>
      <c r="I50" s="12"/>
      <c r="J50" s="12"/>
      <c r="K50" s="12"/>
      <c r="L50" s="12"/>
      <c r="M50" s="12"/>
      <c r="N50" s="40"/>
      <c r="O50" s="40"/>
      <c r="P50" s="16"/>
      <c r="Q50" s="16"/>
    </row>
    <row r="51" spans="1:17" ht="25.5" customHeight="1">
      <c r="A51" s="38"/>
      <c r="B51" s="42"/>
      <c r="C51" s="20" t="s">
        <v>1</v>
      </c>
      <c r="D51" s="12">
        <f t="shared" si="16"/>
        <v>24500</v>
      </c>
      <c r="E51" s="12">
        <f t="shared" si="16"/>
        <v>11768</v>
      </c>
      <c r="F51" s="18">
        <v>24500</v>
      </c>
      <c r="G51" s="12">
        <v>11768</v>
      </c>
      <c r="H51" s="12"/>
      <c r="I51" s="12"/>
      <c r="J51" s="12"/>
      <c r="K51" s="12"/>
      <c r="L51" s="12"/>
      <c r="M51" s="12"/>
      <c r="N51" s="40"/>
      <c r="O51" s="40"/>
      <c r="P51" s="16"/>
      <c r="Q51" s="16"/>
    </row>
    <row r="52" spans="1:17" ht="25.5" customHeight="1">
      <c r="A52" s="38"/>
      <c r="B52" s="42"/>
      <c r="C52" s="20" t="s">
        <v>3</v>
      </c>
      <c r="D52" s="12">
        <f t="shared" si="16"/>
        <v>19000</v>
      </c>
      <c r="E52" s="12">
        <f t="shared" si="16"/>
        <v>19000</v>
      </c>
      <c r="F52" s="18">
        <v>19000</v>
      </c>
      <c r="G52" s="12">
        <v>19000</v>
      </c>
      <c r="H52" s="12"/>
      <c r="I52" s="12"/>
      <c r="J52" s="12"/>
      <c r="K52" s="12"/>
      <c r="L52" s="12"/>
      <c r="M52" s="12"/>
      <c r="N52" s="40"/>
      <c r="O52" s="40"/>
      <c r="P52" s="16"/>
      <c r="Q52" s="16"/>
    </row>
    <row r="53" spans="1:17" ht="25.5" customHeight="1">
      <c r="A53" s="38" t="s">
        <v>47</v>
      </c>
      <c r="B53" s="42" t="s">
        <v>48</v>
      </c>
      <c r="C53" s="20" t="s">
        <v>15</v>
      </c>
      <c r="D53" s="12">
        <f aca="true" t="shared" si="20" ref="D53:E56">F53+H53+J53+L53</f>
        <v>10000</v>
      </c>
      <c r="E53" s="12">
        <f t="shared" si="20"/>
        <v>10000</v>
      </c>
      <c r="F53" s="12">
        <f aca="true" t="shared" si="21" ref="F53:M53">SUM(F54:F56)</f>
        <v>10000</v>
      </c>
      <c r="G53" s="12">
        <f t="shared" si="21"/>
        <v>10000</v>
      </c>
      <c r="H53" s="12">
        <f t="shared" si="21"/>
        <v>0</v>
      </c>
      <c r="I53" s="12">
        <f t="shared" si="21"/>
        <v>0</v>
      </c>
      <c r="J53" s="12">
        <f t="shared" si="21"/>
        <v>0</v>
      </c>
      <c r="K53" s="12">
        <f t="shared" si="21"/>
        <v>0</v>
      </c>
      <c r="L53" s="12">
        <f t="shared" si="21"/>
        <v>0</v>
      </c>
      <c r="M53" s="12">
        <f t="shared" si="21"/>
        <v>0</v>
      </c>
      <c r="N53" s="40"/>
      <c r="O53" s="40"/>
      <c r="P53" s="16"/>
      <c r="Q53" s="16"/>
    </row>
    <row r="54" spans="1:17" ht="25.5" customHeight="1">
      <c r="A54" s="38"/>
      <c r="B54" s="42"/>
      <c r="C54" s="20" t="s">
        <v>0</v>
      </c>
      <c r="D54" s="12">
        <f t="shared" si="20"/>
        <v>10000</v>
      </c>
      <c r="E54" s="12">
        <f t="shared" si="20"/>
        <v>10000</v>
      </c>
      <c r="F54" s="18">
        <v>10000</v>
      </c>
      <c r="G54" s="12">
        <v>10000</v>
      </c>
      <c r="H54" s="12"/>
      <c r="I54" s="12"/>
      <c r="J54" s="12"/>
      <c r="K54" s="12"/>
      <c r="L54" s="12"/>
      <c r="M54" s="12"/>
      <c r="N54" s="40"/>
      <c r="O54" s="40"/>
      <c r="P54" s="16"/>
      <c r="Q54" s="16"/>
    </row>
    <row r="55" spans="1:17" ht="25.5" customHeight="1">
      <c r="A55" s="38"/>
      <c r="B55" s="42"/>
      <c r="C55" s="20" t="s">
        <v>1</v>
      </c>
      <c r="D55" s="12">
        <f t="shared" si="20"/>
        <v>0</v>
      </c>
      <c r="E55" s="12">
        <f t="shared" si="20"/>
        <v>0</v>
      </c>
      <c r="F55" s="18"/>
      <c r="G55" s="12"/>
      <c r="H55" s="12"/>
      <c r="I55" s="12"/>
      <c r="J55" s="12"/>
      <c r="K55" s="12"/>
      <c r="L55" s="12"/>
      <c r="M55" s="12"/>
      <c r="N55" s="40"/>
      <c r="O55" s="40"/>
      <c r="P55" s="16"/>
      <c r="Q55" s="16"/>
    </row>
    <row r="56" spans="1:17" ht="25.5" customHeight="1">
      <c r="A56" s="38"/>
      <c r="B56" s="42"/>
      <c r="C56" s="20" t="s">
        <v>3</v>
      </c>
      <c r="D56" s="12">
        <f t="shared" si="20"/>
        <v>0</v>
      </c>
      <c r="E56" s="12">
        <f t="shared" si="20"/>
        <v>0</v>
      </c>
      <c r="F56" s="18"/>
      <c r="G56" s="12"/>
      <c r="H56" s="12"/>
      <c r="I56" s="12"/>
      <c r="J56" s="12"/>
      <c r="K56" s="12"/>
      <c r="L56" s="12"/>
      <c r="M56" s="12"/>
      <c r="N56" s="40"/>
      <c r="O56" s="40"/>
      <c r="P56" s="16"/>
      <c r="Q56" s="16"/>
    </row>
    <row r="57" spans="1:17" ht="15">
      <c r="A57" s="38"/>
      <c r="B57" s="40" t="s">
        <v>2</v>
      </c>
      <c r="C57" s="20" t="s">
        <v>15</v>
      </c>
      <c r="D57" s="12">
        <f t="shared" si="16"/>
        <v>311949.8</v>
      </c>
      <c r="E57" s="12">
        <f t="shared" si="16"/>
        <v>149230</v>
      </c>
      <c r="F57" s="12">
        <f aca="true" t="shared" si="22" ref="F57:M57">SUM(F58:F60)</f>
        <v>282051.8</v>
      </c>
      <c r="G57" s="12">
        <f t="shared" si="22"/>
        <v>119332</v>
      </c>
      <c r="H57" s="12">
        <f t="shared" si="22"/>
        <v>0</v>
      </c>
      <c r="I57" s="12">
        <f t="shared" si="22"/>
        <v>0</v>
      </c>
      <c r="J57" s="12">
        <f t="shared" si="22"/>
        <v>29898</v>
      </c>
      <c r="K57" s="12">
        <f t="shared" si="22"/>
        <v>29898</v>
      </c>
      <c r="L57" s="12">
        <f t="shared" si="22"/>
        <v>0</v>
      </c>
      <c r="M57" s="12">
        <f t="shared" si="22"/>
        <v>0</v>
      </c>
      <c r="N57" s="40"/>
      <c r="O57" s="40"/>
      <c r="P57" s="16"/>
      <c r="Q57" s="16"/>
    </row>
    <row r="58" spans="1:17" ht="15">
      <c r="A58" s="38"/>
      <c r="B58" s="40"/>
      <c r="C58" s="20" t="s">
        <v>0</v>
      </c>
      <c r="D58" s="12">
        <f t="shared" si="16"/>
        <v>122881</v>
      </c>
      <c r="E58" s="12">
        <f t="shared" si="16"/>
        <v>103449</v>
      </c>
      <c r="F58" s="12">
        <f>F38</f>
        <v>107932</v>
      </c>
      <c r="G58" s="12">
        <f aca="true" t="shared" si="23" ref="G58:M58">G38</f>
        <v>88500</v>
      </c>
      <c r="H58" s="12">
        <f t="shared" si="23"/>
        <v>0</v>
      </c>
      <c r="I58" s="12">
        <f t="shared" si="23"/>
        <v>0</v>
      </c>
      <c r="J58" s="12">
        <f t="shared" si="23"/>
        <v>14949</v>
      </c>
      <c r="K58" s="12">
        <f t="shared" si="23"/>
        <v>14949</v>
      </c>
      <c r="L58" s="12">
        <f t="shared" si="23"/>
        <v>0</v>
      </c>
      <c r="M58" s="12">
        <f t="shared" si="23"/>
        <v>0</v>
      </c>
      <c r="N58" s="40"/>
      <c r="O58" s="40"/>
      <c r="P58" s="16"/>
      <c r="Q58" s="16"/>
    </row>
    <row r="59" spans="1:17" ht="15">
      <c r="A59" s="38"/>
      <c r="B59" s="40"/>
      <c r="C59" s="20" t="s">
        <v>1</v>
      </c>
      <c r="D59" s="12">
        <f t="shared" si="16"/>
        <v>104758.9</v>
      </c>
      <c r="E59" s="12">
        <f t="shared" si="16"/>
        <v>26749</v>
      </c>
      <c r="F59" s="12">
        <f aca="true" t="shared" si="24" ref="F59:M60">F39</f>
        <v>89809.9</v>
      </c>
      <c r="G59" s="12">
        <f t="shared" si="24"/>
        <v>11800</v>
      </c>
      <c r="H59" s="12">
        <f t="shared" si="24"/>
        <v>0</v>
      </c>
      <c r="I59" s="12">
        <f t="shared" si="24"/>
        <v>0</v>
      </c>
      <c r="J59" s="12">
        <f t="shared" si="24"/>
        <v>14949</v>
      </c>
      <c r="K59" s="12">
        <f t="shared" si="24"/>
        <v>14949</v>
      </c>
      <c r="L59" s="12">
        <f t="shared" si="24"/>
        <v>0</v>
      </c>
      <c r="M59" s="12">
        <f t="shared" si="24"/>
        <v>0</v>
      </c>
      <c r="N59" s="40"/>
      <c r="O59" s="40"/>
      <c r="P59" s="16"/>
      <c r="Q59" s="16"/>
    </row>
    <row r="60" spans="1:17" ht="15">
      <c r="A60" s="38"/>
      <c r="B60" s="40"/>
      <c r="C60" s="20" t="s">
        <v>3</v>
      </c>
      <c r="D60" s="12">
        <f t="shared" si="16"/>
        <v>84309.9</v>
      </c>
      <c r="E60" s="12">
        <f t="shared" si="16"/>
        <v>19032</v>
      </c>
      <c r="F60" s="12">
        <f t="shared" si="24"/>
        <v>84309.9</v>
      </c>
      <c r="G60" s="12">
        <f t="shared" si="24"/>
        <v>19032</v>
      </c>
      <c r="H60" s="12">
        <f t="shared" si="24"/>
        <v>0</v>
      </c>
      <c r="I60" s="12">
        <f t="shared" si="24"/>
        <v>0</v>
      </c>
      <c r="J60" s="12">
        <f t="shared" si="24"/>
        <v>0</v>
      </c>
      <c r="K60" s="12">
        <f t="shared" si="24"/>
        <v>0</v>
      </c>
      <c r="L60" s="12">
        <f t="shared" si="24"/>
        <v>0</v>
      </c>
      <c r="M60" s="12">
        <f t="shared" si="24"/>
        <v>0</v>
      </c>
      <c r="N60" s="40"/>
      <c r="O60" s="40"/>
      <c r="P60" s="16"/>
      <c r="Q60" s="16"/>
    </row>
    <row r="61" spans="1:17" ht="15">
      <c r="A61" s="38"/>
      <c r="B61" s="40" t="s">
        <v>30</v>
      </c>
      <c r="C61" s="20" t="s">
        <v>15</v>
      </c>
      <c r="D61" s="12">
        <f>F61+H61+J61+L61</f>
        <v>6096300</v>
      </c>
      <c r="E61" s="12">
        <f t="shared" si="16"/>
        <v>5250796.1</v>
      </c>
      <c r="F61" s="12">
        <f aca="true" t="shared" si="25" ref="F61:M61">SUM(F62:F64)</f>
        <v>3920961.7999999993</v>
      </c>
      <c r="G61" s="12">
        <f t="shared" si="25"/>
        <v>3075457.9</v>
      </c>
      <c r="H61" s="12">
        <f t="shared" si="25"/>
        <v>0</v>
      </c>
      <c r="I61" s="12">
        <f t="shared" si="25"/>
        <v>0</v>
      </c>
      <c r="J61" s="12">
        <f t="shared" si="25"/>
        <v>2175338.2</v>
      </c>
      <c r="K61" s="12">
        <f t="shared" si="25"/>
        <v>2175338.2</v>
      </c>
      <c r="L61" s="12">
        <f t="shared" si="25"/>
        <v>0</v>
      </c>
      <c r="M61" s="12">
        <f t="shared" si="25"/>
        <v>0</v>
      </c>
      <c r="N61" s="40"/>
      <c r="O61" s="40"/>
      <c r="P61" s="16"/>
      <c r="Q61" s="16"/>
    </row>
    <row r="62" spans="1:17" ht="15">
      <c r="A62" s="38"/>
      <c r="B62" s="40"/>
      <c r="C62" s="20" t="s">
        <v>0</v>
      </c>
      <c r="D62" s="12">
        <f t="shared" si="16"/>
        <v>2305835.9</v>
      </c>
      <c r="E62" s="12">
        <f t="shared" si="16"/>
        <v>2215887.8</v>
      </c>
      <c r="F62" s="12">
        <f>F33+F58</f>
        <v>1227663.4</v>
      </c>
      <c r="G62" s="12">
        <f aca="true" t="shared" si="26" ref="G62:M62">G33+G58</f>
        <v>1137715.3</v>
      </c>
      <c r="H62" s="12">
        <f t="shared" si="26"/>
        <v>0</v>
      </c>
      <c r="I62" s="12">
        <f t="shared" si="26"/>
        <v>0</v>
      </c>
      <c r="J62" s="12">
        <f t="shared" si="26"/>
        <v>1078172.5</v>
      </c>
      <c r="K62" s="12">
        <f t="shared" si="26"/>
        <v>1078172.5</v>
      </c>
      <c r="L62" s="12">
        <f t="shared" si="26"/>
        <v>0</v>
      </c>
      <c r="M62" s="12">
        <f t="shared" si="26"/>
        <v>0</v>
      </c>
      <c r="N62" s="40"/>
      <c r="O62" s="40"/>
      <c r="P62" s="16"/>
      <c r="Q62" s="16"/>
    </row>
    <row r="63" spans="1:17" ht="15">
      <c r="A63" s="38"/>
      <c r="B63" s="40"/>
      <c r="C63" s="20" t="s">
        <v>1</v>
      </c>
      <c r="D63" s="12">
        <f t="shared" si="16"/>
        <v>2446564.8999999994</v>
      </c>
      <c r="E63" s="12">
        <f t="shared" si="16"/>
        <v>2062421</v>
      </c>
      <c r="F63" s="12">
        <f aca="true" t="shared" si="27" ref="F63:M64">F34+F59</f>
        <v>1349399.1999999997</v>
      </c>
      <c r="G63" s="12">
        <f t="shared" si="27"/>
        <v>965255.2999999999</v>
      </c>
      <c r="H63" s="12">
        <f t="shared" si="27"/>
        <v>0</v>
      </c>
      <c r="I63" s="12">
        <f t="shared" si="27"/>
        <v>0</v>
      </c>
      <c r="J63" s="12">
        <f t="shared" si="27"/>
        <v>1097165.7</v>
      </c>
      <c r="K63" s="12">
        <f t="shared" si="27"/>
        <v>1097165.7</v>
      </c>
      <c r="L63" s="12">
        <f t="shared" si="27"/>
        <v>0</v>
      </c>
      <c r="M63" s="12">
        <f t="shared" si="27"/>
        <v>0</v>
      </c>
      <c r="N63" s="40"/>
      <c r="O63" s="40"/>
      <c r="P63" s="16"/>
      <c r="Q63" s="16"/>
    </row>
    <row r="64" spans="1:17" ht="15">
      <c r="A64" s="38"/>
      <c r="B64" s="40"/>
      <c r="C64" s="20" t="s">
        <v>3</v>
      </c>
      <c r="D64" s="12">
        <f t="shared" si="16"/>
        <v>1343899.1999999997</v>
      </c>
      <c r="E64" s="12">
        <f t="shared" si="16"/>
        <v>972487.2999999999</v>
      </c>
      <c r="F64" s="12">
        <f t="shared" si="27"/>
        <v>1343899.1999999997</v>
      </c>
      <c r="G64" s="12">
        <f t="shared" si="27"/>
        <v>972487.2999999999</v>
      </c>
      <c r="H64" s="12">
        <f t="shared" si="27"/>
        <v>0</v>
      </c>
      <c r="I64" s="12">
        <f t="shared" si="27"/>
        <v>0</v>
      </c>
      <c r="J64" s="12">
        <f t="shared" si="27"/>
        <v>0</v>
      </c>
      <c r="K64" s="12">
        <f t="shared" si="27"/>
        <v>0</v>
      </c>
      <c r="L64" s="12">
        <f t="shared" si="27"/>
        <v>0</v>
      </c>
      <c r="M64" s="12">
        <f t="shared" si="27"/>
        <v>0</v>
      </c>
      <c r="N64" s="40"/>
      <c r="O64" s="40"/>
      <c r="P64" s="16"/>
      <c r="Q64" s="16"/>
    </row>
    <row r="65" spans="2:17" ht="15">
      <c r="B65" s="1"/>
      <c r="C65" s="1"/>
      <c r="D65" s="1"/>
      <c r="E65" s="1"/>
      <c r="N65" s="1"/>
      <c r="O65" s="1"/>
      <c r="P65" s="16"/>
      <c r="Q65" s="16"/>
    </row>
    <row r="66" spans="2:17" ht="15">
      <c r="B66" s="1"/>
      <c r="C66" s="1"/>
      <c r="D66" s="1"/>
      <c r="E66" s="1"/>
      <c r="N66" s="1"/>
      <c r="O66" s="1"/>
      <c r="P66" s="16"/>
      <c r="Q66" s="16"/>
    </row>
    <row r="67" spans="2:17" ht="15">
      <c r="B67" s="1"/>
      <c r="C67" s="1"/>
      <c r="D67" s="1"/>
      <c r="E67" s="1"/>
      <c r="F67" s="19"/>
      <c r="G67" s="19"/>
      <c r="N67" s="1"/>
      <c r="O67" s="1"/>
      <c r="P67" s="16"/>
      <c r="Q67" s="16"/>
    </row>
    <row r="68" spans="2:17" ht="15">
      <c r="B68" s="1"/>
      <c r="C68" s="1"/>
      <c r="D68" s="1"/>
      <c r="E68" s="19"/>
      <c r="F68" s="19"/>
      <c r="G68" s="19"/>
      <c r="N68" s="1"/>
      <c r="O68" s="1"/>
      <c r="P68" s="16"/>
      <c r="Q68" s="16"/>
    </row>
    <row r="69" spans="5:17" ht="15">
      <c r="E69" s="15"/>
      <c r="F69" s="19"/>
      <c r="P69" s="16"/>
      <c r="Q69" s="16"/>
    </row>
    <row r="70" spans="4:17" ht="15">
      <c r="D70" s="15"/>
      <c r="P70" s="16"/>
      <c r="Q70" s="16"/>
    </row>
    <row r="71" spans="4:17" ht="15">
      <c r="D71" s="15"/>
      <c r="P71" s="16"/>
      <c r="Q71" s="16"/>
    </row>
    <row r="72" spans="4:17" ht="15">
      <c r="D72" s="15"/>
      <c r="P72" s="16"/>
      <c r="Q72" s="16"/>
    </row>
    <row r="73" spans="16:17" ht="15">
      <c r="P73" s="16"/>
      <c r="Q73" s="16"/>
    </row>
    <row r="74" spans="16:17" ht="15">
      <c r="P74" s="16"/>
      <c r="Q74" s="16"/>
    </row>
    <row r="75" spans="16:17" ht="15">
      <c r="P75" s="16"/>
      <c r="Q75" s="16"/>
    </row>
    <row r="76" spans="16:17" ht="15">
      <c r="P76" s="16"/>
      <c r="Q76" s="16"/>
    </row>
    <row r="77" spans="16:17" ht="15">
      <c r="P77" s="16"/>
      <c r="Q77" s="16"/>
    </row>
    <row r="78" spans="16:17" ht="15">
      <c r="P78" s="16"/>
      <c r="Q78" s="16"/>
    </row>
    <row r="79" spans="16:17" ht="15">
      <c r="P79" s="16"/>
      <c r="Q79" s="16"/>
    </row>
    <row r="80" spans="16:17" ht="15">
      <c r="P80" s="16"/>
      <c r="Q80" s="16"/>
    </row>
    <row r="81" spans="16:17" ht="15">
      <c r="P81" s="16"/>
      <c r="Q81" s="16"/>
    </row>
    <row r="82" spans="16:17" ht="15">
      <c r="P82" s="16"/>
      <c r="Q82" s="16"/>
    </row>
    <row r="83" spans="16:17" ht="15">
      <c r="P83" s="16"/>
      <c r="Q83" s="16"/>
    </row>
    <row r="84" spans="16:17" ht="15">
      <c r="P84" s="16"/>
      <c r="Q84" s="16"/>
    </row>
    <row r="85" spans="16:17" ht="15">
      <c r="P85" s="16"/>
      <c r="Q85" s="16"/>
    </row>
    <row r="86" spans="16:17" ht="15">
      <c r="P86" s="16"/>
      <c r="Q86" s="16"/>
    </row>
    <row r="87" spans="16:17" ht="15">
      <c r="P87" s="16"/>
      <c r="Q87" s="16"/>
    </row>
    <row r="88" spans="16:17" ht="15">
      <c r="P88" s="16"/>
      <c r="Q88" s="16"/>
    </row>
    <row r="89" spans="16:17" ht="15">
      <c r="P89" s="16"/>
      <c r="Q89" s="16"/>
    </row>
    <row r="90" spans="16:17" ht="15">
      <c r="P90" s="16"/>
      <c r="Q90" s="16"/>
    </row>
    <row r="91" spans="16:17" ht="15">
      <c r="P91" s="16"/>
      <c r="Q91" s="16"/>
    </row>
    <row r="92" spans="16:17" ht="15">
      <c r="P92" s="16"/>
      <c r="Q92" s="16"/>
    </row>
    <row r="93" spans="16:17" ht="15">
      <c r="P93" s="16"/>
      <c r="Q93" s="16"/>
    </row>
    <row r="94" spans="16:17" ht="15">
      <c r="P94" s="16"/>
      <c r="Q94" s="16"/>
    </row>
    <row r="95" spans="16:17" ht="15">
      <c r="P95" s="16"/>
      <c r="Q95" s="16"/>
    </row>
    <row r="96" spans="16:17" ht="15">
      <c r="P96" s="16"/>
      <c r="Q96" s="16"/>
    </row>
  </sheetData>
  <mergeCells count="59">
    <mergeCell ref="B36:C36"/>
    <mergeCell ref="A53:A56"/>
    <mergeCell ref="A4:O4"/>
    <mergeCell ref="B45:B48"/>
    <mergeCell ref="N45:O48"/>
    <mergeCell ref="A41:A44"/>
    <mergeCell ref="B41:B44"/>
    <mergeCell ref="N41:O44"/>
    <mergeCell ref="A32:A35"/>
    <mergeCell ref="B32:B35"/>
    <mergeCell ref="N32:O35"/>
    <mergeCell ref="N36:O36"/>
    <mergeCell ref="A61:A64"/>
    <mergeCell ref="B61:B64"/>
    <mergeCell ref="N61:O64"/>
    <mergeCell ref="A49:A52"/>
    <mergeCell ref="B49:B52"/>
    <mergeCell ref="N49:O52"/>
    <mergeCell ref="A57:A60"/>
    <mergeCell ref="B57:B60"/>
    <mergeCell ref="N57:O60"/>
    <mergeCell ref="A45:A48"/>
    <mergeCell ref="A37:A40"/>
    <mergeCell ref="B37:B40"/>
    <mergeCell ref="N37:O40"/>
    <mergeCell ref="B53:B56"/>
    <mergeCell ref="N53:O56"/>
    <mergeCell ref="A24:A27"/>
    <mergeCell ref="B24:B27"/>
    <mergeCell ref="N24:O27"/>
    <mergeCell ref="A28:A31"/>
    <mergeCell ref="B28:B31"/>
    <mergeCell ref="N28:O31"/>
    <mergeCell ref="A20:A23"/>
    <mergeCell ref="B20:B23"/>
    <mergeCell ref="N20:O23"/>
    <mergeCell ref="A12:A15"/>
    <mergeCell ref="B12:B15"/>
    <mergeCell ref="N12:O15"/>
    <mergeCell ref="A16:A19"/>
    <mergeCell ref="B16:B19"/>
    <mergeCell ref="N16:O19"/>
    <mergeCell ref="B10:C10"/>
    <mergeCell ref="N10:O10"/>
    <mergeCell ref="N6:O8"/>
    <mergeCell ref="B11:C11"/>
    <mergeCell ref="N11:O11"/>
    <mergeCell ref="H7:I7"/>
    <mergeCell ref="J7:K7"/>
    <mergeCell ref="L7:M7"/>
    <mergeCell ref="N9:O9"/>
    <mergeCell ref="K1:O1"/>
    <mergeCell ref="A3:O3"/>
    <mergeCell ref="A6:A8"/>
    <mergeCell ref="B6:B8"/>
    <mergeCell ref="C6:C8"/>
    <mergeCell ref="D6:E7"/>
    <mergeCell ref="F6:M6"/>
    <mergeCell ref="F7:G7"/>
  </mergeCells>
  <printOptions/>
  <pageMargins left="0.75" right="0.75" top="1" bottom="1" header="0.5" footer="0.5"/>
  <pageSetup fitToHeight="1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Бутаков Артём  Александрович</dc:creator>
  <cp:keywords/>
  <dc:description/>
  <cp:lastModifiedBy>titaeva</cp:lastModifiedBy>
  <cp:lastPrinted>2014-07-01T05:48:12Z</cp:lastPrinted>
  <dcterms:created xsi:type="dcterms:W3CDTF">2013-09-25T10:58:55Z</dcterms:created>
  <dcterms:modified xsi:type="dcterms:W3CDTF">2015-02-01T06:11:55Z</dcterms:modified>
  <cp:category/>
  <cp:version/>
  <cp:contentType/>
  <cp:contentStatus/>
</cp:coreProperties>
</file>