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<sst xmlns="http://schemas.openxmlformats.org/spreadsheetml/2006/main" count="109" uniqueCount="50">
  <si>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</si>
  <si>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</si>
  <si>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</si>
  <si>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</si>
  <si>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</si>
  <si>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</si>
  <si>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</si>
  <si>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</si>
  <si>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</si>
  <si>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</si>
  <si>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</si>
  <si>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</si>
  <si>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</si>
  <si>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</si>
  <si>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</si>
  <si>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</si>
  <si>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</si>
  <si>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</si>
  <si>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</si>
  <si>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</si>
  <si>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</si>
  <si>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</si>
  <si>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</si>
  <si>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</si>
  <si>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</si>
  <si>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</si>
  <si>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</si>
  <si>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</si>
  <si>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Задача 2 подпрограммы: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</si>
  <si>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</si>
  <si>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</si>
  <si>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</si>
  <si>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</si>
  <si>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</si>
  <si>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</si>
  <si>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</si>
  <si>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</si>
  <si>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</si>
  <si>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</si>
  <si>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</si>
  <si>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</si>
  <si>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</si>
  <si>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</si>
  <si>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</si>
  <si>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</si>
  <si>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Приложение 2 к Подпрограмме 4 "Сопровождение функционирования и развития сферы образования" на 2015 – 2017 годы" муниципальной программы "Развитие образования" на 2015 - 2017 годы"</t>
  </si>
  <si>
    <t>"Сопровождения функционирования и развития сферы образования" на 2015 - 2017 годы"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</si>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</sst>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1" fillId="0" borderId="1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49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workbookViewId="0" topLeftCell="A46">
      <selection activeCell="B54" sqref="B54:B61"/>
    </sheetView>
  </sheetViews>
  <sheetFormatPr defaultColWidth="9.140625" defaultRowHeight="15"/>
  <cols>
    <col min="2" max="2" width="30.7109375" style="0" customWidth="1"/>
    <col min="5" max="5" width="12.57421875" style="0" bestFit="1" customWidth="1"/>
    <col min="6" max="8" width="11.57421875" style="0" bestFit="1" customWidth="1"/>
  </cols>
  <sheetData>
    <row r="1" spans="1:15" ht="63" customHeight="1">
      <c r="A1" s="4"/>
      <c r="B1" s="5"/>
      <c r="C1" s="5"/>
      <c r="D1" s="5"/>
      <c r="E1" s="5"/>
      <c r="F1" s="6"/>
      <c r="G1" s="6"/>
      <c r="H1" s="6"/>
      <c r="I1" s="6"/>
      <c r="J1" s="6"/>
      <c r="K1" s="16" t="s">
        <v>45</v>
      </c>
      <c r="L1" s="16"/>
      <c r="M1" s="16"/>
      <c r="N1" s="16"/>
      <c r="O1" s="16"/>
    </row>
    <row r="2" spans="1:15" ht="15">
      <c r="A2" s="4"/>
      <c r="B2" s="5"/>
      <c r="C2" s="5"/>
      <c r="D2" s="5"/>
      <c r="E2" s="5"/>
      <c r="F2" s="6"/>
      <c r="G2" s="6"/>
      <c r="H2" s="6"/>
      <c r="I2" s="6"/>
      <c r="J2" s="6"/>
      <c r="K2" s="5"/>
      <c r="L2" s="5"/>
      <c r="M2" s="5"/>
      <c r="N2" s="5"/>
      <c r="O2" s="5"/>
    </row>
    <row r="3" spans="1:15" ht="1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>
      <c r="A4" s="15" t="s">
        <v>46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5">
      <c r="A5" s="4"/>
      <c r="B5" s="5"/>
      <c r="C5" s="5"/>
      <c r="D5" s="5"/>
      <c r="E5" s="5"/>
      <c r="F5" s="6"/>
      <c r="G5" s="6"/>
      <c r="H5" s="6"/>
      <c r="I5" s="6"/>
      <c r="J5" s="6"/>
      <c r="K5" s="5"/>
      <c r="L5" s="5"/>
      <c r="M5" s="5"/>
      <c r="N5" s="5"/>
      <c r="O5" s="5"/>
    </row>
    <row r="6" spans="1:15" ht="15">
      <c r="A6" s="17" t="s">
        <v>6</v>
      </c>
      <c r="B6" s="18" t="s">
        <v>7</v>
      </c>
      <c r="C6" s="18" t="s">
        <v>8</v>
      </c>
      <c r="D6" s="18" t="s">
        <v>9</v>
      </c>
      <c r="E6" s="18"/>
      <c r="F6" s="18" t="s">
        <v>10</v>
      </c>
      <c r="G6" s="18"/>
      <c r="H6" s="18"/>
      <c r="I6" s="18"/>
      <c r="J6" s="18"/>
      <c r="K6" s="18"/>
      <c r="L6" s="18"/>
      <c r="M6" s="18"/>
      <c r="N6" s="19" t="s">
        <v>11</v>
      </c>
      <c r="O6" s="20"/>
    </row>
    <row r="7" spans="1:15" ht="38.25" customHeight="1">
      <c r="A7" s="17"/>
      <c r="B7" s="18"/>
      <c r="C7" s="18"/>
      <c r="D7" s="18"/>
      <c r="E7" s="18"/>
      <c r="F7" s="18" t="s">
        <v>12</v>
      </c>
      <c r="G7" s="18"/>
      <c r="H7" s="18" t="s">
        <v>13</v>
      </c>
      <c r="I7" s="18"/>
      <c r="J7" s="18" t="s">
        <v>14</v>
      </c>
      <c r="K7" s="18"/>
      <c r="L7" s="18" t="s">
        <v>15</v>
      </c>
      <c r="M7" s="18"/>
      <c r="N7" s="21"/>
      <c r="O7" s="22"/>
    </row>
    <row r="8" spans="1:15" ht="25.5">
      <c r="A8" s="17"/>
      <c r="B8" s="18"/>
      <c r="C8" s="18"/>
      <c r="D8" s="7" t="s">
        <v>16</v>
      </c>
      <c r="E8" s="7" t="s">
        <v>17</v>
      </c>
      <c r="F8" s="7" t="s">
        <v>16</v>
      </c>
      <c r="G8" s="7" t="s">
        <v>17</v>
      </c>
      <c r="H8" s="7" t="s">
        <v>16</v>
      </c>
      <c r="I8" s="7" t="s">
        <v>17</v>
      </c>
      <c r="J8" s="7" t="s">
        <v>16</v>
      </c>
      <c r="K8" s="7" t="s">
        <v>17</v>
      </c>
      <c r="L8" s="7" t="s">
        <v>16</v>
      </c>
      <c r="M8" s="7" t="s">
        <v>17</v>
      </c>
      <c r="N8" s="23"/>
      <c r="O8" s="24"/>
    </row>
    <row r="9" spans="1:15" ht="15">
      <c r="A9" s="10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18">
        <v>14</v>
      </c>
      <c r="O9" s="18"/>
    </row>
    <row r="10" spans="1:15" ht="54.75" customHeight="1">
      <c r="A10" s="10" t="s">
        <v>20</v>
      </c>
      <c r="B10" s="25" t="s">
        <v>22</v>
      </c>
      <c r="C10" s="25"/>
      <c r="D10" s="9"/>
      <c r="E10" s="9"/>
      <c r="F10" s="9"/>
      <c r="G10" s="9"/>
      <c r="H10" s="9"/>
      <c r="I10" s="9"/>
      <c r="J10" s="9"/>
      <c r="K10" s="9"/>
      <c r="L10" s="9"/>
      <c r="M10" s="9"/>
      <c r="N10" s="26"/>
      <c r="O10" s="26"/>
    </row>
    <row r="11" spans="1:15" ht="112.5" customHeight="1">
      <c r="A11" s="10" t="s">
        <v>34</v>
      </c>
      <c r="B11" s="25" t="s">
        <v>23</v>
      </c>
      <c r="C11" s="25"/>
      <c r="D11" s="9"/>
      <c r="E11" s="9"/>
      <c r="F11" s="9"/>
      <c r="G11" s="9"/>
      <c r="H11" s="9"/>
      <c r="I11" s="9"/>
      <c r="J11" s="9"/>
      <c r="K11" s="9"/>
      <c r="L11" s="9"/>
      <c r="M11" s="9"/>
      <c r="N11" s="26"/>
      <c r="O11" s="26"/>
    </row>
    <row r="12" spans="1:15" ht="27" customHeight="1">
      <c r="A12" s="17" t="s">
        <v>35</v>
      </c>
      <c r="B12" s="27" t="s">
        <v>24</v>
      </c>
      <c r="C12" s="7" t="s">
        <v>18</v>
      </c>
      <c r="D12" s="8">
        <f aca="true" t="shared" si="0" ref="D12:E35">F12+H12+J12+L12</f>
        <v>56770.8</v>
      </c>
      <c r="E12" s="8">
        <f t="shared" si="0"/>
        <v>54271.200000000004</v>
      </c>
      <c r="F12" s="8">
        <f>SUM(F13:F15)</f>
        <v>56770.8</v>
      </c>
      <c r="G12" s="8">
        <f>SUM(G13:G15)</f>
        <v>54271.200000000004</v>
      </c>
      <c r="H12" s="8">
        <f aca="true" t="shared" si="1" ref="H12:M12">SUM(H13:H15)</f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18" t="s">
        <v>19</v>
      </c>
      <c r="O12" s="18"/>
    </row>
    <row r="13" spans="1:15" ht="27" customHeight="1">
      <c r="A13" s="17"/>
      <c r="B13" s="27"/>
      <c r="C13" s="7" t="s">
        <v>0</v>
      </c>
      <c r="D13" s="8">
        <f t="shared" si="0"/>
        <v>18923.600000000002</v>
      </c>
      <c r="E13" s="8">
        <f t="shared" si="0"/>
        <v>18090.4</v>
      </c>
      <c r="F13" s="1">
        <f>F17+F21+F25+F29</f>
        <v>18923.600000000002</v>
      </c>
      <c r="G13" s="1">
        <f aca="true" t="shared" si="2" ref="G13:M13">G17+G21+G25+G29</f>
        <v>18090.4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8"/>
      <c r="O13" s="18"/>
    </row>
    <row r="14" spans="1:15" ht="27" customHeight="1">
      <c r="A14" s="17"/>
      <c r="B14" s="27"/>
      <c r="C14" s="7" t="s">
        <v>1</v>
      </c>
      <c r="D14" s="8">
        <f t="shared" si="0"/>
        <v>18923.600000000002</v>
      </c>
      <c r="E14" s="8">
        <f t="shared" si="0"/>
        <v>18090.4</v>
      </c>
      <c r="F14" s="1">
        <f aca="true" t="shared" si="3" ref="F14:M15">F18+F22+F26+F30</f>
        <v>18923.600000000002</v>
      </c>
      <c r="G14" s="1">
        <f t="shared" si="3"/>
        <v>18090.4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8"/>
      <c r="O14" s="18"/>
    </row>
    <row r="15" spans="1:15" ht="27" customHeight="1">
      <c r="A15" s="17"/>
      <c r="B15" s="27"/>
      <c r="C15" s="7" t="s">
        <v>5</v>
      </c>
      <c r="D15" s="8">
        <f t="shared" si="0"/>
        <v>18923.600000000002</v>
      </c>
      <c r="E15" s="8">
        <f t="shared" si="0"/>
        <v>18090.4</v>
      </c>
      <c r="F15" s="1">
        <f t="shared" si="3"/>
        <v>18923.600000000002</v>
      </c>
      <c r="G15" s="1">
        <f t="shared" si="3"/>
        <v>18090.4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8"/>
      <c r="O15" s="18"/>
    </row>
    <row r="16" spans="1:15" ht="30.75" customHeight="1">
      <c r="A16" s="31" t="s">
        <v>36</v>
      </c>
      <c r="B16" s="33" t="s">
        <v>25</v>
      </c>
      <c r="C16" s="7" t="s">
        <v>18</v>
      </c>
      <c r="D16" s="8">
        <f t="shared" si="0"/>
        <v>34339.8</v>
      </c>
      <c r="E16" s="8">
        <f t="shared" si="0"/>
        <v>33873.600000000006</v>
      </c>
      <c r="F16" s="8">
        <f>SUM(F17:F19)</f>
        <v>34339.8</v>
      </c>
      <c r="G16" s="8">
        <f>SUM(G17:G19)</f>
        <v>33873.600000000006</v>
      </c>
      <c r="H16" s="8">
        <f aca="true" t="shared" si="4" ref="H16:M16">SUM(H17:H19)</f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18" t="s">
        <v>19</v>
      </c>
      <c r="O16" s="18"/>
    </row>
    <row r="17" spans="1:15" ht="30.75" customHeight="1">
      <c r="A17" s="32"/>
      <c r="B17" s="34"/>
      <c r="C17" s="7" t="s">
        <v>0</v>
      </c>
      <c r="D17" s="8">
        <f t="shared" si="0"/>
        <v>11446.6</v>
      </c>
      <c r="E17" s="8">
        <f t="shared" si="0"/>
        <v>11291.2</v>
      </c>
      <c r="F17" s="3">
        <v>11446.6</v>
      </c>
      <c r="G17" s="8">
        <v>11291.2</v>
      </c>
      <c r="H17" s="8"/>
      <c r="I17" s="8"/>
      <c r="J17" s="1"/>
      <c r="K17" s="8"/>
      <c r="L17" s="8"/>
      <c r="M17" s="8"/>
      <c r="N17" s="18"/>
      <c r="O17" s="18"/>
    </row>
    <row r="18" spans="1:15" ht="30.75" customHeight="1">
      <c r="A18" s="32"/>
      <c r="B18" s="34"/>
      <c r="C18" s="7" t="s">
        <v>1</v>
      </c>
      <c r="D18" s="8">
        <f t="shared" si="0"/>
        <v>11446.6</v>
      </c>
      <c r="E18" s="8">
        <f t="shared" si="0"/>
        <v>11291.2</v>
      </c>
      <c r="F18" s="1">
        <f>F17</f>
        <v>11446.6</v>
      </c>
      <c r="G18" s="8">
        <v>11291.2</v>
      </c>
      <c r="H18" s="8"/>
      <c r="I18" s="8"/>
      <c r="J18" s="1"/>
      <c r="K18" s="8"/>
      <c r="L18" s="8"/>
      <c r="M18" s="8"/>
      <c r="N18" s="18"/>
      <c r="O18" s="18"/>
    </row>
    <row r="19" spans="1:15" ht="30.75" customHeight="1">
      <c r="A19" s="32"/>
      <c r="B19" s="34"/>
      <c r="C19" s="7" t="s">
        <v>5</v>
      </c>
      <c r="D19" s="8">
        <f t="shared" si="0"/>
        <v>11446.6</v>
      </c>
      <c r="E19" s="8">
        <f t="shared" si="0"/>
        <v>11291.2</v>
      </c>
      <c r="F19" s="1">
        <f>F18</f>
        <v>11446.6</v>
      </c>
      <c r="G19" s="8">
        <v>11291.2</v>
      </c>
      <c r="H19" s="8"/>
      <c r="I19" s="8"/>
      <c r="J19" s="1"/>
      <c r="K19" s="8"/>
      <c r="L19" s="8"/>
      <c r="M19" s="8"/>
      <c r="N19" s="18"/>
      <c r="O19" s="18"/>
    </row>
    <row r="20" spans="1:15" ht="15" customHeight="1">
      <c r="A20" s="32" t="s">
        <v>37</v>
      </c>
      <c r="B20" s="35" t="s">
        <v>26</v>
      </c>
      <c r="C20" s="7" t="s">
        <v>18</v>
      </c>
      <c r="D20" s="8">
        <f t="shared" si="0"/>
        <v>3660</v>
      </c>
      <c r="E20" s="8">
        <f t="shared" si="0"/>
        <v>3660</v>
      </c>
      <c r="F20" s="8">
        <f>SUM(F21:F23)</f>
        <v>3660</v>
      </c>
      <c r="G20" s="8">
        <f>SUM(G21:G23)</f>
        <v>3660</v>
      </c>
      <c r="H20" s="8">
        <f aca="true" t="shared" si="5" ref="H20:M20">SUM(H21:H23)</f>
        <v>0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8">
        <f t="shared" si="5"/>
        <v>0</v>
      </c>
      <c r="N20" s="18" t="s">
        <v>19</v>
      </c>
      <c r="O20" s="18"/>
    </row>
    <row r="21" spans="1:15" ht="15">
      <c r="A21" s="32"/>
      <c r="B21" s="35"/>
      <c r="C21" s="7" t="s">
        <v>0</v>
      </c>
      <c r="D21" s="8">
        <f t="shared" si="0"/>
        <v>1220</v>
      </c>
      <c r="E21" s="8">
        <f t="shared" si="0"/>
        <v>1220</v>
      </c>
      <c r="F21" s="1">
        <v>1220</v>
      </c>
      <c r="G21" s="8">
        <v>1220</v>
      </c>
      <c r="H21" s="8"/>
      <c r="I21" s="8"/>
      <c r="J21" s="1"/>
      <c r="K21" s="8"/>
      <c r="L21" s="8"/>
      <c r="M21" s="8"/>
      <c r="N21" s="18"/>
      <c r="O21" s="18"/>
    </row>
    <row r="22" spans="1:15" ht="15">
      <c r="A22" s="32"/>
      <c r="B22" s="35"/>
      <c r="C22" s="7" t="s">
        <v>1</v>
      </c>
      <c r="D22" s="8">
        <f t="shared" si="0"/>
        <v>1220</v>
      </c>
      <c r="E22" s="8">
        <f t="shared" si="0"/>
        <v>1220</v>
      </c>
      <c r="F22" s="1">
        <v>1220</v>
      </c>
      <c r="G22" s="8">
        <v>1220</v>
      </c>
      <c r="H22" s="8"/>
      <c r="I22" s="8"/>
      <c r="J22" s="1"/>
      <c r="K22" s="8"/>
      <c r="L22" s="8"/>
      <c r="M22" s="8"/>
      <c r="N22" s="18"/>
      <c r="O22" s="18"/>
    </row>
    <row r="23" spans="1:15" ht="15">
      <c r="A23" s="32"/>
      <c r="B23" s="35"/>
      <c r="C23" s="7" t="s">
        <v>5</v>
      </c>
      <c r="D23" s="8">
        <f t="shared" si="0"/>
        <v>1220</v>
      </c>
      <c r="E23" s="8">
        <f t="shared" si="0"/>
        <v>1220</v>
      </c>
      <c r="F23" s="1">
        <v>1220</v>
      </c>
      <c r="G23" s="8">
        <v>1220</v>
      </c>
      <c r="H23" s="8"/>
      <c r="I23" s="8"/>
      <c r="J23" s="1"/>
      <c r="K23" s="8"/>
      <c r="L23" s="8"/>
      <c r="M23" s="8"/>
      <c r="N23" s="18"/>
      <c r="O23" s="18"/>
    </row>
    <row r="24" spans="1:15" ht="22.5" customHeight="1">
      <c r="A24" s="31" t="s">
        <v>38</v>
      </c>
      <c r="B24" s="33" t="s">
        <v>49</v>
      </c>
      <c r="C24" s="7" t="s">
        <v>18</v>
      </c>
      <c r="D24" s="8">
        <f t="shared" si="0"/>
        <v>8728.8</v>
      </c>
      <c r="E24" s="8">
        <f t="shared" si="0"/>
        <v>7053</v>
      </c>
      <c r="F24" s="8">
        <f>SUM(F25:F27)</f>
        <v>8728.8</v>
      </c>
      <c r="G24" s="8">
        <f>SUM(G25:G27)</f>
        <v>7053</v>
      </c>
      <c r="H24" s="8">
        <f aca="true" t="shared" si="6" ref="H24:M24">SUM(H25:H27)</f>
        <v>0</v>
      </c>
      <c r="I24" s="8">
        <f t="shared" si="6"/>
        <v>0</v>
      </c>
      <c r="J24" s="8">
        <f t="shared" si="6"/>
        <v>0</v>
      </c>
      <c r="K24" s="8">
        <f t="shared" si="6"/>
        <v>0</v>
      </c>
      <c r="L24" s="8">
        <f t="shared" si="6"/>
        <v>0</v>
      </c>
      <c r="M24" s="8">
        <f t="shared" si="6"/>
        <v>0</v>
      </c>
      <c r="N24" s="18" t="s">
        <v>19</v>
      </c>
      <c r="O24" s="18"/>
    </row>
    <row r="25" spans="1:15" ht="22.5" customHeight="1">
      <c r="A25" s="32"/>
      <c r="B25" s="34"/>
      <c r="C25" s="7" t="s">
        <v>0</v>
      </c>
      <c r="D25" s="8">
        <f t="shared" si="0"/>
        <v>2909.6</v>
      </c>
      <c r="E25" s="8">
        <f t="shared" si="0"/>
        <v>2351</v>
      </c>
      <c r="F25" s="3">
        <v>2909.6</v>
      </c>
      <c r="G25" s="8">
        <v>2351</v>
      </c>
      <c r="H25" s="8"/>
      <c r="I25" s="8"/>
      <c r="J25" s="1"/>
      <c r="K25" s="8"/>
      <c r="L25" s="8"/>
      <c r="M25" s="8"/>
      <c r="N25" s="18"/>
      <c r="O25" s="18"/>
    </row>
    <row r="26" spans="1:15" ht="22.5" customHeight="1">
      <c r="A26" s="32"/>
      <c r="B26" s="34"/>
      <c r="C26" s="7" t="s">
        <v>1</v>
      </c>
      <c r="D26" s="8">
        <f t="shared" si="0"/>
        <v>2909.6</v>
      </c>
      <c r="E26" s="8">
        <f t="shared" si="0"/>
        <v>2351</v>
      </c>
      <c r="F26" s="1">
        <f>F25</f>
        <v>2909.6</v>
      </c>
      <c r="G26" s="8">
        <v>2351</v>
      </c>
      <c r="H26" s="8"/>
      <c r="I26" s="8"/>
      <c r="J26" s="1"/>
      <c r="K26" s="8"/>
      <c r="L26" s="8"/>
      <c r="M26" s="8"/>
      <c r="N26" s="18"/>
      <c r="O26" s="18"/>
    </row>
    <row r="27" spans="1:15" ht="22.5" customHeight="1">
      <c r="A27" s="32"/>
      <c r="B27" s="34"/>
      <c r="C27" s="7" t="s">
        <v>5</v>
      </c>
      <c r="D27" s="8">
        <f t="shared" si="0"/>
        <v>2909.6</v>
      </c>
      <c r="E27" s="8">
        <f t="shared" si="0"/>
        <v>2351</v>
      </c>
      <c r="F27" s="1">
        <f>F26</f>
        <v>2909.6</v>
      </c>
      <c r="G27" s="8">
        <v>2351</v>
      </c>
      <c r="H27" s="8"/>
      <c r="I27" s="8"/>
      <c r="J27" s="1"/>
      <c r="K27" s="8"/>
      <c r="L27" s="8"/>
      <c r="M27" s="8"/>
      <c r="N27" s="18"/>
      <c r="O27" s="18"/>
    </row>
    <row r="28" spans="1:15" ht="30.75" customHeight="1">
      <c r="A28" s="32" t="s">
        <v>39</v>
      </c>
      <c r="B28" s="35" t="s">
        <v>27</v>
      </c>
      <c r="C28" s="7" t="s">
        <v>18</v>
      </c>
      <c r="D28" s="8">
        <f t="shared" si="0"/>
        <v>10042.2</v>
      </c>
      <c r="E28" s="8">
        <f t="shared" si="0"/>
        <v>9684.599999999999</v>
      </c>
      <c r="F28" s="8">
        <f>SUM(F29:F31)</f>
        <v>10042.2</v>
      </c>
      <c r="G28" s="8">
        <f>SUM(G29:G31)</f>
        <v>9684.599999999999</v>
      </c>
      <c r="H28" s="8">
        <f aca="true" t="shared" si="7" ref="H28:M28">SUM(H29:H31)</f>
        <v>0</v>
      </c>
      <c r="I28" s="8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8">
        <f t="shared" si="7"/>
        <v>0</v>
      </c>
      <c r="N28" s="18" t="s">
        <v>19</v>
      </c>
      <c r="O28" s="18"/>
    </row>
    <row r="29" spans="1:15" ht="30.75" customHeight="1">
      <c r="A29" s="32"/>
      <c r="B29" s="35"/>
      <c r="C29" s="7" t="s">
        <v>0</v>
      </c>
      <c r="D29" s="8">
        <f t="shared" si="0"/>
        <v>3347.4</v>
      </c>
      <c r="E29" s="8">
        <f t="shared" si="0"/>
        <v>3228.2</v>
      </c>
      <c r="F29" s="1">
        <v>3347.4</v>
      </c>
      <c r="G29" s="8">
        <v>3228.2</v>
      </c>
      <c r="H29" s="8"/>
      <c r="I29" s="8"/>
      <c r="J29" s="1"/>
      <c r="K29" s="8"/>
      <c r="L29" s="8"/>
      <c r="M29" s="8"/>
      <c r="N29" s="18"/>
      <c r="O29" s="18"/>
    </row>
    <row r="30" spans="1:15" ht="30.75" customHeight="1">
      <c r="A30" s="32"/>
      <c r="B30" s="35"/>
      <c r="C30" s="7" t="s">
        <v>1</v>
      </c>
      <c r="D30" s="8">
        <f t="shared" si="0"/>
        <v>3347.4</v>
      </c>
      <c r="E30" s="8">
        <f t="shared" si="0"/>
        <v>3228.2</v>
      </c>
      <c r="F30" s="1">
        <f>F29</f>
        <v>3347.4</v>
      </c>
      <c r="G30" s="8">
        <v>3228.2</v>
      </c>
      <c r="H30" s="8"/>
      <c r="I30" s="8"/>
      <c r="J30" s="1"/>
      <c r="K30" s="8"/>
      <c r="L30" s="8"/>
      <c r="M30" s="8"/>
      <c r="N30" s="18"/>
      <c r="O30" s="18"/>
    </row>
    <row r="31" spans="1:15" ht="30.75" customHeight="1">
      <c r="A31" s="32"/>
      <c r="B31" s="35"/>
      <c r="C31" s="7" t="s">
        <v>5</v>
      </c>
      <c r="D31" s="8">
        <f t="shared" si="0"/>
        <v>3347.4</v>
      </c>
      <c r="E31" s="8">
        <f t="shared" si="0"/>
        <v>3228.2</v>
      </c>
      <c r="F31" s="1">
        <f>F30</f>
        <v>3347.4</v>
      </c>
      <c r="G31" s="8">
        <v>3228.2</v>
      </c>
      <c r="H31" s="8"/>
      <c r="I31" s="8"/>
      <c r="J31" s="1"/>
      <c r="K31" s="8"/>
      <c r="L31" s="8"/>
      <c r="M31" s="8"/>
      <c r="N31" s="18"/>
      <c r="O31" s="18"/>
    </row>
    <row r="32" spans="1:15" ht="15">
      <c r="A32" s="28"/>
      <c r="B32" s="18" t="s">
        <v>2</v>
      </c>
      <c r="C32" s="7" t="s">
        <v>18</v>
      </c>
      <c r="D32" s="8">
        <f t="shared" si="0"/>
        <v>56770.8</v>
      </c>
      <c r="E32" s="8">
        <f t="shared" si="0"/>
        <v>54271.200000000004</v>
      </c>
      <c r="F32" s="8">
        <f aca="true" t="shared" si="8" ref="F32:M32">SUM(F33:F35)</f>
        <v>56770.8</v>
      </c>
      <c r="G32" s="8">
        <f t="shared" si="8"/>
        <v>54271.200000000004</v>
      </c>
      <c r="H32" s="8">
        <f t="shared" si="8"/>
        <v>0</v>
      </c>
      <c r="I32" s="8">
        <f t="shared" si="8"/>
        <v>0</v>
      </c>
      <c r="J32" s="8">
        <f t="shared" si="8"/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  <c r="N32" s="18"/>
      <c r="O32" s="18"/>
    </row>
    <row r="33" spans="1:15" ht="15">
      <c r="A33" s="29"/>
      <c r="B33" s="18"/>
      <c r="C33" s="7" t="s">
        <v>0</v>
      </c>
      <c r="D33" s="8">
        <f t="shared" si="0"/>
        <v>18923.600000000002</v>
      </c>
      <c r="E33" s="8">
        <f t="shared" si="0"/>
        <v>18090.4</v>
      </c>
      <c r="F33" s="8">
        <f>F13</f>
        <v>18923.600000000002</v>
      </c>
      <c r="G33" s="8">
        <f aca="true" t="shared" si="9" ref="G33:M33">G13</f>
        <v>18090.4</v>
      </c>
      <c r="H33" s="8">
        <f t="shared" si="9"/>
        <v>0</v>
      </c>
      <c r="I33" s="8">
        <f t="shared" si="9"/>
        <v>0</v>
      </c>
      <c r="J33" s="8">
        <f t="shared" si="9"/>
        <v>0</v>
      </c>
      <c r="K33" s="8">
        <f t="shared" si="9"/>
        <v>0</v>
      </c>
      <c r="L33" s="8">
        <f t="shared" si="9"/>
        <v>0</v>
      </c>
      <c r="M33" s="8">
        <f t="shared" si="9"/>
        <v>0</v>
      </c>
      <c r="N33" s="18"/>
      <c r="O33" s="18"/>
    </row>
    <row r="34" spans="1:15" ht="15">
      <c r="A34" s="29"/>
      <c r="B34" s="18"/>
      <c r="C34" s="7" t="s">
        <v>1</v>
      </c>
      <c r="D34" s="8">
        <f t="shared" si="0"/>
        <v>18923.600000000002</v>
      </c>
      <c r="E34" s="8">
        <f t="shared" si="0"/>
        <v>18090.4</v>
      </c>
      <c r="F34" s="8">
        <f aca="true" t="shared" si="10" ref="F34:M35">F14</f>
        <v>18923.600000000002</v>
      </c>
      <c r="G34" s="8">
        <f t="shared" si="10"/>
        <v>18090.4</v>
      </c>
      <c r="H34" s="8">
        <f t="shared" si="10"/>
        <v>0</v>
      </c>
      <c r="I34" s="8">
        <f t="shared" si="10"/>
        <v>0</v>
      </c>
      <c r="J34" s="8">
        <f t="shared" si="10"/>
        <v>0</v>
      </c>
      <c r="K34" s="8">
        <f t="shared" si="10"/>
        <v>0</v>
      </c>
      <c r="L34" s="8">
        <f t="shared" si="10"/>
        <v>0</v>
      </c>
      <c r="M34" s="8">
        <f t="shared" si="10"/>
        <v>0</v>
      </c>
      <c r="N34" s="18"/>
      <c r="O34" s="18"/>
    </row>
    <row r="35" spans="1:15" ht="15">
      <c r="A35" s="30"/>
      <c r="B35" s="18"/>
      <c r="C35" s="7" t="s">
        <v>5</v>
      </c>
      <c r="D35" s="8">
        <f t="shared" si="0"/>
        <v>18923.600000000002</v>
      </c>
      <c r="E35" s="8">
        <f t="shared" si="0"/>
        <v>18090.4</v>
      </c>
      <c r="F35" s="8">
        <f t="shared" si="10"/>
        <v>18923.600000000002</v>
      </c>
      <c r="G35" s="8">
        <f t="shared" si="10"/>
        <v>18090.4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18"/>
      <c r="O35" s="18"/>
    </row>
    <row r="36" spans="1:15" ht="104.25" customHeight="1">
      <c r="A36" s="10" t="s">
        <v>40</v>
      </c>
      <c r="B36" s="25" t="s">
        <v>28</v>
      </c>
      <c r="C36" s="25"/>
      <c r="D36" s="9"/>
      <c r="E36" s="9"/>
      <c r="F36" s="9"/>
      <c r="G36" s="9"/>
      <c r="H36" s="9"/>
      <c r="I36" s="9"/>
      <c r="J36" s="9"/>
      <c r="K36" s="9"/>
      <c r="L36" s="9"/>
      <c r="M36" s="9"/>
      <c r="N36" s="26"/>
      <c r="O36" s="26"/>
    </row>
    <row r="37" spans="1:15" ht="24" customHeight="1">
      <c r="A37" s="17" t="s">
        <v>41</v>
      </c>
      <c r="B37" s="33" t="s">
        <v>29</v>
      </c>
      <c r="C37" s="7" t="s">
        <v>18</v>
      </c>
      <c r="D37" s="8">
        <f aca="true" t="shared" si="11" ref="D37:E48">F37+H37+J37+L37</f>
        <v>49378.3</v>
      </c>
      <c r="E37" s="8">
        <f t="shared" si="11"/>
        <v>49264.8508</v>
      </c>
      <c r="F37" s="8">
        <f>SUM(F38:F40)</f>
        <v>49378.3</v>
      </c>
      <c r="G37" s="8">
        <f>SUM(G38:G40)</f>
        <v>49264.8508</v>
      </c>
      <c r="H37" s="8">
        <f aca="true" t="shared" si="12" ref="H37:M37">SUM(H38:H40)</f>
        <v>0</v>
      </c>
      <c r="I37" s="8">
        <f t="shared" si="12"/>
        <v>0</v>
      </c>
      <c r="J37" s="8">
        <f t="shared" si="12"/>
        <v>0</v>
      </c>
      <c r="K37" s="8">
        <f t="shared" si="12"/>
        <v>0</v>
      </c>
      <c r="L37" s="8">
        <f t="shared" si="12"/>
        <v>0</v>
      </c>
      <c r="M37" s="8">
        <f t="shared" si="12"/>
        <v>0</v>
      </c>
      <c r="N37" s="18" t="s">
        <v>19</v>
      </c>
      <c r="O37" s="18"/>
    </row>
    <row r="38" spans="1:15" ht="24" customHeight="1">
      <c r="A38" s="17"/>
      <c r="B38" s="34"/>
      <c r="C38" s="7" t="s">
        <v>0</v>
      </c>
      <c r="D38" s="8">
        <f t="shared" si="11"/>
        <v>16409.3</v>
      </c>
      <c r="E38" s="8">
        <f t="shared" si="11"/>
        <v>16373.4836</v>
      </c>
      <c r="F38" s="11">
        <f>16183.7+225.6</f>
        <v>16409.3</v>
      </c>
      <c r="G38" s="1">
        <f>16373.4836</f>
        <v>16373.4836</v>
      </c>
      <c r="H38" s="1"/>
      <c r="I38" s="1"/>
      <c r="J38" s="1"/>
      <c r="K38" s="1"/>
      <c r="L38" s="1"/>
      <c r="M38" s="1"/>
      <c r="N38" s="18"/>
      <c r="O38" s="18"/>
    </row>
    <row r="39" spans="1:15" ht="24" customHeight="1">
      <c r="A39" s="17"/>
      <c r="B39" s="34"/>
      <c r="C39" s="7" t="s">
        <v>1</v>
      </c>
      <c r="D39" s="8">
        <f t="shared" si="11"/>
        <v>16484.5</v>
      </c>
      <c r="E39" s="8">
        <f t="shared" si="11"/>
        <v>16445.6836</v>
      </c>
      <c r="F39" s="11">
        <f>16183.7+300.8</f>
        <v>16484.5</v>
      </c>
      <c r="G39" s="1">
        <v>16445.6836</v>
      </c>
      <c r="H39" s="1"/>
      <c r="I39" s="1"/>
      <c r="J39" s="1"/>
      <c r="K39" s="1"/>
      <c r="L39" s="1"/>
      <c r="M39" s="1"/>
      <c r="N39" s="18"/>
      <c r="O39" s="18"/>
    </row>
    <row r="40" spans="1:15" ht="24" customHeight="1">
      <c r="A40" s="17"/>
      <c r="B40" s="34"/>
      <c r="C40" s="7" t="s">
        <v>5</v>
      </c>
      <c r="D40" s="8">
        <f t="shared" si="11"/>
        <v>16484.5</v>
      </c>
      <c r="E40" s="8">
        <f t="shared" si="11"/>
        <v>16445.6836</v>
      </c>
      <c r="F40" s="11">
        <f>16183.7+300.8</f>
        <v>16484.5</v>
      </c>
      <c r="G40" s="1">
        <f>G39</f>
        <v>16445.6836</v>
      </c>
      <c r="H40" s="1"/>
      <c r="I40" s="1"/>
      <c r="J40" s="1"/>
      <c r="K40" s="1"/>
      <c r="L40" s="1"/>
      <c r="M40" s="1"/>
      <c r="N40" s="18"/>
      <c r="O40" s="18"/>
    </row>
    <row r="41" spans="1:15" ht="15" customHeight="1">
      <c r="A41" s="17" t="s">
        <v>42</v>
      </c>
      <c r="B41" s="35" t="s">
        <v>30</v>
      </c>
      <c r="C41" s="7" t="s">
        <v>18</v>
      </c>
      <c r="D41" s="8">
        <f t="shared" si="11"/>
        <v>25610.100000000002</v>
      </c>
      <c r="E41" s="8">
        <f t="shared" si="11"/>
        <v>17554.600000000002</v>
      </c>
      <c r="F41" s="8">
        <f>SUM(F42:F44)</f>
        <v>25610.100000000002</v>
      </c>
      <c r="G41" s="8">
        <f>SUM(G42:G44)</f>
        <v>17554.600000000002</v>
      </c>
      <c r="H41" s="8">
        <f aca="true" t="shared" si="13" ref="H41:M41">SUM(H42:H44)</f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18" t="s">
        <v>19</v>
      </c>
      <c r="O41" s="18"/>
    </row>
    <row r="42" spans="1:15" ht="15">
      <c r="A42" s="17"/>
      <c r="B42" s="35"/>
      <c r="C42" s="7" t="s">
        <v>0</v>
      </c>
      <c r="D42" s="8">
        <f t="shared" si="11"/>
        <v>8536.7</v>
      </c>
      <c r="E42" s="8">
        <f t="shared" si="11"/>
        <v>8504.2</v>
      </c>
      <c r="F42" s="2">
        <v>8536.7</v>
      </c>
      <c r="G42" s="1">
        <v>8504.2</v>
      </c>
      <c r="H42" s="1"/>
      <c r="I42" s="1"/>
      <c r="J42" s="1"/>
      <c r="K42" s="1"/>
      <c r="L42" s="1"/>
      <c r="M42" s="1"/>
      <c r="N42" s="18"/>
      <c r="O42" s="18"/>
    </row>
    <row r="43" spans="1:15" ht="15">
      <c r="A43" s="17"/>
      <c r="B43" s="35"/>
      <c r="C43" s="7" t="s">
        <v>1</v>
      </c>
      <c r="D43" s="8">
        <f t="shared" si="11"/>
        <v>8536.7</v>
      </c>
      <c r="E43" s="8">
        <f t="shared" si="11"/>
        <v>4525.2</v>
      </c>
      <c r="F43" s="2">
        <f>F42</f>
        <v>8536.7</v>
      </c>
      <c r="G43" s="1">
        <v>4525.2</v>
      </c>
      <c r="H43" s="1"/>
      <c r="I43" s="1"/>
      <c r="J43" s="1"/>
      <c r="K43" s="1"/>
      <c r="L43" s="1"/>
      <c r="M43" s="1"/>
      <c r="N43" s="18"/>
      <c r="O43" s="18"/>
    </row>
    <row r="44" spans="1:15" ht="15">
      <c r="A44" s="17"/>
      <c r="B44" s="35"/>
      <c r="C44" s="7" t="s">
        <v>5</v>
      </c>
      <c r="D44" s="8">
        <f t="shared" si="11"/>
        <v>8536.7</v>
      </c>
      <c r="E44" s="8">
        <f t="shared" si="11"/>
        <v>4525.2</v>
      </c>
      <c r="F44" s="2">
        <f>F43</f>
        <v>8536.7</v>
      </c>
      <c r="G44" s="1">
        <v>4525.2</v>
      </c>
      <c r="H44" s="1"/>
      <c r="I44" s="1"/>
      <c r="J44" s="1"/>
      <c r="K44" s="1"/>
      <c r="L44" s="1"/>
      <c r="M44" s="1"/>
      <c r="N44" s="18"/>
      <c r="O44" s="18"/>
    </row>
    <row r="45" spans="1:15" ht="15">
      <c r="A45" s="28"/>
      <c r="B45" s="18" t="s">
        <v>3</v>
      </c>
      <c r="C45" s="7" t="s">
        <v>18</v>
      </c>
      <c r="D45" s="8">
        <f t="shared" si="11"/>
        <v>74988.4</v>
      </c>
      <c r="E45" s="8">
        <f t="shared" si="11"/>
        <v>66819.4508</v>
      </c>
      <c r="F45" s="8">
        <f aca="true" t="shared" si="14" ref="F45:M45">SUM(F46:F48)</f>
        <v>74988.4</v>
      </c>
      <c r="G45" s="8">
        <f t="shared" si="14"/>
        <v>66819.4508</v>
      </c>
      <c r="H45" s="8">
        <f t="shared" si="14"/>
        <v>0</v>
      </c>
      <c r="I45" s="8">
        <f t="shared" si="14"/>
        <v>0</v>
      </c>
      <c r="J45" s="8">
        <f t="shared" si="14"/>
        <v>0</v>
      </c>
      <c r="K45" s="8">
        <f t="shared" si="14"/>
        <v>0</v>
      </c>
      <c r="L45" s="8">
        <f t="shared" si="14"/>
        <v>0</v>
      </c>
      <c r="M45" s="8">
        <f t="shared" si="14"/>
        <v>0</v>
      </c>
      <c r="N45" s="18"/>
      <c r="O45" s="18"/>
    </row>
    <row r="46" spans="1:15" ht="15">
      <c r="A46" s="29"/>
      <c r="B46" s="18"/>
      <c r="C46" s="7" t="s">
        <v>0</v>
      </c>
      <c r="D46" s="8">
        <f t="shared" si="11"/>
        <v>24946</v>
      </c>
      <c r="E46" s="8">
        <f t="shared" si="11"/>
        <v>24877.6836</v>
      </c>
      <c r="F46" s="8">
        <f>F38+F42</f>
        <v>24946</v>
      </c>
      <c r="G46" s="8">
        <f aca="true" t="shared" si="15" ref="G46:M46">G38+G42</f>
        <v>24877.6836</v>
      </c>
      <c r="H46" s="8">
        <f t="shared" si="15"/>
        <v>0</v>
      </c>
      <c r="I46" s="8">
        <f t="shared" si="15"/>
        <v>0</v>
      </c>
      <c r="J46" s="8">
        <f t="shared" si="15"/>
        <v>0</v>
      </c>
      <c r="K46" s="8">
        <f t="shared" si="15"/>
        <v>0</v>
      </c>
      <c r="L46" s="8">
        <f t="shared" si="15"/>
        <v>0</v>
      </c>
      <c r="M46" s="8">
        <f t="shared" si="15"/>
        <v>0</v>
      </c>
      <c r="N46" s="18"/>
      <c r="O46" s="18"/>
    </row>
    <row r="47" spans="1:15" ht="15">
      <c r="A47" s="29"/>
      <c r="B47" s="18"/>
      <c r="C47" s="7" t="s">
        <v>1</v>
      </c>
      <c r="D47" s="8">
        <f t="shared" si="11"/>
        <v>25021.2</v>
      </c>
      <c r="E47" s="8">
        <f t="shared" si="11"/>
        <v>20970.8836</v>
      </c>
      <c r="F47" s="8">
        <f aca="true" t="shared" si="16" ref="F47:M48">F39+F43</f>
        <v>25021.2</v>
      </c>
      <c r="G47" s="8">
        <f t="shared" si="16"/>
        <v>20970.8836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18"/>
      <c r="O47" s="18"/>
    </row>
    <row r="48" spans="1:15" ht="15">
      <c r="A48" s="30"/>
      <c r="B48" s="18"/>
      <c r="C48" s="7" t="s">
        <v>5</v>
      </c>
      <c r="D48" s="8">
        <f t="shared" si="11"/>
        <v>25021.2</v>
      </c>
      <c r="E48" s="8">
        <f t="shared" si="11"/>
        <v>20970.8836</v>
      </c>
      <c r="F48" s="8">
        <f t="shared" si="16"/>
        <v>25021.2</v>
      </c>
      <c r="G48" s="8">
        <f t="shared" si="16"/>
        <v>20970.8836</v>
      </c>
      <c r="H48" s="8">
        <f t="shared" si="16"/>
        <v>0</v>
      </c>
      <c r="I48" s="8">
        <f t="shared" si="16"/>
        <v>0</v>
      </c>
      <c r="J48" s="8">
        <f t="shared" si="16"/>
        <v>0</v>
      </c>
      <c r="K48" s="8">
        <f t="shared" si="16"/>
        <v>0</v>
      </c>
      <c r="L48" s="8">
        <f t="shared" si="16"/>
        <v>0</v>
      </c>
      <c r="M48" s="8">
        <f t="shared" si="16"/>
        <v>0</v>
      </c>
      <c r="N48" s="18"/>
      <c r="O48" s="18"/>
    </row>
    <row r="49" spans="1:15" ht="68.25" customHeight="1">
      <c r="A49" s="10" t="s">
        <v>43</v>
      </c>
      <c r="B49" s="25" t="s">
        <v>31</v>
      </c>
      <c r="C49" s="25"/>
      <c r="D49" s="9"/>
      <c r="E49" s="9"/>
      <c r="F49" s="9"/>
      <c r="G49" s="9"/>
      <c r="H49" s="9"/>
      <c r="I49" s="9"/>
      <c r="J49" s="9"/>
      <c r="K49" s="9"/>
      <c r="L49" s="9"/>
      <c r="M49" s="9"/>
      <c r="N49" s="26"/>
      <c r="O49" s="26"/>
    </row>
    <row r="50" spans="1:15" ht="30.75" customHeight="1">
      <c r="A50" s="17" t="s">
        <v>44</v>
      </c>
      <c r="B50" s="34" t="s">
        <v>32</v>
      </c>
      <c r="C50" s="7" t="s">
        <v>18</v>
      </c>
      <c r="D50" s="8">
        <f>F50+H50+J50+L50</f>
        <v>447272.6</v>
      </c>
      <c r="E50" s="8">
        <f>G50+I50+K50+M50</f>
        <v>429432.5</v>
      </c>
      <c r="F50" s="8">
        <f>SUM(F51:F53)</f>
        <v>447272.6</v>
      </c>
      <c r="G50" s="8">
        <f>SUM(G51:G53)</f>
        <v>429432.5</v>
      </c>
      <c r="H50" s="8">
        <f aca="true" t="shared" si="17" ref="H50:M50">SUM(H51:H53)</f>
        <v>0</v>
      </c>
      <c r="I50" s="8">
        <f t="shared" si="17"/>
        <v>0</v>
      </c>
      <c r="J50" s="8">
        <f t="shared" si="17"/>
        <v>0</v>
      </c>
      <c r="K50" s="8">
        <f t="shared" si="17"/>
        <v>0</v>
      </c>
      <c r="L50" s="8">
        <f t="shared" si="17"/>
        <v>0</v>
      </c>
      <c r="M50" s="8">
        <f t="shared" si="17"/>
        <v>0</v>
      </c>
      <c r="N50" s="18" t="s">
        <v>19</v>
      </c>
      <c r="O50" s="18"/>
    </row>
    <row r="51" spans="1:15" ht="30.75" customHeight="1">
      <c r="A51" s="17"/>
      <c r="B51" s="34"/>
      <c r="C51" s="7" t="s">
        <v>0</v>
      </c>
      <c r="D51" s="8">
        <f aca="true" t="shared" si="18" ref="D51:E61">F51+H51+J51+L51</f>
        <v>152424.19999999998</v>
      </c>
      <c r="E51" s="8">
        <f t="shared" si="18"/>
        <v>143211.7</v>
      </c>
      <c r="F51" s="2">
        <f>79865.3+350+42298.1+200+29128.8+582</f>
        <v>152424.19999999998</v>
      </c>
      <c r="G51" s="1">
        <v>143211.7</v>
      </c>
      <c r="H51" s="1"/>
      <c r="I51" s="1"/>
      <c r="J51" s="1"/>
      <c r="K51" s="1"/>
      <c r="L51" s="1"/>
      <c r="M51" s="1"/>
      <c r="N51" s="18"/>
      <c r="O51" s="18"/>
    </row>
    <row r="52" spans="1:15" ht="30.75" customHeight="1">
      <c r="A52" s="17"/>
      <c r="B52" s="34"/>
      <c r="C52" s="7" t="s">
        <v>1</v>
      </c>
      <c r="D52" s="8">
        <f t="shared" si="18"/>
        <v>149424.19999999998</v>
      </c>
      <c r="E52" s="8">
        <f t="shared" si="18"/>
        <v>143110.4</v>
      </c>
      <c r="F52" s="2">
        <f>76865.3+350+42298.1+200+29128.8+582</f>
        <v>149424.19999999998</v>
      </c>
      <c r="G52" s="1">
        <v>143110.4</v>
      </c>
      <c r="H52" s="1"/>
      <c r="I52" s="1"/>
      <c r="J52" s="1"/>
      <c r="K52" s="1"/>
      <c r="L52" s="1"/>
      <c r="M52" s="1"/>
      <c r="N52" s="18"/>
      <c r="O52" s="18"/>
    </row>
    <row r="53" spans="1:15" ht="30.75" customHeight="1">
      <c r="A53" s="17"/>
      <c r="B53" s="34"/>
      <c r="C53" s="7" t="s">
        <v>5</v>
      </c>
      <c r="D53" s="8">
        <f t="shared" si="18"/>
        <v>145424.19999999998</v>
      </c>
      <c r="E53" s="8">
        <f t="shared" si="18"/>
        <v>143110.4</v>
      </c>
      <c r="F53" s="2">
        <f>72865.3+350+42298.1+200+29128.8+582</f>
        <v>145424.19999999998</v>
      </c>
      <c r="G53" s="1">
        <v>143110.4</v>
      </c>
      <c r="H53" s="1"/>
      <c r="I53" s="1"/>
      <c r="J53" s="1"/>
      <c r="K53" s="1"/>
      <c r="L53" s="1"/>
      <c r="M53" s="1"/>
      <c r="N53" s="18"/>
      <c r="O53" s="18"/>
    </row>
    <row r="54" spans="1:15" ht="15">
      <c r="A54" s="28"/>
      <c r="B54" s="18" t="s">
        <v>4</v>
      </c>
      <c r="C54" s="7" t="s">
        <v>18</v>
      </c>
      <c r="D54" s="8">
        <f t="shared" si="18"/>
        <v>447272.6</v>
      </c>
      <c r="E54" s="8">
        <f t="shared" si="18"/>
        <v>429432.5</v>
      </c>
      <c r="F54" s="8">
        <f aca="true" t="shared" si="19" ref="F54:M54">SUM(F55:F57)</f>
        <v>447272.6</v>
      </c>
      <c r="G54" s="8">
        <f t="shared" si="19"/>
        <v>429432.5</v>
      </c>
      <c r="H54" s="8">
        <f t="shared" si="19"/>
        <v>0</v>
      </c>
      <c r="I54" s="8">
        <f t="shared" si="19"/>
        <v>0</v>
      </c>
      <c r="J54" s="8">
        <f t="shared" si="19"/>
        <v>0</v>
      </c>
      <c r="K54" s="8">
        <f t="shared" si="19"/>
        <v>0</v>
      </c>
      <c r="L54" s="8">
        <f t="shared" si="19"/>
        <v>0</v>
      </c>
      <c r="M54" s="8">
        <f t="shared" si="19"/>
        <v>0</v>
      </c>
      <c r="N54" s="18"/>
      <c r="O54" s="18"/>
    </row>
    <row r="55" spans="1:15" ht="15">
      <c r="A55" s="29"/>
      <c r="B55" s="18"/>
      <c r="C55" s="7" t="s">
        <v>0</v>
      </c>
      <c r="D55" s="8">
        <f t="shared" si="18"/>
        <v>152424.19999999998</v>
      </c>
      <c r="E55" s="8">
        <f t="shared" si="18"/>
        <v>143211.7</v>
      </c>
      <c r="F55" s="8">
        <f>F51</f>
        <v>152424.19999999998</v>
      </c>
      <c r="G55" s="8">
        <f aca="true" t="shared" si="20" ref="G55:M55">G51</f>
        <v>143211.7</v>
      </c>
      <c r="H55" s="8">
        <f t="shared" si="20"/>
        <v>0</v>
      </c>
      <c r="I55" s="8">
        <f t="shared" si="20"/>
        <v>0</v>
      </c>
      <c r="J55" s="8">
        <f t="shared" si="20"/>
        <v>0</v>
      </c>
      <c r="K55" s="8">
        <f t="shared" si="20"/>
        <v>0</v>
      </c>
      <c r="L55" s="8">
        <f t="shared" si="20"/>
        <v>0</v>
      </c>
      <c r="M55" s="8">
        <f t="shared" si="20"/>
        <v>0</v>
      </c>
      <c r="N55" s="18"/>
      <c r="O55" s="18"/>
    </row>
    <row r="56" spans="1:15" ht="15">
      <c r="A56" s="29"/>
      <c r="B56" s="18"/>
      <c r="C56" s="7" t="s">
        <v>1</v>
      </c>
      <c r="D56" s="8">
        <f t="shared" si="18"/>
        <v>149424.19999999998</v>
      </c>
      <c r="E56" s="8">
        <f t="shared" si="18"/>
        <v>143110.4</v>
      </c>
      <c r="F56" s="8">
        <f aca="true" t="shared" si="21" ref="F56:M57">F52</f>
        <v>149424.19999999998</v>
      </c>
      <c r="G56" s="8">
        <f t="shared" si="21"/>
        <v>143110.4</v>
      </c>
      <c r="H56" s="8">
        <f t="shared" si="21"/>
        <v>0</v>
      </c>
      <c r="I56" s="8">
        <f t="shared" si="21"/>
        <v>0</v>
      </c>
      <c r="J56" s="8">
        <f t="shared" si="21"/>
        <v>0</v>
      </c>
      <c r="K56" s="8">
        <f t="shared" si="21"/>
        <v>0</v>
      </c>
      <c r="L56" s="8">
        <f t="shared" si="21"/>
        <v>0</v>
      </c>
      <c r="M56" s="8">
        <f t="shared" si="21"/>
        <v>0</v>
      </c>
      <c r="N56" s="18"/>
      <c r="O56" s="18"/>
    </row>
    <row r="57" spans="1:15" ht="15">
      <c r="A57" s="30"/>
      <c r="B57" s="18"/>
      <c r="C57" s="7" t="s">
        <v>5</v>
      </c>
      <c r="D57" s="8">
        <f t="shared" si="18"/>
        <v>145424.19999999998</v>
      </c>
      <c r="E57" s="8">
        <f t="shared" si="18"/>
        <v>143110.4</v>
      </c>
      <c r="F57" s="8">
        <f t="shared" si="21"/>
        <v>145424.19999999998</v>
      </c>
      <c r="G57" s="8">
        <f t="shared" si="21"/>
        <v>143110.4</v>
      </c>
      <c r="H57" s="8">
        <f t="shared" si="21"/>
        <v>0</v>
      </c>
      <c r="I57" s="8">
        <f t="shared" si="21"/>
        <v>0</v>
      </c>
      <c r="J57" s="8">
        <f t="shared" si="21"/>
        <v>0</v>
      </c>
      <c r="K57" s="8">
        <f t="shared" si="21"/>
        <v>0</v>
      </c>
      <c r="L57" s="8">
        <f t="shared" si="21"/>
        <v>0</v>
      </c>
      <c r="M57" s="8">
        <f t="shared" si="21"/>
        <v>0</v>
      </c>
      <c r="N57" s="18"/>
      <c r="O57" s="18"/>
    </row>
    <row r="58" spans="1:15" ht="15">
      <c r="A58" s="18"/>
      <c r="B58" s="18" t="s">
        <v>33</v>
      </c>
      <c r="C58" s="7" t="s">
        <v>18</v>
      </c>
      <c r="D58" s="8">
        <f>F58+H58+J58+L58</f>
        <v>579031.8</v>
      </c>
      <c r="E58" s="8">
        <f t="shared" si="18"/>
        <v>550523.1508</v>
      </c>
      <c r="F58" s="8">
        <f aca="true" t="shared" si="22" ref="F58:M58">SUM(F59:F61)</f>
        <v>579031.8</v>
      </c>
      <c r="G58" s="8">
        <f t="shared" si="22"/>
        <v>550523.1508</v>
      </c>
      <c r="H58" s="8">
        <f t="shared" si="22"/>
        <v>0</v>
      </c>
      <c r="I58" s="8">
        <f t="shared" si="22"/>
        <v>0</v>
      </c>
      <c r="J58" s="8">
        <f t="shared" si="22"/>
        <v>0</v>
      </c>
      <c r="K58" s="8">
        <f t="shared" si="22"/>
        <v>0</v>
      </c>
      <c r="L58" s="8">
        <f t="shared" si="22"/>
        <v>0</v>
      </c>
      <c r="M58" s="8">
        <f t="shared" si="22"/>
        <v>0</v>
      </c>
      <c r="N58" s="18"/>
      <c r="O58" s="18"/>
    </row>
    <row r="59" spans="1:15" ht="15">
      <c r="A59" s="18"/>
      <c r="B59" s="18"/>
      <c r="C59" s="7" t="s">
        <v>0</v>
      </c>
      <c r="D59" s="8">
        <f>F59+H59+J59+L59</f>
        <v>196293.8</v>
      </c>
      <c r="E59" s="8">
        <f t="shared" si="18"/>
        <v>186179.78360000002</v>
      </c>
      <c r="F59" s="8">
        <f>F33+F46+F55</f>
        <v>196293.8</v>
      </c>
      <c r="G59" s="8">
        <f aca="true" t="shared" si="23" ref="G59:M59">G33+G46+G55</f>
        <v>186179.78360000002</v>
      </c>
      <c r="H59" s="8">
        <f t="shared" si="23"/>
        <v>0</v>
      </c>
      <c r="I59" s="8">
        <f t="shared" si="23"/>
        <v>0</v>
      </c>
      <c r="J59" s="8">
        <f t="shared" si="23"/>
        <v>0</v>
      </c>
      <c r="K59" s="8">
        <f t="shared" si="23"/>
        <v>0</v>
      </c>
      <c r="L59" s="8">
        <f t="shared" si="23"/>
        <v>0</v>
      </c>
      <c r="M59" s="8">
        <f t="shared" si="23"/>
        <v>0</v>
      </c>
      <c r="N59" s="18"/>
      <c r="O59" s="18"/>
    </row>
    <row r="60" spans="1:15" ht="15">
      <c r="A60" s="18"/>
      <c r="B60" s="18"/>
      <c r="C60" s="7" t="s">
        <v>1</v>
      </c>
      <c r="D60" s="8">
        <f>F60+H60+J60+L60</f>
        <v>193369</v>
      </c>
      <c r="E60" s="8">
        <f t="shared" si="18"/>
        <v>182171.6836</v>
      </c>
      <c r="F60" s="8">
        <f aca="true" t="shared" si="24" ref="F60:M61">F34+F47+F56</f>
        <v>193369</v>
      </c>
      <c r="G60" s="8">
        <f t="shared" si="24"/>
        <v>182171.6836</v>
      </c>
      <c r="H60" s="8">
        <f t="shared" si="24"/>
        <v>0</v>
      </c>
      <c r="I60" s="8">
        <f t="shared" si="24"/>
        <v>0</v>
      </c>
      <c r="J60" s="8">
        <f t="shared" si="24"/>
        <v>0</v>
      </c>
      <c r="K60" s="8">
        <f t="shared" si="24"/>
        <v>0</v>
      </c>
      <c r="L60" s="8">
        <f t="shared" si="24"/>
        <v>0</v>
      </c>
      <c r="M60" s="8">
        <f t="shared" si="24"/>
        <v>0</v>
      </c>
      <c r="N60" s="18"/>
      <c r="O60" s="18"/>
    </row>
    <row r="61" spans="1:15" ht="15">
      <c r="A61" s="18"/>
      <c r="B61" s="18"/>
      <c r="C61" s="7" t="s">
        <v>5</v>
      </c>
      <c r="D61" s="8">
        <f>F61+H61+J61+L61</f>
        <v>189369</v>
      </c>
      <c r="E61" s="8">
        <f t="shared" si="18"/>
        <v>182171.6836</v>
      </c>
      <c r="F61" s="8">
        <f t="shared" si="24"/>
        <v>189369</v>
      </c>
      <c r="G61" s="8">
        <f t="shared" si="24"/>
        <v>182171.6836</v>
      </c>
      <c r="H61" s="8">
        <f t="shared" si="24"/>
        <v>0</v>
      </c>
      <c r="I61" s="8">
        <f t="shared" si="24"/>
        <v>0</v>
      </c>
      <c r="J61" s="8">
        <f t="shared" si="24"/>
        <v>0</v>
      </c>
      <c r="K61" s="8">
        <f t="shared" si="24"/>
        <v>0</v>
      </c>
      <c r="L61" s="8">
        <f t="shared" si="24"/>
        <v>0</v>
      </c>
      <c r="M61" s="8">
        <f t="shared" si="24"/>
        <v>0</v>
      </c>
      <c r="N61" s="18"/>
      <c r="O61" s="18"/>
    </row>
    <row r="62" spans="1:1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5.75" hidden="1" thickBot="1">
      <c r="A68" s="12"/>
      <c r="B68" s="12"/>
      <c r="C68" s="12"/>
      <c r="D68" s="12"/>
      <c r="E68" s="13">
        <f>F68+G68+H68</f>
        <v>19008512</v>
      </c>
      <c r="F68" s="13">
        <f>F69+F70</f>
        <v>8062808.399999999</v>
      </c>
      <c r="G68" s="13">
        <f>G69+G70</f>
        <v>6844206.4</v>
      </c>
      <c r="H68" s="13">
        <f>H69+H70</f>
        <v>4101497.2</v>
      </c>
      <c r="I68" s="12"/>
      <c r="J68" s="12"/>
      <c r="K68" s="12"/>
      <c r="L68" s="12"/>
      <c r="M68" s="12"/>
      <c r="N68" s="12"/>
      <c r="O68" s="12"/>
    </row>
    <row r="69" spans="1:15" ht="15.75" hidden="1" thickBot="1">
      <c r="A69" s="12"/>
      <c r="B69" s="12"/>
      <c r="C69" s="12"/>
      <c r="D69" s="12"/>
      <c r="E69" s="13">
        <f>F69+G69+H69</f>
        <v>8445766.7</v>
      </c>
      <c r="F69" s="13">
        <v>3068224.8</v>
      </c>
      <c r="G69" s="13">
        <v>2649065.2</v>
      </c>
      <c r="H69" s="13">
        <v>2728476.7</v>
      </c>
      <c r="I69" s="12"/>
      <c r="J69" s="12"/>
      <c r="K69" s="12"/>
      <c r="L69" s="12"/>
      <c r="M69" s="12"/>
      <c r="N69" s="12"/>
      <c r="O69" s="12"/>
    </row>
    <row r="70" spans="1:15" ht="15.75" hidden="1" thickBot="1">
      <c r="A70" s="12"/>
      <c r="B70" s="12"/>
      <c r="C70" s="12"/>
      <c r="D70" s="12"/>
      <c r="E70" s="13">
        <f>F70+G70+H70</f>
        <v>10562745.3</v>
      </c>
      <c r="F70" s="13">
        <v>4994583.6</v>
      </c>
      <c r="G70" s="13">
        <v>4195141.2</v>
      </c>
      <c r="H70" s="13">
        <v>1373020.5</v>
      </c>
      <c r="I70" s="12"/>
      <c r="J70" s="12"/>
      <c r="K70" s="12"/>
      <c r="L70" s="12"/>
      <c r="M70" s="12"/>
      <c r="N70" s="12"/>
      <c r="O70" s="12"/>
    </row>
    <row r="71" spans="1:15" ht="15.75" hidden="1" thickBot="1">
      <c r="A71" s="12"/>
      <c r="B71" s="12"/>
      <c r="C71" s="12"/>
      <c r="D71" s="12"/>
      <c r="E71" s="36" t="s">
        <v>47</v>
      </c>
      <c r="F71" s="37"/>
      <c r="G71" s="37"/>
      <c r="H71" s="37"/>
      <c r="I71" s="12"/>
      <c r="J71" s="12"/>
      <c r="K71" s="12"/>
      <c r="L71" s="12"/>
      <c r="M71" s="12"/>
      <c r="N71" s="12"/>
      <c r="O71" s="12"/>
    </row>
    <row r="72" spans="1:15" ht="15.75" hidden="1" thickBot="1">
      <c r="A72" s="12"/>
      <c r="B72" s="12"/>
      <c r="C72" s="12"/>
      <c r="D72" s="12"/>
      <c r="E72" s="13">
        <f>F72+G72+H72</f>
        <v>9379674.3</v>
      </c>
      <c r="F72" s="13">
        <f>F73+F74</f>
        <v>4761524</v>
      </c>
      <c r="G72" s="13">
        <f>G73+G74</f>
        <v>4618150.3</v>
      </c>
      <c r="H72" s="13">
        <f>H73+H74</f>
        <v>0</v>
      </c>
      <c r="I72" s="12"/>
      <c r="J72" s="12"/>
      <c r="K72" s="12"/>
      <c r="L72" s="12"/>
      <c r="M72" s="12"/>
      <c r="N72" s="12"/>
      <c r="O72" s="12"/>
    </row>
    <row r="73" spans="1:15" ht="15.75" hidden="1" thickBot="1">
      <c r="A73" s="12"/>
      <c r="B73" s="12"/>
      <c r="C73" s="12"/>
      <c r="D73" s="12"/>
      <c r="E73" s="13">
        <f>F73+G73+H73</f>
        <v>3286645.2</v>
      </c>
      <c r="F73" s="13">
        <v>1752331.9</v>
      </c>
      <c r="G73" s="13">
        <v>1534313.3</v>
      </c>
      <c r="H73" s="14">
        <v>0</v>
      </c>
      <c r="I73" s="12"/>
      <c r="J73" s="12"/>
      <c r="K73" s="12"/>
      <c r="L73" s="12"/>
      <c r="M73" s="12"/>
      <c r="N73" s="12"/>
      <c r="O73" s="12"/>
    </row>
    <row r="74" spans="1:15" ht="15.75" hidden="1" thickBot="1">
      <c r="A74" s="12"/>
      <c r="B74" s="12"/>
      <c r="C74" s="12"/>
      <c r="D74" s="12"/>
      <c r="E74" s="13">
        <f>F74+G74+H74</f>
        <v>6093029.1</v>
      </c>
      <c r="F74" s="13">
        <v>3009192.1</v>
      </c>
      <c r="G74" s="13">
        <v>3083837</v>
      </c>
      <c r="H74" s="14">
        <v>0</v>
      </c>
      <c r="I74" s="12"/>
      <c r="J74" s="12"/>
      <c r="K74" s="12"/>
      <c r="L74" s="12"/>
      <c r="M74" s="12"/>
      <c r="N74" s="12"/>
      <c r="O74" s="12"/>
    </row>
    <row r="75" spans="1:15" ht="30" customHeight="1" hidden="1" thickBot="1">
      <c r="A75" s="12"/>
      <c r="B75" s="12"/>
      <c r="C75" s="12"/>
      <c r="D75" s="12"/>
      <c r="E75" s="36" t="s">
        <v>48</v>
      </c>
      <c r="F75" s="37"/>
      <c r="G75" s="37"/>
      <c r="H75" s="37"/>
      <c r="I75" s="12"/>
      <c r="J75" s="12"/>
      <c r="K75" s="12"/>
      <c r="L75" s="12"/>
      <c r="M75" s="12"/>
      <c r="N75" s="12"/>
      <c r="O75" s="12"/>
    </row>
    <row r="76" spans="1:15" ht="15.75" hidden="1" thickBot="1">
      <c r="A76" s="12"/>
      <c r="B76" s="12"/>
      <c r="C76" s="12"/>
      <c r="D76" s="12"/>
      <c r="E76" s="13">
        <f>F76+G76+H76</f>
        <v>9628837.7</v>
      </c>
      <c r="F76" s="13">
        <f>F77+F78</f>
        <v>3301284.4</v>
      </c>
      <c r="G76" s="13">
        <f>G77+G78</f>
        <v>2226056.0999999996</v>
      </c>
      <c r="H76" s="13">
        <f>H77+H78</f>
        <v>4101497.2</v>
      </c>
      <c r="I76" s="12"/>
      <c r="J76" s="12"/>
      <c r="K76" s="12"/>
      <c r="L76" s="12"/>
      <c r="M76" s="12"/>
      <c r="N76" s="12"/>
      <c r="O76" s="12"/>
    </row>
    <row r="77" spans="1:15" ht="15.75" hidden="1" thickBot="1">
      <c r="A77" s="12"/>
      <c r="B77" s="12"/>
      <c r="C77" s="12"/>
      <c r="D77" s="12"/>
      <c r="E77" s="13">
        <f>F77+G77+H77</f>
        <v>5159121.5</v>
      </c>
      <c r="F77" s="13">
        <v>1315892.9</v>
      </c>
      <c r="G77" s="13">
        <v>1114751.9</v>
      </c>
      <c r="H77" s="13">
        <v>2728476.7</v>
      </c>
      <c r="I77" s="12"/>
      <c r="J77" s="12"/>
      <c r="K77" s="12"/>
      <c r="L77" s="12"/>
      <c r="M77" s="12"/>
      <c r="N77" s="12"/>
      <c r="O77" s="12"/>
    </row>
    <row r="78" spans="1:15" ht="15.75" hidden="1" thickBot="1">
      <c r="A78" s="12"/>
      <c r="B78" s="12"/>
      <c r="C78" s="12"/>
      <c r="D78" s="12"/>
      <c r="E78" s="13">
        <f>F78+G78+H78</f>
        <v>4469716.2</v>
      </c>
      <c r="F78" s="13">
        <v>1985391.5</v>
      </c>
      <c r="G78" s="13">
        <v>1111304.2</v>
      </c>
      <c r="H78" s="13">
        <v>1373020.5</v>
      </c>
      <c r="I78" s="12"/>
      <c r="J78" s="12"/>
      <c r="K78" s="12"/>
      <c r="L78" s="12"/>
      <c r="M78" s="12"/>
      <c r="N78" s="12"/>
      <c r="O78" s="12"/>
    </row>
    <row r="79" spans="1:1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</sheetData>
  <mergeCells count="60">
    <mergeCell ref="E71:H71"/>
    <mergeCell ref="E75:H75"/>
    <mergeCell ref="A54:A57"/>
    <mergeCell ref="B54:B57"/>
    <mergeCell ref="N54:O57"/>
    <mergeCell ref="A58:A61"/>
    <mergeCell ref="B58:B61"/>
    <mergeCell ref="N58:O61"/>
    <mergeCell ref="B49:C49"/>
    <mergeCell ref="N49:O49"/>
    <mergeCell ref="A50:A53"/>
    <mergeCell ref="B50:B53"/>
    <mergeCell ref="N50:O53"/>
    <mergeCell ref="A41:A44"/>
    <mergeCell ref="B41:B44"/>
    <mergeCell ref="N41:O44"/>
    <mergeCell ref="A45:A48"/>
    <mergeCell ref="B45:B48"/>
    <mergeCell ref="N45:O48"/>
    <mergeCell ref="B36:C36"/>
    <mergeCell ref="N36:O36"/>
    <mergeCell ref="A37:A40"/>
    <mergeCell ref="B37:B40"/>
    <mergeCell ref="N37:O40"/>
    <mergeCell ref="N16:O19"/>
    <mergeCell ref="N20:O23"/>
    <mergeCell ref="N24:O27"/>
    <mergeCell ref="N28:O31"/>
    <mergeCell ref="A24:A27"/>
    <mergeCell ref="B24:B27"/>
    <mergeCell ref="A28:A31"/>
    <mergeCell ref="B28:B31"/>
    <mergeCell ref="A12:A15"/>
    <mergeCell ref="B12:B15"/>
    <mergeCell ref="N12:O15"/>
    <mergeCell ref="A32:A35"/>
    <mergeCell ref="B32:B35"/>
    <mergeCell ref="N32:O35"/>
    <mergeCell ref="A16:A19"/>
    <mergeCell ref="B16:B19"/>
    <mergeCell ref="A20:A23"/>
    <mergeCell ref="B20:B23"/>
    <mergeCell ref="B10:C10"/>
    <mergeCell ref="N10:O10"/>
    <mergeCell ref="B11:C11"/>
    <mergeCell ref="N11:O11"/>
    <mergeCell ref="H7:I7"/>
    <mergeCell ref="J7:K7"/>
    <mergeCell ref="L7:M7"/>
    <mergeCell ref="N9:O9"/>
    <mergeCell ref="A4:O4"/>
    <mergeCell ref="K1:O1"/>
    <mergeCell ref="A3:O3"/>
    <mergeCell ref="A6:A8"/>
    <mergeCell ref="B6:B8"/>
    <mergeCell ref="C6:C8"/>
    <mergeCell ref="D6:E7"/>
    <mergeCell ref="F6:M6"/>
    <mergeCell ref="N6:O8"/>
    <mergeCell ref="F7:G7"/>
  </mergeCells>
  <printOptions/>
  <pageMargins left="0.75" right="0.75" top="1" bottom="1" header="0.5" footer="0.5"/>
  <pageSetup fitToHeight="1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titaeva</cp:lastModifiedBy>
  <cp:lastPrinted>2014-12-01T08:09:53Z</cp:lastPrinted>
  <dcterms:created xsi:type="dcterms:W3CDTF">2013-09-25T10:58:55Z</dcterms:created>
  <dcterms:modified xsi:type="dcterms:W3CDTF">2015-02-01T06:34:59Z</dcterms:modified>
  <cp:category/>
  <cp:version/>
  <cp:contentType/>
  <cp:contentStatus/>
</cp:coreProperties>
</file>