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46" windowWidth="13200" windowHeight="11640" activeTab="0"/>
  </bookViews>
  <sheets>
    <sheet name="прил.2" sheetId="1" r:id="rId1"/>
  </sheets>
  <definedNames>
    <definedName name="_xlnm.Print_Titles" localSheetId="0">'прил.2'!$8:$10</definedName>
  </definedNames>
  <calcPr fullCalcOnLoad="1"/>
</workbook>
</file>

<file path=xl/sharedStrings.xml><?xml version="1.0" encoding="utf-8"?>
<sst xmlns="http://schemas.openxmlformats.org/spreadsheetml/2006/main" count="107" uniqueCount="50">
  <si>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</si>
  <si>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</si>
  <si>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</si>
  <si>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</si>
  <si>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</si>
  <si>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</si>
  <si>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</si>
  <si>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</si>
  <si>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</si>
  <si>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</si>
  <si>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</si>
  <si>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</si>
  <si>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</si>
  <si>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</si>
  <si>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</si>
  <si>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</si>
  <si>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</si>
  <si>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</si>
  <si>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Департамент образования администрации Города Томска</t>
  </si>
  <si>
    <t>1.1</t>
  </si>
  <si>
    <t>1.2</t>
  </si>
  <si>
    <t>"Функционирование и развитие дошкольного образования" на 2015 - 2017 годы"</t>
  </si>
  <si>
    <t>Задача 1 подпрограммы: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</si>
  <si>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Мероприятие 1: предоставление образования по общеобразовательным программам дошкольного образования в дошкольных образовательных учреждениях города Томска, в т.ч.</t>
  </si>
  <si>
    <t>1.1.1</t>
  </si>
  <si>
    <t>доведение муниципального задания на оказание муниципальных услуг (выполнение работ) по предоставлению образования по общеобразовательным программам дошкольного образования дошкольным образовательным учреждениям города Томска</t>
  </si>
  <si>
    <t>выплата именной стипендии молодым воспитателям муниципальных дошкольных образовательных учреждений и муниципальных образовательных учреждений для детей дошкольного и младшего школьного возраста на территории муниципального образования «Город Томск»</t>
  </si>
  <si>
    <t>предоставление субсидии частным дошкольным образовательным организациям на возмещение затрат, связанных с обеспечением получения дошкольного образования</t>
  </si>
  <si>
    <t xml:space="preserve">Задача 2 подпрограммы: создание условий для стабильного функционирования и устойчивого развития системы дошкольного образования в городе Томске. </t>
  </si>
  <si>
    <t>ВСЕГО ПО ПОДПРОГРАММЕ 1</t>
  </si>
  <si>
    <t>1</t>
  </si>
  <si>
    <t>1.1.1.1</t>
  </si>
  <si>
    <t>1.1.1.2</t>
  </si>
  <si>
    <t>1.1.1.3</t>
  </si>
  <si>
    <t>1.2.1</t>
  </si>
  <si>
    <t>ПЕРЕЧЕНЬ МЕРОПРИЯТИЙ И РЕСУРСНОЕ ОБЕСПЕЧЕНИЕ ПОДПРОГРАММЫ 1</t>
  </si>
  <si>
    <t>Цель подпрограммы: обеспечение доступности и равных возможностей получения дошкольного образования, его эффективности и качества.</t>
  </si>
  <si>
    <t>1.1.1.4</t>
  </si>
  <si>
    <t>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</si>
  <si>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Мероприятие 2: создание условий для стабильного функционирования и устойчивого развития системы дошкольного образования в городе Томске, в т.ч.</t>
  </si>
  <si>
    <t>укрепление материально-технической базы дошкольных образовательных учреждений</t>
  </si>
  <si>
    <t>обеспечение обучающихся с ограниченными  возможностями  здоровья, проживающих  в муниципальных  (частных) образовательных  организациях, осуществляющих образовательную деятельность по основным  общеобразовательным  программам, питанием, одеждой, обувью, мягким и жестким инвентарем и обеспечению 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 по основным общеобразовательным программам, бесплатным двухразовым питанием</t>
  </si>
  <si>
    <t>1.2.1.1</t>
  </si>
  <si>
    <t>1.2.1.2</t>
  </si>
  <si>
    <t>1.2.1.3</t>
  </si>
  <si>
    <t xml:space="preserve">приведение муниципальных дошкольных образовательных учреждений в соответствие требованиям пожарной безопасности путем замены основных фондов и инженерно-технического оборудования противопожарного назначения </t>
  </si>
  <si>
    <t>1.2.1.4</t>
  </si>
  <si>
    <t xml:space="preserve">предоставление субсидии на возмещение части затрат юридическим лицам и индивидуальным предпринимателям, связанных с организацией групп в негосударственных дошкольных образовательных организациях </t>
  </si>
  <si>
    <t>Приложение 2 к Подпрограмме 1 "Функционирование и развитие дошкольного образования" на 2015 - 2017 годы" муниципальной программы "Развитие образования" на 2015 - 2017 годы"</t>
  </si>
  <si>
    <t>Приложение 2 к постановлению администрации Города Томска от 22.05.2015 № 444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</si>
</sst>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164" fontId="2" fillId="0" borderId="10" xfId="53" applyNumberFormat="1" applyFont="1" applyFill="1" applyBorder="1" applyAlignment="1">
      <alignment horizontal="center" vertical="center" wrapText="1"/>
      <protection/>
    </xf>
    <xf numFmtId="164" fontId="3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43" fontId="5" fillId="0" borderId="0" xfId="61" applyFont="1" applyFill="1" applyAlignment="1">
      <alignment/>
    </xf>
    <xf numFmtId="164" fontId="2" fillId="0" borderId="11" xfId="53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53" applyFont="1" applyFill="1" applyBorder="1" applyAlignment="1">
      <alignment horizontal="left" vertical="center" wrapText="1"/>
      <protection/>
    </xf>
    <xf numFmtId="0" fontId="2" fillId="0" borderId="19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4" fillId="0" borderId="10" xfId="53" applyNumberFormat="1" applyFont="1" applyFill="1" applyBorder="1" applyAlignment="1">
      <alignment horizontal="left" vertical="center" wrapText="1"/>
      <protection/>
    </xf>
    <xf numFmtId="49" fontId="2" fillId="0" borderId="20" xfId="53" applyNumberFormat="1" applyFont="1" applyFill="1" applyBorder="1" applyAlignment="1">
      <alignment horizontal="center" vertical="center" wrapText="1"/>
      <protection/>
    </xf>
    <xf numFmtId="49" fontId="2" fillId="0" borderId="21" xfId="53" applyNumberFormat="1" applyFont="1" applyFill="1" applyBorder="1" applyAlignment="1">
      <alignment horizontal="center" vertical="center" wrapText="1"/>
      <protection/>
    </xf>
    <xf numFmtId="49" fontId="2" fillId="0" borderId="11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view="pageBreakPreview" zoomScale="60" zoomScalePageLayoutView="0" workbookViewId="0" topLeftCell="A1">
      <pane ySplit="10" topLeftCell="BM11" activePane="bottomLeft" state="frozen"/>
      <selection pane="topLeft" activeCell="A1" sqref="A1"/>
      <selection pane="bottomLeft" activeCell="K1" sqref="K1:O1"/>
    </sheetView>
  </sheetViews>
  <sheetFormatPr defaultColWidth="9.140625" defaultRowHeight="15"/>
  <cols>
    <col min="1" max="1" width="9.140625" style="16" customWidth="1"/>
    <col min="2" max="2" width="36.57421875" style="4" customWidth="1"/>
    <col min="3" max="3" width="9.140625" style="4" customWidth="1"/>
    <col min="4" max="4" width="10.00390625" style="4" bestFit="1" customWidth="1"/>
    <col min="5" max="6" width="10.421875" style="4" bestFit="1" customWidth="1"/>
    <col min="7" max="9" width="9.140625" style="4" customWidth="1"/>
    <col min="10" max="10" width="10.00390625" style="4" bestFit="1" customWidth="1"/>
    <col min="11" max="15" width="9.140625" style="4" customWidth="1"/>
    <col min="16" max="16" width="14.7109375" style="4" bestFit="1" customWidth="1"/>
    <col min="17" max="17" width="9.28125" style="4" bestFit="1" customWidth="1"/>
    <col min="18" max="16384" width="9.140625" style="4" customWidth="1"/>
  </cols>
  <sheetData>
    <row r="1" spans="1:15" ht="54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8" t="s">
        <v>49</v>
      </c>
      <c r="L1" s="18"/>
      <c r="M1" s="18"/>
      <c r="N1" s="18"/>
      <c r="O1" s="18"/>
    </row>
    <row r="2" spans="1:15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</row>
    <row r="3" spans="1:15" ht="83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2" t="s">
        <v>48</v>
      </c>
      <c r="M3" s="23"/>
      <c r="N3" s="23"/>
      <c r="O3" s="23"/>
    </row>
    <row r="4" spans="1:15" ht="17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5"/>
      <c r="M4" s="6"/>
      <c r="N4" s="6"/>
      <c r="O4" s="6"/>
    </row>
    <row r="5" spans="1:15" ht="11.25">
      <c r="A5" s="19" t="s">
        <v>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1.25">
      <c r="A6" s="19" t="s">
        <v>21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1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 customHeight="1">
      <c r="A8" s="20" t="s">
        <v>4</v>
      </c>
      <c r="B8" s="21" t="s">
        <v>5</v>
      </c>
      <c r="C8" s="21" t="s">
        <v>6</v>
      </c>
      <c r="D8" s="21" t="s">
        <v>7</v>
      </c>
      <c r="E8" s="21"/>
      <c r="F8" s="21" t="s">
        <v>8</v>
      </c>
      <c r="G8" s="21"/>
      <c r="H8" s="21"/>
      <c r="I8" s="21"/>
      <c r="J8" s="21"/>
      <c r="K8" s="21"/>
      <c r="L8" s="21"/>
      <c r="M8" s="21"/>
      <c r="N8" s="26" t="s">
        <v>17</v>
      </c>
      <c r="O8" s="27"/>
    </row>
    <row r="9" spans="1:15" ht="25.5" customHeight="1">
      <c r="A9" s="20"/>
      <c r="B9" s="21"/>
      <c r="C9" s="21"/>
      <c r="D9" s="21"/>
      <c r="E9" s="21"/>
      <c r="F9" s="21" t="s">
        <v>9</v>
      </c>
      <c r="G9" s="21"/>
      <c r="H9" s="21" t="s">
        <v>10</v>
      </c>
      <c r="I9" s="21"/>
      <c r="J9" s="21" t="s">
        <v>11</v>
      </c>
      <c r="K9" s="21"/>
      <c r="L9" s="21" t="s">
        <v>12</v>
      </c>
      <c r="M9" s="21"/>
      <c r="N9" s="28"/>
      <c r="O9" s="29"/>
    </row>
    <row r="10" spans="1:15" ht="22.5">
      <c r="A10" s="20"/>
      <c r="B10" s="21"/>
      <c r="C10" s="21"/>
      <c r="D10" s="8" t="s">
        <v>13</v>
      </c>
      <c r="E10" s="8" t="s">
        <v>14</v>
      </c>
      <c r="F10" s="8" t="s">
        <v>13</v>
      </c>
      <c r="G10" s="8" t="s">
        <v>14</v>
      </c>
      <c r="H10" s="8" t="s">
        <v>13</v>
      </c>
      <c r="I10" s="8" t="s">
        <v>14</v>
      </c>
      <c r="J10" s="8" t="s">
        <v>13</v>
      </c>
      <c r="K10" s="8" t="s">
        <v>14</v>
      </c>
      <c r="L10" s="8" t="s">
        <v>13</v>
      </c>
      <c r="M10" s="8" t="s">
        <v>14</v>
      </c>
      <c r="N10" s="30"/>
      <c r="O10" s="31"/>
    </row>
    <row r="11" spans="1:15" ht="11.25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21">
        <v>14</v>
      </c>
      <c r="O11" s="21"/>
    </row>
    <row r="12" spans="1:15" ht="58.5" customHeight="1">
      <c r="A12" s="7" t="s">
        <v>30</v>
      </c>
      <c r="B12" s="24" t="s">
        <v>36</v>
      </c>
      <c r="C12" s="24"/>
      <c r="D12" s="9"/>
      <c r="E12" s="9"/>
      <c r="F12" s="9"/>
      <c r="G12" s="9"/>
      <c r="H12" s="9"/>
      <c r="I12" s="9"/>
      <c r="J12" s="9"/>
      <c r="K12" s="9"/>
      <c r="L12" s="9"/>
      <c r="M12" s="9"/>
      <c r="N12" s="25"/>
      <c r="O12" s="25"/>
    </row>
    <row r="13" spans="1:15" ht="69.75" customHeight="1">
      <c r="A13" s="10" t="s">
        <v>19</v>
      </c>
      <c r="B13" s="32" t="s">
        <v>22</v>
      </c>
      <c r="C13" s="33"/>
      <c r="D13" s="11"/>
      <c r="E13" s="11"/>
      <c r="F13" s="12"/>
      <c r="G13" s="12"/>
      <c r="H13" s="12"/>
      <c r="I13" s="12"/>
      <c r="J13" s="12"/>
      <c r="K13" s="12"/>
      <c r="L13" s="12"/>
      <c r="M13" s="12"/>
      <c r="N13" s="34"/>
      <c r="O13" s="34"/>
    </row>
    <row r="14" spans="1:15" ht="17.25" customHeight="1">
      <c r="A14" s="35" t="s">
        <v>24</v>
      </c>
      <c r="B14" s="37" t="s">
        <v>23</v>
      </c>
      <c r="C14" s="13" t="s">
        <v>15</v>
      </c>
      <c r="D14" s="11">
        <f>F14+H14+J14+L14</f>
        <v>5784350.199999999</v>
      </c>
      <c r="E14" s="11">
        <f aca="true" t="shared" si="0" ref="D14:E37">G14+I14+K14+M14</f>
        <v>5101586.1</v>
      </c>
      <c r="F14" s="11">
        <f>SUM(F15:F17)</f>
        <v>3638909.9999999995</v>
      </c>
      <c r="G14" s="11">
        <f aca="true" t="shared" si="1" ref="G14:M14">SUM(G15:G17)</f>
        <v>2956145.9</v>
      </c>
      <c r="H14" s="11">
        <f t="shared" si="1"/>
        <v>0</v>
      </c>
      <c r="I14" s="11">
        <f t="shared" si="1"/>
        <v>0</v>
      </c>
      <c r="J14" s="11">
        <f t="shared" si="1"/>
        <v>2145440.2</v>
      </c>
      <c r="K14" s="11">
        <f t="shared" si="1"/>
        <v>2145440.2</v>
      </c>
      <c r="L14" s="11">
        <f t="shared" si="1"/>
        <v>0</v>
      </c>
      <c r="M14" s="11">
        <f t="shared" si="1"/>
        <v>0</v>
      </c>
      <c r="N14" s="34" t="s">
        <v>18</v>
      </c>
      <c r="O14" s="34"/>
    </row>
    <row r="15" spans="1:15" ht="17.25" customHeight="1">
      <c r="A15" s="35"/>
      <c r="B15" s="37"/>
      <c r="C15" s="13" t="s">
        <v>0</v>
      </c>
      <c r="D15" s="11">
        <f>F15+H15+J15+L15</f>
        <v>2182954.9</v>
      </c>
      <c r="E15" s="11">
        <f t="shared" si="0"/>
        <v>2112458.8</v>
      </c>
      <c r="F15" s="11">
        <f>F19+F23+F27+F31</f>
        <v>1119731.4</v>
      </c>
      <c r="G15" s="11">
        <f>G19+G23+G27+G31</f>
        <v>1049235.3</v>
      </c>
      <c r="H15" s="11">
        <f aca="true" t="shared" si="2" ref="H15:M15">H19+H23+H27+H31</f>
        <v>0</v>
      </c>
      <c r="I15" s="11">
        <f t="shared" si="2"/>
        <v>0</v>
      </c>
      <c r="J15" s="11">
        <f t="shared" si="2"/>
        <v>1063223.5</v>
      </c>
      <c r="K15" s="11">
        <f t="shared" si="2"/>
        <v>1063223.5</v>
      </c>
      <c r="L15" s="11">
        <f t="shared" si="2"/>
        <v>0</v>
      </c>
      <c r="M15" s="11">
        <f t="shared" si="2"/>
        <v>0</v>
      </c>
      <c r="N15" s="34"/>
      <c r="O15" s="34"/>
    </row>
    <row r="16" spans="1:15" ht="17.25" customHeight="1">
      <c r="A16" s="35"/>
      <c r="B16" s="37"/>
      <c r="C16" s="13" t="s">
        <v>1</v>
      </c>
      <c r="D16" s="11">
        <f t="shared" si="0"/>
        <v>2341806</v>
      </c>
      <c r="E16" s="11">
        <f t="shared" si="0"/>
        <v>2035672</v>
      </c>
      <c r="F16" s="11">
        <f aca="true" t="shared" si="3" ref="F16:M17">F20+F24+F28+F32</f>
        <v>1259589.2999999998</v>
      </c>
      <c r="G16" s="11">
        <f t="shared" si="3"/>
        <v>953455.2999999999</v>
      </c>
      <c r="H16" s="11">
        <f t="shared" si="3"/>
        <v>0</v>
      </c>
      <c r="I16" s="11">
        <f t="shared" si="3"/>
        <v>0</v>
      </c>
      <c r="J16" s="11">
        <f t="shared" si="3"/>
        <v>1082216.7</v>
      </c>
      <c r="K16" s="11">
        <f t="shared" si="3"/>
        <v>1082216.7</v>
      </c>
      <c r="L16" s="11">
        <f t="shared" si="3"/>
        <v>0</v>
      </c>
      <c r="M16" s="11">
        <f t="shared" si="3"/>
        <v>0</v>
      </c>
      <c r="N16" s="34"/>
      <c r="O16" s="34"/>
    </row>
    <row r="17" spans="1:15" ht="17.25" customHeight="1">
      <c r="A17" s="35"/>
      <c r="B17" s="37"/>
      <c r="C17" s="13" t="s">
        <v>3</v>
      </c>
      <c r="D17" s="11">
        <f t="shared" si="0"/>
        <v>1259589.2999999998</v>
      </c>
      <c r="E17" s="11">
        <f t="shared" si="0"/>
        <v>953455.2999999999</v>
      </c>
      <c r="F17" s="11">
        <f t="shared" si="3"/>
        <v>1259589.2999999998</v>
      </c>
      <c r="G17" s="11">
        <f t="shared" si="3"/>
        <v>953455.2999999999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34"/>
      <c r="O17" s="34"/>
    </row>
    <row r="18" spans="1:15" ht="27" customHeight="1">
      <c r="A18" s="35" t="s">
        <v>31</v>
      </c>
      <c r="B18" s="38" t="s">
        <v>25</v>
      </c>
      <c r="C18" s="13" t="s">
        <v>15</v>
      </c>
      <c r="D18" s="11">
        <f t="shared" si="0"/>
        <v>5760576.1</v>
      </c>
      <c r="E18" s="11">
        <f t="shared" si="0"/>
        <v>5077812</v>
      </c>
      <c r="F18" s="11">
        <f aca="true" t="shared" si="4" ref="F18:M18">SUM(F19:F21)</f>
        <v>3635253.8999999994</v>
      </c>
      <c r="G18" s="11">
        <f t="shared" si="4"/>
        <v>2952489.8</v>
      </c>
      <c r="H18" s="11">
        <f t="shared" si="4"/>
        <v>0</v>
      </c>
      <c r="I18" s="11">
        <f t="shared" si="4"/>
        <v>0</v>
      </c>
      <c r="J18" s="11">
        <f t="shared" si="4"/>
        <v>2125322.2</v>
      </c>
      <c r="K18" s="11">
        <f t="shared" si="4"/>
        <v>2125322.2</v>
      </c>
      <c r="L18" s="11">
        <f t="shared" si="4"/>
        <v>0</v>
      </c>
      <c r="M18" s="11">
        <f t="shared" si="4"/>
        <v>0</v>
      </c>
      <c r="N18" s="34"/>
      <c r="O18" s="34"/>
    </row>
    <row r="19" spans="1:17" ht="27" customHeight="1">
      <c r="A19" s="35"/>
      <c r="B19" s="38"/>
      <c r="C19" s="13" t="s">
        <v>0</v>
      </c>
      <c r="D19" s="11">
        <f t="shared" si="0"/>
        <v>2171677.2</v>
      </c>
      <c r="E19" s="11">
        <f t="shared" si="0"/>
        <v>2101181.1</v>
      </c>
      <c r="F19" s="11">
        <f>1049559.5-22.1+3605+69075.3+1900-5605</f>
        <v>1118512.7</v>
      </c>
      <c r="G19" s="11">
        <f>1047996.6+20</f>
        <v>1048016.6</v>
      </c>
      <c r="H19" s="11"/>
      <c r="I19" s="11"/>
      <c r="J19" s="11">
        <v>1053164.5</v>
      </c>
      <c r="K19" s="11">
        <f>J19</f>
        <v>1053164.5</v>
      </c>
      <c r="L19" s="11"/>
      <c r="M19" s="11"/>
      <c r="N19" s="34"/>
      <c r="O19" s="34"/>
      <c r="P19" s="14"/>
      <c r="Q19" s="14"/>
    </row>
    <row r="20" spans="1:17" ht="27" customHeight="1">
      <c r="A20" s="35"/>
      <c r="B20" s="38"/>
      <c r="C20" s="13" t="s">
        <v>1</v>
      </c>
      <c r="D20" s="11">
        <f t="shared" si="0"/>
        <v>2330528.3</v>
      </c>
      <c r="E20" s="11">
        <f t="shared" si="0"/>
        <v>2024394.2999999998</v>
      </c>
      <c r="F20" s="11">
        <f>1168725.2+92100.4-2455</f>
        <v>1258370.5999999999</v>
      </c>
      <c r="G20" s="11">
        <v>952236.6</v>
      </c>
      <c r="H20" s="11"/>
      <c r="I20" s="11"/>
      <c r="J20" s="11">
        <v>1072157.7</v>
      </c>
      <c r="K20" s="11">
        <f>J20</f>
        <v>1072157.7</v>
      </c>
      <c r="L20" s="11"/>
      <c r="M20" s="11"/>
      <c r="N20" s="34"/>
      <c r="O20" s="34"/>
      <c r="P20" s="14"/>
      <c r="Q20" s="14"/>
    </row>
    <row r="21" spans="1:17" ht="27" customHeight="1">
      <c r="A21" s="35"/>
      <c r="B21" s="38"/>
      <c r="C21" s="13" t="s">
        <v>3</v>
      </c>
      <c r="D21" s="11">
        <f t="shared" si="0"/>
        <v>1258370.5999999999</v>
      </c>
      <c r="E21" s="11">
        <f t="shared" si="0"/>
        <v>952236.6</v>
      </c>
      <c r="F21" s="11">
        <f>1168725.2+92100.4-2455</f>
        <v>1258370.5999999999</v>
      </c>
      <c r="G21" s="11">
        <v>952236.6</v>
      </c>
      <c r="H21" s="11"/>
      <c r="I21" s="11"/>
      <c r="J21" s="11">
        <v>0</v>
      </c>
      <c r="K21" s="11">
        <f>J21</f>
        <v>0</v>
      </c>
      <c r="L21" s="11"/>
      <c r="M21" s="11"/>
      <c r="N21" s="34"/>
      <c r="O21" s="34"/>
      <c r="P21" s="14"/>
      <c r="Q21" s="14"/>
    </row>
    <row r="22" spans="1:17" ht="27.75" customHeight="1">
      <c r="A22" s="35" t="s">
        <v>32</v>
      </c>
      <c r="B22" s="36" t="s">
        <v>26</v>
      </c>
      <c r="C22" s="13" t="s">
        <v>15</v>
      </c>
      <c r="D22" s="11">
        <f t="shared" si="0"/>
        <v>3656.1000000000004</v>
      </c>
      <c r="E22" s="11">
        <f t="shared" si="0"/>
        <v>3656.1000000000004</v>
      </c>
      <c r="F22" s="11">
        <f aca="true" t="shared" si="5" ref="F22:M22">SUM(F23:F25)</f>
        <v>3656.1000000000004</v>
      </c>
      <c r="G22" s="11">
        <f t="shared" si="5"/>
        <v>3656.1000000000004</v>
      </c>
      <c r="H22" s="11">
        <f t="shared" si="5"/>
        <v>0</v>
      </c>
      <c r="I22" s="11">
        <f t="shared" si="5"/>
        <v>0</v>
      </c>
      <c r="J22" s="11">
        <f t="shared" si="5"/>
        <v>0</v>
      </c>
      <c r="K22" s="11">
        <f t="shared" si="5"/>
        <v>0</v>
      </c>
      <c r="L22" s="11">
        <f t="shared" si="5"/>
        <v>0</v>
      </c>
      <c r="M22" s="11">
        <f t="shared" si="5"/>
        <v>0</v>
      </c>
      <c r="N22" s="34"/>
      <c r="O22" s="34"/>
      <c r="P22" s="14"/>
      <c r="Q22" s="14"/>
    </row>
    <row r="23" spans="1:17" ht="27.75" customHeight="1">
      <c r="A23" s="35"/>
      <c r="B23" s="36"/>
      <c r="C23" s="13" t="s">
        <v>0</v>
      </c>
      <c r="D23" s="11">
        <f t="shared" si="0"/>
        <v>1218.7</v>
      </c>
      <c r="E23" s="11">
        <f t="shared" si="0"/>
        <v>1218.7</v>
      </c>
      <c r="F23" s="11">
        <v>1218.7</v>
      </c>
      <c r="G23" s="11">
        <v>1218.7</v>
      </c>
      <c r="H23" s="11"/>
      <c r="I23" s="11"/>
      <c r="J23" s="11"/>
      <c r="K23" s="11"/>
      <c r="L23" s="11"/>
      <c r="M23" s="11"/>
      <c r="N23" s="34"/>
      <c r="O23" s="34"/>
      <c r="P23" s="14"/>
      <c r="Q23" s="14"/>
    </row>
    <row r="24" spans="1:17" ht="27.75" customHeight="1">
      <c r="A24" s="35"/>
      <c r="B24" s="36"/>
      <c r="C24" s="13" t="s">
        <v>1</v>
      </c>
      <c r="D24" s="11">
        <f t="shared" si="0"/>
        <v>1218.7</v>
      </c>
      <c r="E24" s="11">
        <f t="shared" si="0"/>
        <v>1218.7</v>
      </c>
      <c r="F24" s="11">
        <v>1218.7</v>
      </c>
      <c r="G24" s="11">
        <v>1218.7</v>
      </c>
      <c r="H24" s="11"/>
      <c r="I24" s="11"/>
      <c r="J24" s="11"/>
      <c r="K24" s="11"/>
      <c r="L24" s="11"/>
      <c r="M24" s="11"/>
      <c r="N24" s="34"/>
      <c r="O24" s="34"/>
      <c r="P24" s="14"/>
      <c r="Q24" s="14"/>
    </row>
    <row r="25" spans="1:17" ht="27.75" customHeight="1">
      <c r="A25" s="35"/>
      <c r="B25" s="36"/>
      <c r="C25" s="13" t="s">
        <v>3</v>
      </c>
      <c r="D25" s="11">
        <f t="shared" si="0"/>
        <v>1218.7</v>
      </c>
      <c r="E25" s="11">
        <f t="shared" si="0"/>
        <v>1218.7</v>
      </c>
      <c r="F25" s="11">
        <f>F24</f>
        <v>1218.7</v>
      </c>
      <c r="G25" s="11">
        <v>1218.7</v>
      </c>
      <c r="H25" s="11"/>
      <c r="I25" s="11"/>
      <c r="J25" s="11"/>
      <c r="K25" s="11"/>
      <c r="L25" s="11"/>
      <c r="M25" s="11"/>
      <c r="N25" s="34"/>
      <c r="O25" s="34"/>
      <c r="P25" s="14"/>
      <c r="Q25" s="14"/>
    </row>
    <row r="26" spans="1:17" ht="24.75" customHeight="1">
      <c r="A26" s="35" t="s">
        <v>33</v>
      </c>
      <c r="B26" s="37" t="s">
        <v>27</v>
      </c>
      <c r="C26" s="13" t="s">
        <v>15</v>
      </c>
      <c r="D26" s="11">
        <f t="shared" si="0"/>
        <v>18512</v>
      </c>
      <c r="E26" s="11">
        <f t="shared" si="0"/>
        <v>18512</v>
      </c>
      <c r="F26" s="11">
        <f aca="true" t="shared" si="6" ref="F26:M26">SUM(F27:F29)</f>
        <v>0</v>
      </c>
      <c r="G26" s="11">
        <f t="shared" si="6"/>
        <v>0</v>
      </c>
      <c r="H26" s="11">
        <f t="shared" si="6"/>
        <v>0</v>
      </c>
      <c r="I26" s="11">
        <f t="shared" si="6"/>
        <v>0</v>
      </c>
      <c r="J26" s="11">
        <f t="shared" si="6"/>
        <v>18512</v>
      </c>
      <c r="K26" s="11">
        <f t="shared" si="6"/>
        <v>18512</v>
      </c>
      <c r="L26" s="11">
        <f t="shared" si="6"/>
        <v>0</v>
      </c>
      <c r="M26" s="11">
        <f t="shared" si="6"/>
        <v>0</v>
      </c>
      <c r="N26" s="34"/>
      <c r="O26" s="34"/>
      <c r="P26" s="14"/>
      <c r="Q26" s="14"/>
    </row>
    <row r="27" spans="1:17" ht="24.75" customHeight="1">
      <c r="A27" s="35"/>
      <c r="B27" s="37"/>
      <c r="C27" s="13" t="s">
        <v>0</v>
      </c>
      <c r="D27" s="11">
        <f t="shared" si="0"/>
        <v>9256</v>
      </c>
      <c r="E27" s="11">
        <f t="shared" si="0"/>
        <v>9256</v>
      </c>
      <c r="F27" s="11"/>
      <c r="G27" s="11"/>
      <c r="H27" s="11"/>
      <c r="I27" s="11"/>
      <c r="J27" s="11">
        <v>9256</v>
      </c>
      <c r="K27" s="11">
        <v>9256</v>
      </c>
      <c r="L27" s="11"/>
      <c r="M27" s="11"/>
      <c r="N27" s="34"/>
      <c r="O27" s="34"/>
      <c r="P27" s="14"/>
      <c r="Q27" s="14"/>
    </row>
    <row r="28" spans="1:17" ht="24.75" customHeight="1">
      <c r="A28" s="35"/>
      <c r="B28" s="37"/>
      <c r="C28" s="13" t="s">
        <v>1</v>
      </c>
      <c r="D28" s="11">
        <f t="shared" si="0"/>
        <v>9256</v>
      </c>
      <c r="E28" s="11">
        <f t="shared" si="0"/>
        <v>9256</v>
      </c>
      <c r="F28" s="11"/>
      <c r="G28" s="11"/>
      <c r="H28" s="11"/>
      <c r="I28" s="11"/>
      <c r="J28" s="11">
        <v>9256</v>
      </c>
      <c r="K28" s="11">
        <v>9256</v>
      </c>
      <c r="L28" s="11"/>
      <c r="M28" s="11"/>
      <c r="N28" s="34"/>
      <c r="O28" s="34"/>
      <c r="P28" s="14"/>
      <c r="Q28" s="14"/>
    </row>
    <row r="29" spans="1:17" ht="24.75" customHeight="1">
      <c r="A29" s="35"/>
      <c r="B29" s="37"/>
      <c r="C29" s="13" t="s">
        <v>3</v>
      </c>
      <c r="D29" s="11">
        <f t="shared" si="0"/>
        <v>0</v>
      </c>
      <c r="E29" s="11">
        <f t="shared" si="0"/>
        <v>0</v>
      </c>
      <c r="F29" s="11"/>
      <c r="G29" s="11"/>
      <c r="H29" s="11"/>
      <c r="I29" s="11"/>
      <c r="J29" s="11">
        <v>0</v>
      </c>
      <c r="K29" s="11">
        <v>0</v>
      </c>
      <c r="L29" s="11"/>
      <c r="M29" s="11"/>
      <c r="N29" s="34"/>
      <c r="O29" s="34"/>
      <c r="P29" s="14"/>
      <c r="Q29" s="14"/>
    </row>
    <row r="30" spans="1:17" ht="59.25" customHeight="1">
      <c r="A30" s="35" t="s">
        <v>37</v>
      </c>
      <c r="B30" s="37" t="s">
        <v>38</v>
      </c>
      <c r="C30" s="13" t="s">
        <v>15</v>
      </c>
      <c r="D30" s="11">
        <f aca="true" t="shared" si="7" ref="D30:E33">F30+H30+J30+L30</f>
        <v>1606</v>
      </c>
      <c r="E30" s="11">
        <f t="shared" si="7"/>
        <v>1606</v>
      </c>
      <c r="F30" s="11">
        <f aca="true" t="shared" si="8" ref="F30:M30">SUM(F31:F33)</f>
        <v>0</v>
      </c>
      <c r="G30" s="11">
        <f t="shared" si="8"/>
        <v>0</v>
      </c>
      <c r="H30" s="11">
        <f t="shared" si="8"/>
        <v>0</v>
      </c>
      <c r="I30" s="11">
        <f t="shared" si="8"/>
        <v>0</v>
      </c>
      <c r="J30" s="11">
        <f t="shared" si="8"/>
        <v>1606</v>
      </c>
      <c r="K30" s="11">
        <f t="shared" si="8"/>
        <v>1606</v>
      </c>
      <c r="L30" s="11">
        <f t="shared" si="8"/>
        <v>0</v>
      </c>
      <c r="M30" s="11">
        <f t="shared" si="8"/>
        <v>0</v>
      </c>
      <c r="N30" s="34"/>
      <c r="O30" s="34"/>
      <c r="P30" s="14"/>
      <c r="Q30" s="14"/>
    </row>
    <row r="31" spans="1:17" ht="59.25" customHeight="1">
      <c r="A31" s="35"/>
      <c r="B31" s="37"/>
      <c r="C31" s="13" t="s">
        <v>0</v>
      </c>
      <c r="D31" s="11">
        <f t="shared" si="7"/>
        <v>803</v>
      </c>
      <c r="E31" s="11">
        <f t="shared" si="7"/>
        <v>803</v>
      </c>
      <c r="F31" s="11"/>
      <c r="G31" s="11"/>
      <c r="H31" s="11"/>
      <c r="I31" s="11"/>
      <c r="J31" s="15">
        <v>803</v>
      </c>
      <c r="K31" s="11">
        <v>803</v>
      </c>
      <c r="L31" s="11"/>
      <c r="M31" s="11"/>
      <c r="N31" s="34"/>
      <c r="O31" s="34"/>
      <c r="P31" s="14"/>
      <c r="Q31" s="14"/>
    </row>
    <row r="32" spans="1:17" ht="59.25" customHeight="1">
      <c r="A32" s="35"/>
      <c r="B32" s="37"/>
      <c r="C32" s="13" t="s">
        <v>1</v>
      </c>
      <c r="D32" s="11">
        <f t="shared" si="7"/>
        <v>803</v>
      </c>
      <c r="E32" s="11">
        <f t="shared" si="7"/>
        <v>803</v>
      </c>
      <c r="F32" s="11"/>
      <c r="G32" s="11"/>
      <c r="H32" s="11"/>
      <c r="I32" s="11"/>
      <c r="J32" s="15">
        <v>803</v>
      </c>
      <c r="K32" s="11">
        <v>803</v>
      </c>
      <c r="L32" s="11"/>
      <c r="M32" s="11"/>
      <c r="N32" s="34"/>
      <c r="O32" s="34"/>
      <c r="P32" s="14"/>
      <c r="Q32" s="14"/>
    </row>
    <row r="33" spans="1:17" ht="59.25" customHeight="1">
      <c r="A33" s="35"/>
      <c r="B33" s="37"/>
      <c r="C33" s="13" t="s">
        <v>3</v>
      </c>
      <c r="D33" s="11">
        <f t="shared" si="7"/>
        <v>0</v>
      </c>
      <c r="E33" s="11">
        <f t="shared" si="7"/>
        <v>0</v>
      </c>
      <c r="F33" s="11"/>
      <c r="G33" s="11"/>
      <c r="H33" s="11"/>
      <c r="I33" s="11"/>
      <c r="J33" s="15">
        <v>0</v>
      </c>
      <c r="K33" s="11">
        <v>0</v>
      </c>
      <c r="L33" s="11"/>
      <c r="M33" s="11"/>
      <c r="N33" s="34"/>
      <c r="O33" s="34"/>
      <c r="P33" s="14"/>
      <c r="Q33" s="14"/>
    </row>
    <row r="34" spans="1:17" ht="11.25">
      <c r="A34" s="35"/>
      <c r="B34" s="34" t="s">
        <v>16</v>
      </c>
      <c r="C34" s="13" t="s">
        <v>15</v>
      </c>
      <c r="D34" s="11">
        <f t="shared" si="0"/>
        <v>5784350.199999999</v>
      </c>
      <c r="E34" s="11">
        <f t="shared" si="0"/>
        <v>5101586.1</v>
      </c>
      <c r="F34" s="11">
        <f aca="true" t="shared" si="9" ref="F34:M34">SUM(F35:F37)</f>
        <v>3638909.9999999995</v>
      </c>
      <c r="G34" s="11">
        <f>SUM(G35:G37)</f>
        <v>2956145.9</v>
      </c>
      <c r="H34" s="11">
        <f t="shared" si="9"/>
        <v>0</v>
      </c>
      <c r="I34" s="11">
        <f t="shared" si="9"/>
        <v>0</v>
      </c>
      <c r="J34" s="11">
        <f t="shared" si="9"/>
        <v>2145440.2</v>
      </c>
      <c r="K34" s="11">
        <f t="shared" si="9"/>
        <v>2145440.2</v>
      </c>
      <c r="L34" s="11">
        <f t="shared" si="9"/>
        <v>0</v>
      </c>
      <c r="M34" s="11">
        <f t="shared" si="9"/>
        <v>0</v>
      </c>
      <c r="N34" s="34"/>
      <c r="O34" s="34"/>
      <c r="P34" s="14"/>
      <c r="Q34" s="14"/>
    </row>
    <row r="35" spans="1:17" ht="11.25">
      <c r="A35" s="35"/>
      <c r="B35" s="34"/>
      <c r="C35" s="13" t="s">
        <v>0</v>
      </c>
      <c r="D35" s="11">
        <f t="shared" si="0"/>
        <v>2182954.9</v>
      </c>
      <c r="E35" s="11">
        <f t="shared" si="0"/>
        <v>2112458.8</v>
      </c>
      <c r="F35" s="11">
        <f>F15</f>
        <v>1119731.4</v>
      </c>
      <c r="G35" s="11">
        <f>G15</f>
        <v>1049235.3</v>
      </c>
      <c r="H35" s="11">
        <f aca="true" t="shared" si="10" ref="H35:M35">H15</f>
        <v>0</v>
      </c>
      <c r="I35" s="11">
        <f t="shared" si="10"/>
        <v>0</v>
      </c>
      <c r="J35" s="11">
        <f t="shared" si="10"/>
        <v>1063223.5</v>
      </c>
      <c r="K35" s="11">
        <f t="shared" si="10"/>
        <v>1063223.5</v>
      </c>
      <c r="L35" s="11">
        <f t="shared" si="10"/>
        <v>0</v>
      </c>
      <c r="M35" s="11">
        <f t="shared" si="10"/>
        <v>0</v>
      </c>
      <c r="N35" s="34"/>
      <c r="O35" s="34"/>
      <c r="P35" s="14"/>
      <c r="Q35" s="14"/>
    </row>
    <row r="36" spans="1:17" ht="11.25">
      <c r="A36" s="35"/>
      <c r="B36" s="34"/>
      <c r="C36" s="13" t="s">
        <v>1</v>
      </c>
      <c r="D36" s="11">
        <f t="shared" si="0"/>
        <v>2341806</v>
      </c>
      <c r="E36" s="11">
        <f t="shared" si="0"/>
        <v>2035672</v>
      </c>
      <c r="F36" s="11">
        <f aca="true" t="shared" si="11" ref="F36:M37">F16</f>
        <v>1259589.2999999998</v>
      </c>
      <c r="G36" s="11">
        <f>G16</f>
        <v>953455.2999999999</v>
      </c>
      <c r="H36" s="11">
        <f t="shared" si="11"/>
        <v>0</v>
      </c>
      <c r="I36" s="11">
        <f t="shared" si="11"/>
        <v>0</v>
      </c>
      <c r="J36" s="11">
        <f t="shared" si="11"/>
        <v>1082216.7</v>
      </c>
      <c r="K36" s="11">
        <f t="shared" si="11"/>
        <v>1082216.7</v>
      </c>
      <c r="L36" s="11">
        <f t="shared" si="11"/>
        <v>0</v>
      </c>
      <c r="M36" s="11">
        <f t="shared" si="11"/>
        <v>0</v>
      </c>
      <c r="N36" s="34"/>
      <c r="O36" s="34"/>
      <c r="P36" s="14"/>
      <c r="Q36" s="14"/>
    </row>
    <row r="37" spans="1:17" ht="11.25">
      <c r="A37" s="35"/>
      <c r="B37" s="34"/>
      <c r="C37" s="13" t="s">
        <v>3</v>
      </c>
      <c r="D37" s="11">
        <f t="shared" si="0"/>
        <v>1259589.2999999998</v>
      </c>
      <c r="E37" s="11">
        <f t="shared" si="0"/>
        <v>953455.2999999999</v>
      </c>
      <c r="F37" s="11">
        <f t="shared" si="11"/>
        <v>1259589.2999999998</v>
      </c>
      <c r="G37" s="11">
        <f t="shared" si="11"/>
        <v>953455.2999999999</v>
      </c>
      <c r="H37" s="11">
        <f t="shared" si="11"/>
        <v>0</v>
      </c>
      <c r="I37" s="11">
        <f t="shared" si="11"/>
        <v>0</v>
      </c>
      <c r="J37" s="11">
        <f t="shared" si="11"/>
        <v>0</v>
      </c>
      <c r="K37" s="11">
        <f t="shared" si="11"/>
        <v>0</v>
      </c>
      <c r="L37" s="11">
        <f t="shared" si="11"/>
        <v>0</v>
      </c>
      <c r="M37" s="11">
        <f t="shared" si="11"/>
        <v>0</v>
      </c>
      <c r="N37" s="34"/>
      <c r="O37" s="34"/>
      <c r="P37" s="14"/>
      <c r="Q37" s="14"/>
    </row>
    <row r="38" spans="1:17" ht="51" customHeight="1">
      <c r="A38" s="10" t="s">
        <v>20</v>
      </c>
      <c r="B38" s="32" t="s">
        <v>28</v>
      </c>
      <c r="C38" s="33"/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34"/>
      <c r="O38" s="34"/>
      <c r="P38" s="14"/>
      <c r="Q38" s="14"/>
    </row>
    <row r="39" spans="1:17" ht="11.25">
      <c r="A39" s="39" t="s">
        <v>34</v>
      </c>
      <c r="B39" s="37" t="s">
        <v>39</v>
      </c>
      <c r="C39" s="13" t="s">
        <v>15</v>
      </c>
      <c r="D39" s="11">
        <f aca="true" t="shared" si="12" ref="D39:E42">F39+H39+J39+L39</f>
        <v>311949.8</v>
      </c>
      <c r="E39" s="11">
        <f t="shared" si="12"/>
        <v>149230</v>
      </c>
      <c r="F39" s="11">
        <f aca="true" t="shared" si="13" ref="F39:M39">SUM(F40:F42)</f>
        <v>282051.8</v>
      </c>
      <c r="G39" s="11">
        <f t="shared" si="13"/>
        <v>119332</v>
      </c>
      <c r="H39" s="11">
        <f t="shared" si="13"/>
        <v>0</v>
      </c>
      <c r="I39" s="11">
        <f t="shared" si="13"/>
        <v>0</v>
      </c>
      <c r="J39" s="11">
        <f t="shared" si="13"/>
        <v>29898</v>
      </c>
      <c r="K39" s="11">
        <f t="shared" si="13"/>
        <v>29898</v>
      </c>
      <c r="L39" s="11">
        <f t="shared" si="13"/>
        <v>0</v>
      </c>
      <c r="M39" s="11">
        <f t="shared" si="13"/>
        <v>0</v>
      </c>
      <c r="N39" s="34" t="s">
        <v>18</v>
      </c>
      <c r="O39" s="34"/>
      <c r="P39" s="14"/>
      <c r="Q39" s="14"/>
    </row>
    <row r="40" spans="1:17" ht="11.25">
      <c r="A40" s="40"/>
      <c r="B40" s="37"/>
      <c r="C40" s="13" t="s">
        <v>0</v>
      </c>
      <c r="D40" s="11">
        <f t="shared" si="12"/>
        <v>122881</v>
      </c>
      <c r="E40" s="11">
        <f t="shared" si="12"/>
        <v>103449</v>
      </c>
      <c r="F40" s="11">
        <f aca="true" t="shared" si="14" ref="F40:M42">F44+F48+F52+F56</f>
        <v>107932</v>
      </c>
      <c r="G40" s="11">
        <f t="shared" si="14"/>
        <v>88500</v>
      </c>
      <c r="H40" s="11">
        <f t="shared" si="14"/>
        <v>0</v>
      </c>
      <c r="I40" s="11">
        <f t="shared" si="14"/>
        <v>0</v>
      </c>
      <c r="J40" s="11">
        <f t="shared" si="14"/>
        <v>14949</v>
      </c>
      <c r="K40" s="11">
        <f t="shared" si="14"/>
        <v>14949</v>
      </c>
      <c r="L40" s="11">
        <f t="shared" si="14"/>
        <v>0</v>
      </c>
      <c r="M40" s="11">
        <f t="shared" si="14"/>
        <v>0</v>
      </c>
      <c r="N40" s="34"/>
      <c r="O40" s="34"/>
      <c r="P40" s="14"/>
      <c r="Q40" s="14"/>
    </row>
    <row r="41" spans="1:17" ht="11.25">
      <c r="A41" s="40"/>
      <c r="B41" s="37"/>
      <c r="C41" s="13" t="s">
        <v>1</v>
      </c>
      <c r="D41" s="11">
        <f t="shared" si="12"/>
        <v>104758.9</v>
      </c>
      <c r="E41" s="11">
        <f t="shared" si="12"/>
        <v>26749</v>
      </c>
      <c r="F41" s="11">
        <f t="shared" si="14"/>
        <v>89809.9</v>
      </c>
      <c r="G41" s="11">
        <f t="shared" si="14"/>
        <v>11800</v>
      </c>
      <c r="H41" s="11">
        <f t="shared" si="14"/>
        <v>0</v>
      </c>
      <c r="I41" s="11">
        <f t="shared" si="14"/>
        <v>0</v>
      </c>
      <c r="J41" s="11">
        <f t="shared" si="14"/>
        <v>14949</v>
      </c>
      <c r="K41" s="11">
        <f t="shared" si="14"/>
        <v>14949</v>
      </c>
      <c r="L41" s="11">
        <f t="shared" si="14"/>
        <v>0</v>
      </c>
      <c r="M41" s="11">
        <f t="shared" si="14"/>
        <v>0</v>
      </c>
      <c r="N41" s="34"/>
      <c r="O41" s="34"/>
      <c r="P41" s="14"/>
      <c r="Q41" s="14"/>
    </row>
    <row r="42" spans="1:17" ht="11.25">
      <c r="A42" s="41"/>
      <c r="B42" s="37"/>
      <c r="C42" s="13" t="s">
        <v>3</v>
      </c>
      <c r="D42" s="11">
        <f t="shared" si="12"/>
        <v>84309.9</v>
      </c>
      <c r="E42" s="11">
        <f t="shared" si="12"/>
        <v>19032</v>
      </c>
      <c r="F42" s="11">
        <f t="shared" si="14"/>
        <v>84309.9</v>
      </c>
      <c r="G42" s="11">
        <f t="shared" si="14"/>
        <v>19032</v>
      </c>
      <c r="H42" s="11">
        <f t="shared" si="14"/>
        <v>0</v>
      </c>
      <c r="I42" s="11">
        <f t="shared" si="14"/>
        <v>0</v>
      </c>
      <c r="J42" s="11">
        <f t="shared" si="14"/>
        <v>0</v>
      </c>
      <c r="K42" s="11">
        <f t="shared" si="14"/>
        <v>0</v>
      </c>
      <c r="L42" s="11">
        <f t="shared" si="14"/>
        <v>0</v>
      </c>
      <c r="M42" s="11">
        <f t="shared" si="14"/>
        <v>0</v>
      </c>
      <c r="N42" s="34"/>
      <c r="O42" s="34"/>
      <c r="P42" s="14"/>
      <c r="Q42" s="14"/>
    </row>
    <row r="43" spans="1:17" ht="15" customHeight="1">
      <c r="A43" s="35" t="s">
        <v>42</v>
      </c>
      <c r="B43" s="36" t="s">
        <v>40</v>
      </c>
      <c r="C43" s="13" t="s">
        <v>15</v>
      </c>
      <c r="D43" s="11">
        <f aca="true" t="shared" si="15" ref="D43:E66">F43+H43+J43+L43</f>
        <v>198951.8</v>
      </c>
      <c r="E43" s="11">
        <f t="shared" si="15"/>
        <v>66796</v>
      </c>
      <c r="F43" s="11">
        <f aca="true" t="shared" si="16" ref="F43:M43">SUM(F44:F46)</f>
        <v>198951.8</v>
      </c>
      <c r="G43" s="11">
        <f t="shared" si="16"/>
        <v>66796</v>
      </c>
      <c r="H43" s="11">
        <f t="shared" si="16"/>
        <v>0</v>
      </c>
      <c r="I43" s="11">
        <f t="shared" si="16"/>
        <v>0</v>
      </c>
      <c r="J43" s="11">
        <f t="shared" si="16"/>
        <v>0</v>
      </c>
      <c r="K43" s="11">
        <f t="shared" si="16"/>
        <v>0</v>
      </c>
      <c r="L43" s="11">
        <f t="shared" si="16"/>
        <v>0</v>
      </c>
      <c r="M43" s="11">
        <f t="shared" si="16"/>
        <v>0</v>
      </c>
      <c r="N43" s="34"/>
      <c r="O43" s="34"/>
      <c r="P43" s="14"/>
      <c r="Q43" s="14"/>
    </row>
    <row r="44" spans="1:17" ht="11.25">
      <c r="A44" s="35"/>
      <c r="B44" s="36"/>
      <c r="C44" s="13" t="s">
        <v>0</v>
      </c>
      <c r="D44" s="11">
        <f t="shared" si="15"/>
        <v>68332</v>
      </c>
      <c r="E44" s="11">
        <f t="shared" si="15"/>
        <v>66732</v>
      </c>
      <c r="F44" s="15">
        <f>65309.9+7500-4500+22.1</f>
        <v>68332</v>
      </c>
      <c r="G44" s="11">
        <f>32+66700</f>
        <v>66732</v>
      </c>
      <c r="H44" s="11"/>
      <c r="I44" s="11"/>
      <c r="J44" s="11"/>
      <c r="K44" s="11"/>
      <c r="L44" s="11"/>
      <c r="M44" s="11"/>
      <c r="N44" s="34"/>
      <c r="O44" s="34"/>
      <c r="P44" s="14"/>
      <c r="Q44" s="14"/>
    </row>
    <row r="45" spans="1:17" ht="11.25">
      <c r="A45" s="35"/>
      <c r="B45" s="36"/>
      <c r="C45" s="13" t="s">
        <v>1</v>
      </c>
      <c r="D45" s="11">
        <f t="shared" si="15"/>
        <v>65309.9</v>
      </c>
      <c r="E45" s="11">
        <f t="shared" si="15"/>
        <v>32</v>
      </c>
      <c r="F45" s="11">
        <v>65309.9</v>
      </c>
      <c r="G45" s="11">
        <v>32</v>
      </c>
      <c r="H45" s="11"/>
      <c r="I45" s="11"/>
      <c r="J45" s="11"/>
      <c r="K45" s="11"/>
      <c r="L45" s="11"/>
      <c r="M45" s="11"/>
      <c r="N45" s="34"/>
      <c r="O45" s="34"/>
      <c r="P45" s="14"/>
      <c r="Q45" s="14"/>
    </row>
    <row r="46" spans="1:17" ht="11.25">
      <c r="A46" s="35"/>
      <c r="B46" s="36"/>
      <c r="C46" s="13" t="s">
        <v>3</v>
      </c>
      <c r="D46" s="11">
        <f t="shared" si="15"/>
        <v>65309.9</v>
      </c>
      <c r="E46" s="11">
        <f t="shared" si="15"/>
        <v>32</v>
      </c>
      <c r="F46" s="11">
        <v>65309.9</v>
      </c>
      <c r="G46" s="11">
        <v>32</v>
      </c>
      <c r="H46" s="11"/>
      <c r="I46" s="11"/>
      <c r="J46" s="11"/>
      <c r="K46" s="11"/>
      <c r="L46" s="11"/>
      <c r="M46" s="11"/>
      <c r="N46" s="34"/>
      <c r="O46" s="34"/>
      <c r="P46" s="14"/>
      <c r="Q46" s="14"/>
    </row>
    <row r="47" spans="1:17" ht="59.25" customHeight="1">
      <c r="A47" s="35" t="s">
        <v>43</v>
      </c>
      <c r="B47" s="36" t="s">
        <v>41</v>
      </c>
      <c r="C47" s="13" t="s">
        <v>15</v>
      </c>
      <c r="D47" s="11">
        <f t="shared" si="15"/>
        <v>29898</v>
      </c>
      <c r="E47" s="11">
        <f t="shared" si="15"/>
        <v>29898</v>
      </c>
      <c r="F47" s="11">
        <f aca="true" t="shared" si="17" ref="F47:M47">SUM(F48:F50)</f>
        <v>0</v>
      </c>
      <c r="G47" s="11">
        <f t="shared" si="17"/>
        <v>0</v>
      </c>
      <c r="H47" s="11">
        <f t="shared" si="17"/>
        <v>0</v>
      </c>
      <c r="I47" s="11">
        <f t="shared" si="17"/>
        <v>0</v>
      </c>
      <c r="J47" s="11">
        <f t="shared" si="17"/>
        <v>29898</v>
      </c>
      <c r="K47" s="11">
        <f t="shared" si="17"/>
        <v>29898</v>
      </c>
      <c r="L47" s="11">
        <f t="shared" si="17"/>
        <v>0</v>
      </c>
      <c r="M47" s="11">
        <f t="shared" si="17"/>
        <v>0</v>
      </c>
      <c r="N47" s="34"/>
      <c r="O47" s="34"/>
      <c r="P47" s="14"/>
      <c r="Q47" s="14"/>
    </row>
    <row r="48" spans="1:17" ht="59.25" customHeight="1">
      <c r="A48" s="35"/>
      <c r="B48" s="36"/>
      <c r="C48" s="13" t="s">
        <v>0</v>
      </c>
      <c r="D48" s="11">
        <f t="shared" si="15"/>
        <v>14949</v>
      </c>
      <c r="E48" s="11">
        <f t="shared" si="15"/>
        <v>14949</v>
      </c>
      <c r="F48" s="11"/>
      <c r="G48" s="11"/>
      <c r="H48" s="11"/>
      <c r="I48" s="11"/>
      <c r="J48" s="15">
        <v>14949</v>
      </c>
      <c r="K48" s="11">
        <v>14949</v>
      </c>
      <c r="L48" s="11"/>
      <c r="M48" s="11"/>
      <c r="N48" s="34"/>
      <c r="O48" s="34"/>
      <c r="P48" s="14"/>
      <c r="Q48" s="14"/>
    </row>
    <row r="49" spans="1:17" ht="59.25" customHeight="1">
      <c r="A49" s="35"/>
      <c r="B49" s="36"/>
      <c r="C49" s="13" t="s">
        <v>1</v>
      </c>
      <c r="D49" s="11">
        <f t="shared" si="15"/>
        <v>14949</v>
      </c>
      <c r="E49" s="11">
        <f t="shared" si="15"/>
        <v>14949</v>
      </c>
      <c r="F49" s="11"/>
      <c r="G49" s="11"/>
      <c r="H49" s="11"/>
      <c r="I49" s="11"/>
      <c r="J49" s="11">
        <v>14949</v>
      </c>
      <c r="K49" s="11">
        <f>K48</f>
        <v>14949</v>
      </c>
      <c r="L49" s="11"/>
      <c r="M49" s="11"/>
      <c r="N49" s="34"/>
      <c r="O49" s="34"/>
      <c r="P49" s="14"/>
      <c r="Q49" s="14"/>
    </row>
    <row r="50" spans="1:17" ht="59.25" customHeight="1">
      <c r="A50" s="35"/>
      <c r="B50" s="36"/>
      <c r="C50" s="13" t="s">
        <v>3</v>
      </c>
      <c r="D50" s="11">
        <f t="shared" si="15"/>
        <v>0</v>
      </c>
      <c r="E50" s="11">
        <f t="shared" si="15"/>
        <v>0</v>
      </c>
      <c r="F50" s="11"/>
      <c r="G50" s="11"/>
      <c r="H50" s="11"/>
      <c r="I50" s="11"/>
      <c r="J50" s="11">
        <v>0</v>
      </c>
      <c r="K50" s="11">
        <v>0</v>
      </c>
      <c r="L50" s="11"/>
      <c r="M50" s="11"/>
      <c r="N50" s="34"/>
      <c r="O50" s="34"/>
      <c r="P50" s="14"/>
      <c r="Q50" s="14"/>
    </row>
    <row r="51" spans="1:17" ht="25.5" customHeight="1">
      <c r="A51" s="35" t="s">
        <v>44</v>
      </c>
      <c r="B51" s="37" t="s">
        <v>45</v>
      </c>
      <c r="C51" s="13" t="s">
        <v>15</v>
      </c>
      <c r="D51" s="11">
        <f t="shared" si="15"/>
        <v>73100</v>
      </c>
      <c r="E51" s="11">
        <f t="shared" si="15"/>
        <v>42536</v>
      </c>
      <c r="F51" s="11">
        <f aca="true" t="shared" si="18" ref="F51:M51">SUM(F52:F54)</f>
        <v>73100</v>
      </c>
      <c r="G51" s="11">
        <f t="shared" si="18"/>
        <v>42536</v>
      </c>
      <c r="H51" s="11">
        <f t="shared" si="18"/>
        <v>0</v>
      </c>
      <c r="I51" s="11">
        <f t="shared" si="18"/>
        <v>0</v>
      </c>
      <c r="J51" s="11">
        <f t="shared" si="18"/>
        <v>0</v>
      </c>
      <c r="K51" s="11">
        <f t="shared" si="18"/>
        <v>0</v>
      </c>
      <c r="L51" s="11">
        <f t="shared" si="18"/>
        <v>0</v>
      </c>
      <c r="M51" s="11">
        <f t="shared" si="18"/>
        <v>0</v>
      </c>
      <c r="N51" s="34"/>
      <c r="O51" s="34"/>
      <c r="P51" s="14"/>
      <c r="Q51" s="14"/>
    </row>
    <row r="52" spans="1:17" ht="25.5" customHeight="1">
      <c r="A52" s="35"/>
      <c r="B52" s="37"/>
      <c r="C52" s="13" t="s">
        <v>0</v>
      </c>
      <c r="D52" s="11">
        <f t="shared" si="15"/>
        <v>29600</v>
      </c>
      <c r="E52" s="11">
        <f t="shared" si="15"/>
        <v>11768</v>
      </c>
      <c r="F52" s="11">
        <v>29600</v>
      </c>
      <c r="G52" s="11">
        <v>11768</v>
      </c>
      <c r="H52" s="11"/>
      <c r="I52" s="11"/>
      <c r="J52" s="11"/>
      <c r="K52" s="11"/>
      <c r="L52" s="11"/>
      <c r="M52" s="11"/>
      <c r="N52" s="34"/>
      <c r="O52" s="34"/>
      <c r="P52" s="14"/>
      <c r="Q52" s="14"/>
    </row>
    <row r="53" spans="1:17" ht="25.5" customHeight="1">
      <c r="A53" s="35"/>
      <c r="B53" s="37"/>
      <c r="C53" s="13" t="s">
        <v>1</v>
      </c>
      <c r="D53" s="11">
        <f t="shared" si="15"/>
        <v>24500</v>
      </c>
      <c r="E53" s="11">
        <f t="shared" si="15"/>
        <v>11768</v>
      </c>
      <c r="F53" s="11">
        <v>24500</v>
      </c>
      <c r="G53" s="11">
        <v>11768</v>
      </c>
      <c r="H53" s="11"/>
      <c r="I53" s="11"/>
      <c r="J53" s="11"/>
      <c r="K53" s="11"/>
      <c r="L53" s="11"/>
      <c r="M53" s="11"/>
      <c r="N53" s="34"/>
      <c r="O53" s="34"/>
      <c r="P53" s="14"/>
      <c r="Q53" s="14"/>
    </row>
    <row r="54" spans="1:17" ht="25.5" customHeight="1">
      <c r="A54" s="35"/>
      <c r="B54" s="37"/>
      <c r="C54" s="13" t="s">
        <v>3</v>
      </c>
      <c r="D54" s="11">
        <f t="shared" si="15"/>
        <v>19000</v>
      </c>
      <c r="E54" s="11">
        <f t="shared" si="15"/>
        <v>19000</v>
      </c>
      <c r="F54" s="11">
        <v>19000</v>
      </c>
      <c r="G54" s="11">
        <v>19000</v>
      </c>
      <c r="H54" s="11"/>
      <c r="I54" s="11"/>
      <c r="J54" s="11"/>
      <c r="K54" s="11"/>
      <c r="L54" s="11"/>
      <c r="M54" s="11"/>
      <c r="N54" s="34"/>
      <c r="O54" s="34"/>
      <c r="P54" s="14"/>
      <c r="Q54" s="14"/>
    </row>
    <row r="55" spans="1:17" ht="25.5" customHeight="1">
      <c r="A55" s="35" t="s">
        <v>46</v>
      </c>
      <c r="B55" s="37" t="s">
        <v>47</v>
      </c>
      <c r="C55" s="13" t="s">
        <v>15</v>
      </c>
      <c r="D55" s="11">
        <f aca="true" t="shared" si="19" ref="D55:E58">F55+H55+J55+L55</f>
        <v>10000</v>
      </c>
      <c r="E55" s="11">
        <f t="shared" si="19"/>
        <v>10000</v>
      </c>
      <c r="F55" s="11">
        <f aca="true" t="shared" si="20" ref="F55:M55">SUM(F56:F58)</f>
        <v>10000</v>
      </c>
      <c r="G55" s="11">
        <f t="shared" si="20"/>
        <v>10000</v>
      </c>
      <c r="H55" s="11">
        <f t="shared" si="20"/>
        <v>0</v>
      </c>
      <c r="I55" s="11">
        <f t="shared" si="20"/>
        <v>0</v>
      </c>
      <c r="J55" s="11">
        <f t="shared" si="20"/>
        <v>0</v>
      </c>
      <c r="K55" s="11">
        <f t="shared" si="20"/>
        <v>0</v>
      </c>
      <c r="L55" s="11">
        <f t="shared" si="20"/>
        <v>0</v>
      </c>
      <c r="M55" s="11">
        <f t="shared" si="20"/>
        <v>0</v>
      </c>
      <c r="N55" s="34"/>
      <c r="O55" s="34"/>
      <c r="P55" s="14"/>
      <c r="Q55" s="14"/>
    </row>
    <row r="56" spans="1:17" ht="25.5" customHeight="1">
      <c r="A56" s="35"/>
      <c r="B56" s="37"/>
      <c r="C56" s="13" t="s">
        <v>0</v>
      </c>
      <c r="D56" s="11">
        <f t="shared" si="19"/>
        <v>10000</v>
      </c>
      <c r="E56" s="11">
        <f t="shared" si="19"/>
        <v>10000</v>
      </c>
      <c r="F56" s="11">
        <v>10000</v>
      </c>
      <c r="G56" s="11">
        <v>10000</v>
      </c>
      <c r="H56" s="11"/>
      <c r="I56" s="11"/>
      <c r="J56" s="11"/>
      <c r="K56" s="11"/>
      <c r="L56" s="11"/>
      <c r="M56" s="11"/>
      <c r="N56" s="34"/>
      <c r="O56" s="34"/>
      <c r="P56" s="14"/>
      <c r="Q56" s="14"/>
    </row>
    <row r="57" spans="1:17" ht="25.5" customHeight="1">
      <c r="A57" s="35"/>
      <c r="B57" s="37"/>
      <c r="C57" s="13" t="s">
        <v>1</v>
      </c>
      <c r="D57" s="11">
        <f t="shared" si="19"/>
        <v>0</v>
      </c>
      <c r="E57" s="11">
        <f t="shared" si="19"/>
        <v>0</v>
      </c>
      <c r="F57" s="11"/>
      <c r="G57" s="11"/>
      <c r="H57" s="11"/>
      <c r="I57" s="11"/>
      <c r="J57" s="11"/>
      <c r="K57" s="11"/>
      <c r="L57" s="11"/>
      <c r="M57" s="11"/>
      <c r="N57" s="34"/>
      <c r="O57" s="34"/>
      <c r="P57" s="14"/>
      <c r="Q57" s="14"/>
    </row>
    <row r="58" spans="1:17" ht="25.5" customHeight="1">
      <c r="A58" s="35"/>
      <c r="B58" s="37"/>
      <c r="C58" s="13" t="s">
        <v>3</v>
      </c>
      <c r="D58" s="11">
        <f t="shared" si="19"/>
        <v>0</v>
      </c>
      <c r="E58" s="11">
        <f t="shared" si="19"/>
        <v>0</v>
      </c>
      <c r="F58" s="11"/>
      <c r="G58" s="11"/>
      <c r="H58" s="11"/>
      <c r="I58" s="11"/>
      <c r="J58" s="11"/>
      <c r="K58" s="11"/>
      <c r="L58" s="11"/>
      <c r="M58" s="11"/>
      <c r="N58" s="34"/>
      <c r="O58" s="34"/>
      <c r="P58" s="14"/>
      <c r="Q58" s="14"/>
    </row>
    <row r="59" spans="1:17" ht="11.25">
      <c r="A59" s="35"/>
      <c r="B59" s="34" t="s">
        <v>2</v>
      </c>
      <c r="C59" s="13" t="s">
        <v>15</v>
      </c>
      <c r="D59" s="11">
        <f t="shared" si="15"/>
        <v>311949.8</v>
      </c>
      <c r="E59" s="11">
        <f t="shared" si="15"/>
        <v>149230</v>
      </c>
      <c r="F59" s="11">
        <f aca="true" t="shared" si="21" ref="F59:M59">SUM(F60:F62)</f>
        <v>282051.8</v>
      </c>
      <c r="G59" s="11">
        <f t="shared" si="21"/>
        <v>119332</v>
      </c>
      <c r="H59" s="11">
        <f t="shared" si="21"/>
        <v>0</v>
      </c>
      <c r="I59" s="11">
        <f t="shared" si="21"/>
        <v>0</v>
      </c>
      <c r="J59" s="11">
        <f t="shared" si="21"/>
        <v>29898</v>
      </c>
      <c r="K59" s="11">
        <f t="shared" si="21"/>
        <v>29898</v>
      </c>
      <c r="L59" s="11">
        <f t="shared" si="21"/>
        <v>0</v>
      </c>
      <c r="M59" s="11">
        <f t="shared" si="21"/>
        <v>0</v>
      </c>
      <c r="N59" s="34"/>
      <c r="O59" s="34"/>
      <c r="P59" s="14"/>
      <c r="Q59" s="14"/>
    </row>
    <row r="60" spans="1:17" ht="11.25">
      <c r="A60" s="35"/>
      <c r="B60" s="34"/>
      <c r="C60" s="13" t="s">
        <v>0</v>
      </c>
      <c r="D60" s="11">
        <f t="shared" si="15"/>
        <v>122881</v>
      </c>
      <c r="E60" s="11">
        <f t="shared" si="15"/>
        <v>103449</v>
      </c>
      <c r="F60" s="11">
        <f aca="true" t="shared" si="22" ref="F60:M62">F40</f>
        <v>107932</v>
      </c>
      <c r="G60" s="11">
        <f t="shared" si="22"/>
        <v>88500</v>
      </c>
      <c r="H60" s="11">
        <f t="shared" si="22"/>
        <v>0</v>
      </c>
      <c r="I60" s="11">
        <f t="shared" si="22"/>
        <v>0</v>
      </c>
      <c r="J60" s="11">
        <f t="shared" si="22"/>
        <v>14949</v>
      </c>
      <c r="K60" s="11">
        <f t="shared" si="22"/>
        <v>14949</v>
      </c>
      <c r="L60" s="11">
        <f t="shared" si="22"/>
        <v>0</v>
      </c>
      <c r="M60" s="11">
        <f t="shared" si="22"/>
        <v>0</v>
      </c>
      <c r="N60" s="34"/>
      <c r="O60" s="34"/>
      <c r="P60" s="14"/>
      <c r="Q60" s="14"/>
    </row>
    <row r="61" spans="1:17" ht="11.25">
      <c r="A61" s="35"/>
      <c r="B61" s="34"/>
      <c r="C61" s="13" t="s">
        <v>1</v>
      </c>
      <c r="D61" s="11">
        <f t="shared" si="15"/>
        <v>104758.9</v>
      </c>
      <c r="E61" s="11">
        <f t="shared" si="15"/>
        <v>26749</v>
      </c>
      <c r="F61" s="11">
        <f t="shared" si="22"/>
        <v>89809.9</v>
      </c>
      <c r="G61" s="11">
        <f t="shared" si="22"/>
        <v>11800</v>
      </c>
      <c r="H61" s="11">
        <f t="shared" si="22"/>
        <v>0</v>
      </c>
      <c r="I61" s="11">
        <f t="shared" si="22"/>
        <v>0</v>
      </c>
      <c r="J61" s="11">
        <f t="shared" si="22"/>
        <v>14949</v>
      </c>
      <c r="K61" s="11">
        <f t="shared" si="22"/>
        <v>14949</v>
      </c>
      <c r="L61" s="11">
        <f t="shared" si="22"/>
        <v>0</v>
      </c>
      <c r="M61" s="11">
        <f t="shared" si="22"/>
        <v>0</v>
      </c>
      <c r="N61" s="34"/>
      <c r="O61" s="34"/>
      <c r="P61" s="14"/>
      <c r="Q61" s="14"/>
    </row>
    <row r="62" spans="1:17" ht="11.25">
      <c r="A62" s="35"/>
      <c r="B62" s="34"/>
      <c r="C62" s="13" t="s">
        <v>3</v>
      </c>
      <c r="D62" s="11">
        <f t="shared" si="15"/>
        <v>84309.9</v>
      </c>
      <c r="E62" s="11">
        <f t="shared" si="15"/>
        <v>19032</v>
      </c>
      <c r="F62" s="11">
        <f t="shared" si="22"/>
        <v>84309.9</v>
      </c>
      <c r="G62" s="11">
        <f t="shared" si="22"/>
        <v>19032</v>
      </c>
      <c r="H62" s="11">
        <f t="shared" si="22"/>
        <v>0</v>
      </c>
      <c r="I62" s="11">
        <f t="shared" si="22"/>
        <v>0</v>
      </c>
      <c r="J62" s="11">
        <f t="shared" si="22"/>
        <v>0</v>
      </c>
      <c r="K62" s="11">
        <f t="shared" si="22"/>
        <v>0</v>
      </c>
      <c r="L62" s="11">
        <f t="shared" si="22"/>
        <v>0</v>
      </c>
      <c r="M62" s="11">
        <f t="shared" si="22"/>
        <v>0</v>
      </c>
      <c r="N62" s="34"/>
      <c r="O62" s="34"/>
      <c r="P62" s="14"/>
      <c r="Q62" s="14"/>
    </row>
    <row r="63" spans="1:17" ht="11.25">
      <c r="A63" s="35"/>
      <c r="B63" s="34" t="s">
        <v>29</v>
      </c>
      <c r="C63" s="13" t="s">
        <v>15</v>
      </c>
      <c r="D63" s="11">
        <f>F63+H63+J63+L63</f>
        <v>6096300</v>
      </c>
      <c r="E63" s="11">
        <f t="shared" si="15"/>
        <v>5250816.1</v>
      </c>
      <c r="F63" s="11">
        <f>SUM(F64:F66)</f>
        <v>3920961.7999999993</v>
      </c>
      <c r="G63" s="11">
        <f>SUM(G64:G66)</f>
        <v>3075477.9</v>
      </c>
      <c r="H63" s="11">
        <f aca="true" t="shared" si="23" ref="H63:M63">SUM(H64:H66)</f>
        <v>0</v>
      </c>
      <c r="I63" s="11">
        <f t="shared" si="23"/>
        <v>0</v>
      </c>
      <c r="J63" s="11">
        <f t="shared" si="23"/>
        <v>2175338.2</v>
      </c>
      <c r="K63" s="11">
        <f t="shared" si="23"/>
        <v>2175338.2</v>
      </c>
      <c r="L63" s="11">
        <f t="shared" si="23"/>
        <v>0</v>
      </c>
      <c r="M63" s="11">
        <f t="shared" si="23"/>
        <v>0</v>
      </c>
      <c r="N63" s="34"/>
      <c r="O63" s="34"/>
      <c r="P63" s="14"/>
      <c r="Q63" s="14"/>
    </row>
    <row r="64" spans="1:17" ht="11.25">
      <c r="A64" s="35"/>
      <c r="B64" s="34"/>
      <c r="C64" s="13" t="s">
        <v>0</v>
      </c>
      <c r="D64" s="11">
        <f t="shared" si="15"/>
        <v>2305835.9</v>
      </c>
      <c r="E64" s="11">
        <f t="shared" si="15"/>
        <v>2215907.8</v>
      </c>
      <c r="F64" s="11">
        <f aca="true" t="shared" si="24" ref="F64:M66">F35+F60</f>
        <v>1227663.4</v>
      </c>
      <c r="G64" s="11">
        <f t="shared" si="24"/>
        <v>1137735.3</v>
      </c>
      <c r="H64" s="11">
        <f t="shared" si="24"/>
        <v>0</v>
      </c>
      <c r="I64" s="11">
        <f t="shared" si="24"/>
        <v>0</v>
      </c>
      <c r="J64" s="11">
        <f t="shared" si="24"/>
        <v>1078172.5</v>
      </c>
      <c r="K64" s="11">
        <f t="shared" si="24"/>
        <v>1078172.5</v>
      </c>
      <c r="L64" s="11">
        <f t="shared" si="24"/>
        <v>0</v>
      </c>
      <c r="M64" s="11">
        <f t="shared" si="24"/>
        <v>0</v>
      </c>
      <c r="N64" s="34"/>
      <c r="O64" s="34"/>
      <c r="P64" s="14"/>
      <c r="Q64" s="14"/>
    </row>
    <row r="65" spans="1:17" ht="11.25">
      <c r="A65" s="35"/>
      <c r="B65" s="34"/>
      <c r="C65" s="13" t="s">
        <v>1</v>
      </c>
      <c r="D65" s="11">
        <f t="shared" si="15"/>
        <v>2446564.8999999994</v>
      </c>
      <c r="E65" s="11">
        <f t="shared" si="15"/>
        <v>2062421</v>
      </c>
      <c r="F65" s="11">
        <f t="shared" si="24"/>
        <v>1349399.1999999997</v>
      </c>
      <c r="G65" s="11">
        <f t="shared" si="24"/>
        <v>965255.2999999999</v>
      </c>
      <c r="H65" s="11">
        <f t="shared" si="24"/>
        <v>0</v>
      </c>
      <c r="I65" s="11">
        <f t="shared" si="24"/>
        <v>0</v>
      </c>
      <c r="J65" s="11">
        <f t="shared" si="24"/>
        <v>1097165.7</v>
      </c>
      <c r="K65" s="11">
        <f t="shared" si="24"/>
        <v>1097165.7</v>
      </c>
      <c r="L65" s="11">
        <f t="shared" si="24"/>
        <v>0</v>
      </c>
      <c r="M65" s="11">
        <f t="shared" si="24"/>
        <v>0</v>
      </c>
      <c r="N65" s="34"/>
      <c r="O65" s="34"/>
      <c r="P65" s="14"/>
      <c r="Q65" s="14"/>
    </row>
    <row r="66" spans="1:17" ht="11.25">
      <c r="A66" s="35"/>
      <c r="B66" s="34"/>
      <c r="C66" s="13" t="s">
        <v>3</v>
      </c>
      <c r="D66" s="11">
        <f t="shared" si="15"/>
        <v>1343899.1999999997</v>
      </c>
      <c r="E66" s="11">
        <f t="shared" si="15"/>
        <v>972487.2999999999</v>
      </c>
      <c r="F66" s="11">
        <f t="shared" si="24"/>
        <v>1343899.1999999997</v>
      </c>
      <c r="G66" s="11">
        <f t="shared" si="24"/>
        <v>972487.2999999999</v>
      </c>
      <c r="H66" s="11">
        <f t="shared" si="24"/>
        <v>0</v>
      </c>
      <c r="I66" s="11">
        <f t="shared" si="24"/>
        <v>0</v>
      </c>
      <c r="J66" s="11">
        <f t="shared" si="24"/>
        <v>0</v>
      </c>
      <c r="K66" s="11">
        <f t="shared" si="24"/>
        <v>0</v>
      </c>
      <c r="L66" s="11">
        <f t="shared" si="24"/>
        <v>0</v>
      </c>
      <c r="M66" s="11">
        <f t="shared" si="24"/>
        <v>0</v>
      </c>
      <c r="N66" s="34"/>
      <c r="O66" s="34"/>
      <c r="P66" s="14"/>
      <c r="Q66" s="14"/>
    </row>
    <row r="67" spans="16:17" ht="11.25">
      <c r="P67" s="14"/>
      <c r="Q67" s="14"/>
    </row>
    <row r="68" spans="16:17" ht="11.25">
      <c r="P68" s="14"/>
      <c r="Q68" s="14"/>
    </row>
    <row r="69" spans="6:17" ht="11.25">
      <c r="F69" s="17"/>
      <c r="G69" s="17"/>
      <c r="P69" s="14"/>
      <c r="Q69" s="14"/>
    </row>
    <row r="70" spans="5:17" ht="11.25">
      <c r="E70" s="17"/>
      <c r="F70" s="17"/>
      <c r="G70" s="17"/>
      <c r="P70" s="14"/>
      <c r="Q70" s="14"/>
    </row>
    <row r="71" spans="5:17" ht="11.25">
      <c r="E71" s="17"/>
      <c r="F71" s="17"/>
      <c r="P71" s="14"/>
      <c r="Q71" s="14"/>
    </row>
    <row r="72" spans="4:17" ht="11.25">
      <c r="D72" s="17"/>
      <c r="P72" s="14"/>
      <c r="Q72" s="14"/>
    </row>
    <row r="73" spans="4:17" ht="11.25">
      <c r="D73" s="17"/>
      <c r="P73" s="14"/>
      <c r="Q73" s="14"/>
    </row>
    <row r="74" spans="4:17" ht="11.25">
      <c r="D74" s="17"/>
      <c r="P74" s="14"/>
      <c r="Q74" s="14"/>
    </row>
    <row r="75" spans="16:17" ht="11.25">
      <c r="P75" s="14"/>
      <c r="Q75" s="14"/>
    </row>
    <row r="76" spans="16:17" ht="11.25">
      <c r="P76" s="14"/>
      <c r="Q76" s="14"/>
    </row>
    <row r="77" spans="16:17" ht="11.25">
      <c r="P77" s="14"/>
      <c r="Q77" s="14"/>
    </row>
    <row r="78" spans="16:17" ht="11.25">
      <c r="P78" s="14"/>
      <c r="Q78" s="14"/>
    </row>
    <row r="79" spans="16:17" ht="11.25">
      <c r="P79" s="14"/>
      <c r="Q79" s="14"/>
    </row>
    <row r="80" spans="16:17" ht="11.25">
      <c r="P80" s="14"/>
      <c r="Q80" s="14"/>
    </row>
    <row r="81" spans="16:17" ht="11.25">
      <c r="P81" s="14"/>
      <c r="Q81" s="14"/>
    </row>
    <row r="82" spans="16:17" ht="11.25">
      <c r="P82" s="14"/>
      <c r="Q82" s="14"/>
    </row>
    <row r="83" spans="16:17" ht="11.25">
      <c r="P83" s="14"/>
      <c r="Q83" s="14"/>
    </row>
    <row r="84" spans="16:17" ht="11.25">
      <c r="P84" s="14"/>
      <c r="Q84" s="14"/>
    </row>
    <row r="85" spans="16:17" ht="11.25">
      <c r="P85" s="14"/>
      <c r="Q85" s="14"/>
    </row>
    <row r="86" spans="16:17" ht="11.25">
      <c r="P86" s="14"/>
      <c r="Q86" s="14"/>
    </row>
    <row r="87" spans="16:17" ht="11.25">
      <c r="P87" s="14"/>
      <c r="Q87" s="14"/>
    </row>
    <row r="88" spans="16:17" ht="11.25">
      <c r="P88" s="14"/>
      <c r="Q88" s="14"/>
    </row>
    <row r="89" spans="16:17" ht="11.25">
      <c r="P89" s="14"/>
      <c r="Q89" s="14"/>
    </row>
    <row r="90" spans="16:17" ht="11.25">
      <c r="P90" s="14"/>
      <c r="Q90" s="14"/>
    </row>
    <row r="91" spans="16:17" ht="11.25">
      <c r="P91" s="14"/>
      <c r="Q91" s="14"/>
    </row>
    <row r="92" spans="16:17" ht="11.25">
      <c r="P92" s="14"/>
      <c r="Q92" s="14"/>
    </row>
    <row r="93" spans="16:17" ht="11.25">
      <c r="P93" s="14"/>
      <c r="Q93" s="14"/>
    </row>
    <row r="94" spans="16:17" ht="11.25">
      <c r="P94" s="14"/>
      <c r="Q94" s="14"/>
    </row>
    <row r="95" spans="16:17" ht="11.25">
      <c r="P95" s="14"/>
      <c r="Q95" s="14"/>
    </row>
    <row r="96" spans="16:17" ht="11.25">
      <c r="P96" s="14"/>
      <c r="Q96" s="14"/>
    </row>
    <row r="97" spans="16:17" ht="11.25">
      <c r="P97" s="14"/>
      <c r="Q97" s="14"/>
    </row>
    <row r="98" spans="16:17" ht="11.25">
      <c r="P98" s="14"/>
      <c r="Q98" s="14"/>
    </row>
  </sheetData>
  <sheetProtection/>
  <mergeCells count="60">
    <mergeCell ref="B38:C38"/>
    <mergeCell ref="A55:A58"/>
    <mergeCell ref="A6:O6"/>
    <mergeCell ref="B47:B50"/>
    <mergeCell ref="N47:O50"/>
    <mergeCell ref="A43:A46"/>
    <mergeCell ref="B43:B46"/>
    <mergeCell ref="N43:O46"/>
    <mergeCell ref="A34:A37"/>
    <mergeCell ref="B34:B37"/>
    <mergeCell ref="N34:O37"/>
    <mergeCell ref="N38:O38"/>
    <mergeCell ref="A63:A66"/>
    <mergeCell ref="B63:B66"/>
    <mergeCell ref="N63:O66"/>
    <mergeCell ref="A51:A54"/>
    <mergeCell ref="B51:B54"/>
    <mergeCell ref="N51:O54"/>
    <mergeCell ref="A59:A62"/>
    <mergeCell ref="B59:B62"/>
    <mergeCell ref="N59:O62"/>
    <mergeCell ref="A47:A50"/>
    <mergeCell ref="A39:A42"/>
    <mergeCell ref="B39:B42"/>
    <mergeCell ref="N39:O42"/>
    <mergeCell ref="B55:B58"/>
    <mergeCell ref="N55:O58"/>
    <mergeCell ref="A26:A29"/>
    <mergeCell ref="B26:B29"/>
    <mergeCell ref="N26:O29"/>
    <mergeCell ref="A30:A33"/>
    <mergeCell ref="B30:B33"/>
    <mergeCell ref="N30:O33"/>
    <mergeCell ref="A22:A25"/>
    <mergeCell ref="B22:B25"/>
    <mergeCell ref="N22:O25"/>
    <mergeCell ref="A14:A17"/>
    <mergeCell ref="B14:B17"/>
    <mergeCell ref="N14:O17"/>
    <mergeCell ref="A18:A21"/>
    <mergeCell ref="B18:B21"/>
    <mergeCell ref="N18:O21"/>
    <mergeCell ref="B12:C12"/>
    <mergeCell ref="N12:O12"/>
    <mergeCell ref="N8:O10"/>
    <mergeCell ref="B13:C13"/>
    <mergeCell ref="N13:O13"/>
    <mergeCell ref="H9:I9"/>
    <mergeCell ref="J9:K9"/>
    <mergeCell ref="L9:M9"/>
    <mergeCell ref="N11:O11"/>
    <mergeCell ref="K1:O1"/>
    <mergeCell ref="A5:O5"/>
    <mergeCell ref="A8:A10"/>
    <mergeCell ref="B8:B10"/>
    <mergeCell ref="C8:C10"/>
    <mergeCell ref="D8:E9"/>
    <mergeCell ref="F8:M8"/>
    <mergeCell ref="F9:G9"/>
    <mergeCell ref="L3:O3"/>
  </mergeCells>
  <printOptions/>
  <pageMargins left="0.7480314960629921" right="0.7480314960629921" top="0.984251968503937" bottom="0.984251968503937" header="0.5118110236220472" footer="0.5118110236220472"/>
  <pageSetup fitToHeight="10" horizontalDpi="600" verticalDpi="600" orientation="portrait" paperSize="9" scale="51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2015-05-25T10:17:40Z</cp:lastPrinted>
  <dcterms:created xsi:type="dcterms:W3CDTF">2013-09-25T10:58:55Z</dcterms:created>
  <dcterms:modified xsi:type="dcterms:W3CDTF">2015-05-25T10:18:39Z</dcterms:modified>
  <cp:category/>
  <cp:version/>
  <cp:contentType/>
  <cp:contentStatus/>
</cp:coreProperties>
</file>