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90" windowHeight="11640" activeTab="0"/>
  </bookViews>
  <sheets>
    <sheet name="прил.2" sheetId="1" r:id="rId1"/>
  </sheets>
  <definedNames>
    <definedName name="_xlnm.Print_Titles" localSheetId="0">'прил.2'!$6:$8</definedName>
    <definedName name="_xlnm.Print_Area" localSheetId="0">'прил.2'!$A$1:$Q$44</definedName>
  </definedNames>
  <calcPr fullCalcOnLoad="1"/>
</workbook>
</file>

<file path=xl/sharedStrings.xml><?xml version="1.0" encoding="utf-8"?>
<sst xmlns="http://schemas.openxmlformats.org/spreadsheetml/2006/main" count="73" uniqueCount="40">
  <si>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</si>
  <si>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</si>
  <si>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</si>
  <si>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</si>
  <si>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</si>
  <si>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</si>
  <si>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</si>
  <si>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</si>
  <si>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</si>
  <si>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</si>
  <si>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</si>
  <si>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</si>
  <si>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</si>
  <si>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</si>
  <si>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</si>
  <si>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</si>
  <si>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</si>
  <si>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</si>
  <si>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</si>
  <si>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"Организация отдыха детей в каникулярное время" на 2015 - 2017 годы"</t>
  </si>
  <si>
    <t>Департамент образования администрации Города Томска, управление физической культуры и спорта администрации Города Томска, управление культуры администрации Города Томска</t>
  </si>
  <si>
    <t>ПЕРЕЧЕНЬ МЕРОПРИЯТИЙ И РЕСУРСНОЕ ОБЕСПЕЧЕНИЕ ПОДПРОГРАММЫ 3</t>
  </si>
  <si>
    <t>1</t>
  </si>
  <si>
    <t>1.1</t>
  </si>
  <si>
    <t>Цель подпрограммы: организация каникулярного отдыха и занятости детей.</t>
  </si>
  <si>
    <t>ВСЕГО ПО ПОДПРОГРАММЕ 3</t>
  </si>
  <si>
    <t>1.1.1</t>
  </si>
  <si>
    <t>1.2</t>
  </si>
  <si>
    <t>1.2.1</t>
  </si>
  <si>
    <t>Задача 1 подпрограммы: организация каникулярного отдыха детей в лагерях с различных типов и видов.</t>
  </si>
  <si>
    <t>Задача 2 подпрограммы: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</si>
  <si>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1.1.2</t>
  </si>
  <si>
    <t>Мероприятие 2: оказание муниципальных услуг (выполнение работ) по приобретению и предоставлению путевок в загородные стационарные оздоровительные учреждения, на целевые смены, в специализированные (профильные) лагеря, расположенные на территории РФ, в т.ч.  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</si>
  <si>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Мероприятие 1: оказание муниципальных услуг (выполнение работ) по организации отдыха детей в каникулярное время в лагерях с дневным пребыванием, загородных оздоровительных лагерях, школах с круглосуточным пребыванием, специализированных (профильных) палаточных лагерях, походах и экспедициях, в т.ч. 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</si>
  <si>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Приложение 2 к Подпрограмме 3 "Организация отдыха детей в каникулярное время" на 2015 - 2017 годы" муниципальной программы "Развитие образования" на 2015 - 2017 годы"</t>
  </si>
  <si>
    <t>1.1.3</t>
  </si>
  <si>
    <t>Мероприятие 4: организация трудоустройства несовершеннолетних детей в каникулярное время, в т.ч. субсидии автономным и бюджетным учреждениям на организацию трудоустройства несовершеннолетних детей в каникулярное время</t>
  </si>
  <si>
    <t>Мероприятие 3: Укрепление материально - технической базы загородных лагерей</t>
  </si>
  <si>
    <t>Управление физической культуры и спорта администрации Города Томска</t>
  </si>
  <si>
    <t>Приложение 4 к постановлению администрации Города Томска от 29.05.2015 № 471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</si>
</sst>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0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0" fillId="24" borderId="0" xfId="0" applyNumberFormat="1" applyFill="1" applyAlignment="1">
      <alignment/>
    </xf>
    <xf numFmtId="169" fontId="0" fillId="24" borderId="0" xfId="0" applyNumberFormat="1" applyFill="1" applyAlignment="1">
      <alignment/>
    </xf>
    <xf numFmtId="0" fontId="1" fillId="24" borderId="0" xfId="0" applyFont="1" applyFill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center" vertical="center" wrapText="1"/>
    </xf>
    <xf numFmtId="49" fontId="1" fillId="24" borderId="18" xfId="0" applyNumberFormat="1" applyFont="1" applyFill="1" applyBorder="1" applyAlignment="1">
      <alignment horizontal="center" vertical="center" wrapText="1"/>
    </xf>
    <xf numFmtId="49" fontId="1" fillId="24" borderId="19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zoomScale="60" zoomScalePageLayoutView="0" workbookViewId="0" topLeftCell="A1">
      <selection activeCell="K1" sqref="K1:O1"/>
    </sheetView>
  </sheetViews>
  <sheetFormatPr defaultColWidth="9.140625" defaultRowHeight="15"/>
  <cols>
    <col min="1" max="1" width="9.140625" style="3" customWidth="1"/>
    <col min="2" max="2" width="32.57421875" style="3" customWidth="1"/>
    <col min="3" max="5" width="9.140625" style="3" customWidth="1"/>
    <col min="6" max="6" width="13.140625" style="3" bestFit="1" customWidth="1"/>
    <col min="7" max="16384" width="9.140625" style="3" customWidth="1"/>
  </cols>
  <sheetData>
    <row r="1" spans="1:15" ht="66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3" t="s">
        <v>39</v>
      </c>
      <c r="L1" s="23"/>
      <c r="M1" s="23"/>
      <c r="N1" s="23"/>
      <c r="O1" s="23"/>
    </row>
    <row r="2" spans="1:15" ht="92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1" t="s">
        <v>34</v>
      </c>
      <c r="M2" s="11"/>
      <c r="N2" s="11"/>
      <c r="O2" s="11"/>
    </row>
    <row r="3" spans="1:15" ht="15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22" t="s">
        <v>19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6" customHeight="1">
      <c r="A6" s="24" t="s">
        <v>4</v>
      </c>
      <c r="B6" s="12" t="s">
        <v>5</v>
      </c>
      <c r="C6" s="12" t="s">
        <v>6</v>
      </c>
      <c r="D6" s="12" t="s">
        <v>7</v>
      </c>
      <c r="E6" s="12"/>
      <c r="F6" s="12" t="s">
        <v>8</v>
      </c>
      <c r="G6" s="12"/>
      <c r="H6" s="12"/>
      <c r="I6" s="12"/>
      <c r="J6" s="12"/>
      <c r="K6" s="12"/>
      <c r="L6" s="12"/>
      <c r="M6" s="12"/>
      <c r="N6" s="13" t="s">
        <v>17</v>
      </c>
      <c r="O6" s="14"/>
    </row>
    <row r="7" spans="1:15" ht="36" customHeight="1">
      <c r="A7" s="24"/>
      <c r="B7" s="12"/>
      <c r="C7" s="12"/>
      <c r="D7" s="12"/>
      <c r="E7" s="12"/>
      <c r="F7" s="12" t="s">
        <v>9</v>
      </c>
      <c r="G7" s="12"/>
      <c r="H7" s="12" t="s">
        <v>10</v>
      </c>
      <c r="I7" s="12"/>
      <c r="J7" s="12" t="s">
        <v>11</v>
      </c>
      <c r="K7" s="12"/>
      <c r="L7" s="12" t="s">
        <v>12</v>
      </c>
      <c r="M7" s="12"/>
      <c r="N7" s="15"/>
      <c r="O7" s="16"/>
    </row>
    <row r="8" spans="1:15" ht="62.25" customHeight="1">
      <c r="A8" s="24"/>
      <c r="B8" s="12"/>
      <c r="C8" s="12"/>
      <c r="D8" s="4" t="s">
        <v>13</v>
      </c>
      <c r="E8" s="4" t="s">
        <v>14</v>
      </c>
      <c r="F8" s="4" t="s">
        <v>13</v>
      </c>
      <c r="G8" s="4" t="s">
        <v>14</v>
      </c>
      <c r="H8" s="4" t="s">
        <v>13</v>
      </c>
      <c r="I8" s="4" t="s">
        <v>14</v>
      </c>
      <c r="J8" s="4" t="s">
        <v>13</v>
      </c>
      <c r="K8" s="4" t="s">
        <v>14</v>
      </c>
      <c r="L8" s="4" t="s">
        <v>13</v>
      </c>
      <c r="M8" s="4" t="s">
        <v>14</v>
      </c>
      <c r="N8" s="17"/>
      <c r="O8" s="18"/>
    </row>
    <row r="9" spans="1:15" ht="15">
      <c r="A9" s="5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12">
        <v>14</v>
      </c>
      <c r="O9" s="12"/>
    </row>
    <row r="10" spans="1:15" ht="43.5" customHeight="1">
      <c r="A10" s="5" t="s">
        <v>22</v>
      </c>
      <c r="B10" s="25" t="s">
        <v>24</v>
      </c>
      <c r="C10" s="25"/>
      <c r="D10" s="6"/>
      <c r="E10" s="6"/>
      <c r="F10" s="6"/>
      <c r="G10" s="6"/>
      <c r="H10" s="6"/>
      <c r="I10" s="6"/>
      <c r="J10" s="6"/>
      <c r="K10" s="6"/>
      <c r="L10" s="6"/>
      <c r="M10" s="6"/>
      <c r="N10" s="26"/>
      <c r="O10" s="26"/>
    </row>
    <row r="11" spans="1:15" ht="76.5" customHeight="1">
      <c r="A11" s="5" t="s">
        <v>23</v>
      </c>
      <c r="B11" s="25" t="s">
        <v>29</v>
      </c>
      <c r="C11" s="25"/>
      <c r="D11" s="6"/>
      <c r="E11" s="6"/>
      <c r="F11" s="6"/>
      <c r="G11" s="6"/>
      <c r="H11" s="6"/>
      <c r="I11" s="6"/>
      <c r="J11" s="6"/>
      <c r="K11" s="6"/>
      <c r="L11" s="6"/>
      <c r="M11" s="6"/>
      <c r="N11" s="26"/>
      <c r="O11" s="26"/>
    </row>
    <row r="12" spans="1:15" ht="63" customHeight="1">
      <c r="A12" s="19" t="s">
        <v>26</v>
      </c>
      <c r="B12" s="27" t="s">
        <v>33</v>
      </c>
      <c r="C12" s="4" t="s">
        <v>15</v>
      </c>
      <c r="D12" s="7">
        <f aca="true" t="shared" si="0" ref="D12:E19">F12+H12+J12+L12</f>
        <v>334948.48</v>
      </c>
      <c r="E12" s="7">
        <f t="shared" si="0"/>
        <v>226629.32000000004</v>
      </c>
      <c r="F12" s="7">
        <f aca="true" t="shared" si="1" ref="F12:M12">SUM(F13:F15)</f>
        <v>278411.2</v>
      </c>
      <c r="G12" s="7">
        <f t="shared" si="1"/>
        <v>170719.40000000002</v>
      </c>
      <c r="H12" s="7">
        <f t="shared" si="1"/>
        <v>0</v>
      </c>
      <c r="I12" s="7">
        <f t="shared" si="1"/>
        <v>0</v>
      </c>
      <c r="J12" s="7">
        <f t="shared" si="1"/>
        <v>56537.28</v>
      </c>
      <c r="K12" s="7">
        <f t="shared" si="1"/>
        <v>55909.92000000001</v>
      </c>
      <c r="L12" s="7">
        <f t="shared" si="1"/>
        <v>0</v>
      </c>
      <c r="M12" s="7">
        <f t="shared" si="1"/>
        <v>0</v>
      </c>
      <c r="N12" s="13" t="s">
        <v>20</v>
      </c>
      <c r="O12" s="14"/>
    </row>
    <row r="13" spans="1:15" ht="63" customHeight="1">
      <c r="A13" s="20"/>
      <c r="B13" s="28"/>
      <c r="C13" s="4" t="s">
        <v>0</v>
      </c>
      <c r="D13" s="7">
        <f t="shared" si="0"/>
        <v>112089.40000000001</v>
      </c>
      <c r="E13" s="7">
        <f t="shared" si="0"/>
        <v>78135.44</v>
      </c>
      <c r="F13" s="7">
        <f>2690.3+4612.5+4612.5+3530.1+5889.2+9298.8+2066.4+12653.6+721+557.4+30+5650+37370+32.5+1722+1389.1</f>
        <v>92825.40000000001</v>
      </c>
      <c r="G13" s="7">
        <f>59998.8-500</f>
        <v>59498.8</v>
      </c>
      <c r="H13" s="7"/>
      <c r="I13" s="7"/>
      <c r="J13" s="7">
        <f>44576.2-J17</f>
        <v>19263.999999999996</v>
      </c>
      <c r="K13" s="7">
        <f>42248.4-K17</f>
        <v>18636.640000000003</v>
      </c>
      <c r="L13" s="7"/>
      <c r="M13" s="7"/>
      <c r="N13" s="15"/>
      <c r="O13" s="16"/>
    </row>
    <row r="14" spans="1:15" ht="63" customHeight="1">
      <c r="A14" s="20"/>
      <c r="B14" s="28"/>
      <c r="C14" s="4" t="s">
        <v>1</v>
      </c>
      <c r="D14" s="7">
        <f t="shared" si="0"/>
        <v>111429.54000000001</v>
      </c>
      <c r="E14" s="7">
        <f t="shared" si="0"/>
        <v>74246.94</v>
      </c>
      <c r="F14" s="7">
        <f>2690.3+86991.5+1722+1389.1</f>
        <v>92792.90000000001</v>
      </c>
      <c r="G14" s="7">
        <f>56110.3-500</f>
        <v>55610.3</v>
      </c>
      <c r="H14" s="7"/>
      <c r="I14" s="7"/>
      <c r="J14" s="7">
        <f>K14</f>
        <v>18636.640000000003</v>
      </c>
      <c r="K14" s="7">
        <f>42248.4-K18</f>
        <v>18636.640000000003</v>
      </c>
      <c r="L14" s="7"/>
      <c r="M14" s="7"/>
      <c r="N14" s="15"/>
      <c r="O14" s="16"/>
    </row>
    <row r="15" spans="1:15" ht="63" customHeight="1">
      <c r="A15" s="21"/>
      <c r="B15" s="29"/>
      <c r="C15" s="4" t="s">
        <v>3</v>
      </c>
      <c r="D15" s="7">
        <f t="shared" si="0"/>
        <v>111429.54000000001</v>
      </c>
      <c r="E15" s="7">
        <f t="shared" si="0"/>
        <v>74246.94</v>
      </c>
      <c r="F15" s="7">
        <f>2690.3+86991.5+1722+1389.1</f>
        <v>92792.90000000001</v>
      </c>
      <c r="G15" s="7">
        <f>56110.3-500</f>
        <v>55610.3</v>
      </c>
      <c r="H15" s="7"/>
      <c r="I15" s="7"/>
      <c r="J15" s="7">
        <f>K15</f>
        <v>18636.640000000003</v>
      </c>
      <c r="K15" s="7">
        <f>42248.4-K19</f>
        <v>18636.640000000003</v>
      </c>
      <c r="L15" s="7"/>
      <c r="M15" s="7"/>
      <c r="N15" s="17"/>
      <c r="O15" s="18"/>
    </row>
    <row r="16" spans="1:15" ht="50.25" customHeight="1">
      <c r="A16" s="19" t="s">
        <v>31</v>
      </c>
      <c r="B16" s="30" t="s">
        <v>32</v>
      </c>
      <c r="C16" s="4" t="s">
        <v>15</v>
      </c>
      <c r="D16" s="7">
        <f t="shared" si="0"/>
        <v>72535.72</v>
      </c>
      <c r="E16" s="7">
        <f t="shared" si="0"/>
        <v>70835.28</v>
      </c>
      <c r="F16" s="7">
        <f aca="true" t="shared" si="2" ref="F16:M16">SUM(F17:F19)</f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72535.72</v>
      </c>
      <c r="K16" s="7">
        <f t="shared" si="2"/>
        <v>70835.28</v>
      </c>
      <c r="L16" s="7">
        <f t="shared" si="2"/>
        <v>0</v>
      </c>
      <c r="M16" s="7">
        <f t="shared" si="2"/>
        <v>0</v>
      </c>
      <c r="N16" s="12" t="s">
        <v>18</v>
      </c>
      <c r="O16" s="12"/>
    </row>
    <row r="17" spans="1:15" ht="50.25" customHeight="1">
      <c r="A17" s="20"/>
      <c r="B17" s="30"/>
      <c r="C17" s="4" t="s">
        <v>0</v>
      </c>
      <c r="D17" s="7">
        <f t="shared" si="0"/>
        <v>25312.2</v>
      </c>
      <c r="E17" s="7">
        <f t="shared" si="0"/>
        <v>23611.76</v>
      </c>
      <c r="F17" s="7">
        <v>0</v>
      </c>
      <c r="G17" s="7">
        <v>0</v>
      </c>
      <c r="H17" s="7"/>
      <c r="I17" s="7"/>
      <c r="J17" s="7">
        <v>25312.2</v>
      </c>
      <c r="K17" s="7">
        <v>23611.76</v>
      </c>
      <c r="L17" s="7"/>
      <c r="M17" s="7"/>
      <c r="N17" s="12"/>
      <c r="O17" s="12"/>
    </row>
    <row r="18" spans="1:15" ht="50.25" customHeight="1">
      <c r="A18" s="20"/>
      <c r="B18" s="30"/>
      <c r="C18" s="4" t="s">
        <v>1</v>
      </c>
      <c r="D18" s="7">
        <f t="shared" si="0"/>
        <v>23611.76</v>
      </c>
      <c r="E18" s="7">
        <f t="shared" si="0"/>
        <v>23611.76</v>
      </c>
      <c r="F18" s="7">
        <v>0</v>
      </c>
      <c r="G18" s="7">
        <v>0</v>
      </c>
      <c r="H18" s="7"/>
      <c r="I18" s="7"/>
      <c r="J18" s="7">
        <f>K18</f>
        <v>23611.76</v>
      </c>
      <c r="K18" s="7">
        <f>K17</f>
        <v>23611.76</v>
      </c>
      <c r="L18" s="7"/>
      <c r="M18" s="7"/>
      <c r="N18" s="12"/>
      <c r="O18" s="12"/>
    </row>
    <row r="19" spans="1:15" ht="50.25" customHeight="1">
      <c r="A19" s="21"/>
      <c r="B19" s="30"/>
      <c r="C19" s="4" t="s">
        <v>3</v>
      </c>
      <c r="D19" s="7">
        <f t="shared" si="0"/>
        <v>23611.76</v>
      </c>
      <c r="E19" s="7">
        <f t="shared" si="0"/>
        <v>23611.76</v>
      </c>
      <c r="F19" s="7">
        <v>0</v>
      </c>
      <c r="G19" s="7">
        <v>0</v>
      </c>
      <c r="H19" s="7"/>
      <c r="I19" s="7"/>
      <c r="J19" s="7">
        <f>K19</f>
        <v>23611.76</v>
      </c>
      <c r="K19" s="7">
        <f>K18</f>
        <v>23611.76</v>
      </c>
      <c r="L19" s="7"/>
      <c r="M19" s="7"/>
      <c r="N19" s="12"/>
      <c r="O19" s="12"/>
    </row>
    <row r="20" spans="1:15" ht="50.25" customHeight="1">
      <c r="A20" s="19" t="s">
        <v>35</v>
      </c>
      <c r="B20" s="30" t="s">
        <v>37</v>
      </c>
      <c r="C20" s="4" t="s">
        <v>15</v>
      </c>
      <c r="D20" s="7">
        <f aca="true" t="shared" si="3" ref="D20:E23">F20+H20+J20+L20</f>
        <v>1500</v>
      </c>
      <c r="E20" s="7">
        <f t="shared" si="3"/>
        <v>1500</v>
      </c>
      <c r="F20" s="7">
        <f aca="true" t="shared" si="4" ref="F20:M20">SUM(F21:F23)</f>
        <v>1500</v>
      </c>
      <c r="G20" s="7">
        <f t="shared" si="4"/>
        <v>1500</v>
      </c>
      <c r="H20" s="7">
        <f t="shared" si="4"/>
        <v>0</v>
      </c>
      <c r="I20" s="7">
        <f t="shared" si="4"/>
        <v>0</v>
      </c>
      <c r="J20" s="7">
        <f t="shared" si="4"/>
        <v>0</v>
      </c>
      <c r="K20" s="7">
        <f t="shared" si="4"/>
        <v>0</v>
      </c>
      <c r="L20" s="7">
        <f t="shared" si="4"/>
        <v>0</v>
      </c>
      <c r="M20" s="7">
        <f t="shared" si="4"/>
        <v>0</v>
      </c>
      <c r="N20" s="12" t="s">
        <v>38</v>
      </c>
      <c r="O20" s="12"/>
    </row>
    <row r="21" spans="1:15" ht="50.25" customHeight="1">
      <c r="A21" s="20"/>
      <c r="B21" s="30"/>
      <c r="C21" s="4" t="s">
        <v>0</v>
      </c>
      <c r="D21" s="7">
        <f t="shared" si="3"/>
        <v>500</v>
      </c>
      <c r="E21" s="7">
        <f t="shared" si="3"/>
        <v>500</v>
      </c>
      <c r="F21" s="7">
        <v>500</v>
      </c>
      <c r="G21" s="7">
        <v>500</v>
      </c>
      <c r="H21" s="7"/>
      <c r="I21" s="7"/>
      <c r="J21" s="7"/>
      <c r="K21" s="7"/>
      <c r="L21" s="7"/>
      <c r="M21" s="7"/>
      <c r="N21" s="12"/>
      <c r="O21" s="12"/>
    </row>
    <row r="22" spans="1:15" ht="50.25" customHeight="1">
      <c r="A22" s="20"/>
      <c r="B22" s="30"/>
      <c r="C22" s="4" t="s">
        <v>1</v>
      </c>
      <c r="D22" s="7">
        <f t="shared" si="3"/>
        <v>500</v>
      </c>
      <c r="E22" s="7">
        <f t="shared" si="3"/>
        <v>500</v>
      </c>
      <c r="F22" s="7">
        <v>500</v>
      </c>
      <c r="G22" s="7">
        <v>500</v>
      </c>
      <c r="H22" s="7"/>
      <c r="I22" s="7"/>
      <c r="J22" s="7"/>
      <c r="K22" s="7"/>
      <c r="L22" s="7"/>
      <c r="M22" s="7"/>
      <c r="N22" s="12"/>
      <c r="O22" s="12"/>
    </row>
    <row r="23" spans="1:15" ht="50.25" customHeight="1">
      <c r="A23" s="21"/>
      <c r="B23" s="30"/>
      <c r="C23" s="4" t="s">
        <v>3</v>
      </c>
      <c r="D23" s="7">
        <f t="shared" si="3"/>
        <v>500</v>
      </c>
      <c r="E23" s="7">
        <f t="shared" si="3"/>
        <v>500</v>
      </c>
      <c r="F23" s="7">
        <v>500</v>
      </c>
      <c r="G23" s="7">
        <v>500</v>
      </c>
      <c r="H23" s="7"/>
      <c r="I23" s="7"/>
      <c r="J23" s="7"/>
      <c r="K23" s="7"/>
      <c r="L23" s="7"/>
      <c r="M23" s="7"/>
      <c r="N23" s="12"/>
      <c r="O23" s="12"/>
    </row>
    <row r="24" spans="1:15" ht="15">
      <c r="A24" s="19"/>
      <c r="B24" s="12" t="s">
        <v>16</v>
      </c>
      <c r="C24" s="4" t="s">
        <v>15</v>
      </c>
      <c r="D24" s="7">
        <f aca="true" t="shared" si="5" ref="D24:E27">F24+H24+J24+L24</f>
        <v>408984.2</v>
      </c>
      <c r="E24" s="7">
        <f t="shared" si="5"/>
        <v>298964.60000000003</v>
      </c>
      <c r="F24" s="7">
        <f aca="true" t="shared" si="6" ref="F24:M24">SUM(F25:F27)</f>
        <v>279911.2</v>
      </c>
      <c r="G24" s="7">
        <f t="shared" si="6"/>
        <v>172219.40000000002</v>
      </c>
      <c r="H24" s="7">
        <f t="shared" si="6"/>
        <v>0</v>
      </c>
      <c r="I24" s="7">
        <f t="shared" si="6"/>
        <v>0</v>
      </c>
      <c r="J24" s="7">
        <f t="shared" si="6"/>
        <v>129073</v>
      </c>
      <c r="K24" s="7">
        <f t="shared" si="6"/>
        <v>126745.20000000001</v>
      </c>
      <c r="L24" s="7">
        <f t="shared" si="6"/>
        <v>0</v>
      </c>
      <c r="M24" s="7">
        <f t="shared" si="6"/>
        <v>0</v>
      </c>
      <c r="N24" s="12"/>
      <c r="O24" s="12"/>
    </row>
    <row r="25" spans="1:15" ht="15">
      <c r="A25" s="20"/>
      <c r="B25" s="12"/>
      <c r="C25" s="4" t="s">
        <v>0</v>
      </c>
      <c r="D25" s="7">
        <f t="shared" si="5"/>
        <v>137901.6</v>
      </c>
      <c r="E25" s="7">
        <f t="shared" si="5"/>
        <v>102247.20000000001</v>
      </c>
      <c r="F25" s="7">
        <f aca="true" t="shared" si="7" ref="F25:K25">F13+F17+F21</f>
        <v>93325.40000000001</v>
      </c>
      <c r="G25" s="7">
        <f>G13+G17+G21</f>
        <v>59998.8</v>
      </c>
      <c r="H25" s="7">
        <f t="shared" si="7"/>
        <v>0</v>
      </c>
      <c r="I25" s="7">
        <f t="shared" si="7"/>
        <v>0</v>
      </c>
      <c r="J25" s="7">
        <f t="shared" si="7"/>
        <v>44576.2</v>
      </c>
      <c r="K25" s="7">
        <f t="shared" si="7"/>
        <v>42248.4</v>
      </c>
      <c r="L25" s="7">
        <f aca="true" t="shared" si="8" ref="L25:M27">L13+L17</f>
        <v>0</v>
      </c>
      <c r="M25" s="7">
        <f t="shared" si="8"/>
        <v>0</v>
      </c>
      <c r="N25" s="12"/>
      <c r="O25" s="12"/>
    </row>
    <row r="26" spans="1:15" ht="15">
      <c r="A26" s="20"/>
      <c r="B26" s="12"/>
      <c r="C26" s="4" t="s">
        <v>1</v>
      </c>
      <c r="D26" s="7">
        <f t="shared" si="5"/>
        <v>135541.30000000002</v>
      </c>
      <c r="E26" s="7">
        <f t="shared" si="5"/>
        <v>98358.70000000001</v>
      </c>
      <c r="F26" s="7">
        <f aca="true" t="shared" si="9" ref="F26:J27">F14+F18+F22</f>
        <v>93292.90000000001</v>
      </c>
      <c r="G26" s="7">
        <f>G14+G18+G22</f>
        <v>56110.3</v>
      </c>
      <c r="H26" s="7">
        <f t="shared" si="9"/>
        <v>0</v>
      </c>
      <c r="I26" s="7">
        <f t="shared" si="9"/>
        <v>0</v>
      </c>
      <c r="J26" s="7">
        <f t="shared" si="9"/>
        <v>42248.4</v>
      </c>
      <c r="K26" s="7">
        <f>K14+K18+K22</f>
        <v>42248.4</v>
      </c>
      <c r="L26" s="7">
        <f t="shared" si="8"/>
        <v>0</v>
      </c>
      <c r="M26" s="7">
        <f t="shared" si="8"/>
        <v>0</v>
      </c>
      <c r="N26" s="12"/>
      <c r="O26" s="12"/>
    </row>
    <row r="27" spans="1:15" ht="15">
      <c r="A27" s="21"/>
      <c r="B27" s="12"/>
      <c r="C27" s="4" t="s">
        <v>3</v>
      </c>
      <c r="D27" s="7">
        <f t="shared" si="5"/>
        <v>135541.30000000002</v>
      </c>
      <c r="E27" s="7">
        <f t="shared" si="5"/>
        <v>98358.70000000001</v>
      </c>
      <c r="F27" s="7">
        <f t="shared" si="9"/>
        <v>93292.90000000001</v>
      </c>
      <c r="G27" s="7">
        <f t="shared" si="9"/>
        <v>56110.3</v>
      </c>
      <c r="H27" s="7">
        <f>H15+H19</f>
        <v>0</v>
      </c>
      <c r="I27" s="7">
        <f>I15+I19</f>
        <v>0</v>
      </c>
      <c r="J27" s="7">
        <f>J15+J19+J23</f>
        <v>42248.4</v>
      </c>
      <c r="K27" s="7">
        <f>K15+K19+K23</f>
        <v>42248.4</v>
      </c>
      <c r="L27" s="7">
        <f t="shared" si="8"/>
        <v>0</v>
      </c>
      <c r="M27" s="7">
        <f t="shared" si="8"/>
        <v>0</v>
      </c>
      <c r="N27" s="12"/>
      <c r="O27" s="12"/>
    </row>
    <row r="28" spans="1:15" ht="68.25" customHeight="1">
      <c r="A28" s="5" t="s">
        <v>27</v>
      </c>
      <c r="B28" s="25" t="s">
        <v>30</v>
      </c>
      <c r="C28" s="25"/>
      <c r="D28" s="6"/>
      <c r="E28" s="6"/>
      <c r="F28" s="6"/>
      <c r="G28" s="6"/>
      <c r="H28" s="6"/>
      <c r="I28" s="6"/>
      <c r="J28" s="6"/>
      <c r="K28" s="6"/>
      <c r="L28" s="6"/>
      <c r="M28" s="6"/>
      <c r="N28" s="26"/>
      <c r="O28" s="26"/>
    </row>
    <row r="29" spans="1:15" ht="27.75" customHeight="1">
      <c r="A29" s="24" t="s">
        <v>28</v>
      </c>
      <c r="B29" s="30" t="s">
        <v>36</v>
      </c>
      <c r="C29" s="4" t="s">
        <v>15</v>
      </c>
      <c r="D29" s="7">
        <f aca="true" t="shared" si="10" ref="D29:E40">F29+H29+J29+L29</f>
        <v>3270</v>
      </c>
      <c r="E29" s="7">
        <f t="shared" si="10"/>
        <v>3270</v>
      </c>
      <c r="F29" s="7">
        <f aca="true" t="shared" si="11" ref="F29:M29">SUM(F30:F32)</f>
        <v>3270</v>
      </c>
      <c r="G29" s="7">
        <f t="shared" si="11"/>
        <v>3270</v>
      </c>
      <c r="H29" s="7">
        <f t="shared" si="11"/>
        <v>0</v>
      </c>
      <c r="I29" s="7">
        <f t="shared" si="11"/>
        <v>0</v>
      </c>
      <c r="J29" s="7">
        <f t="shared" si="11"/>
        <v>0</v>
      </c>
      <c r="K29" s="7">
        <f t="shared" si="11"/>
        <v>0</v>
      </c>
      <c r="L29" s="7">
        <f t="shared" si="11"/>
        <v>0</v>
      </c>
      <c r="M29" s="7">
        <f t="shared" si="11"/>
        <v>0</v>
      </c>
      <c r="N29" s="12" t="s">
        <v>18</v>
      </c>
      <c r="O29" s="12"/>
    </row>
    <row r="30" spans="1:15" ht="27.75" customHeight="1">
      <c r="A30" s="24"/>
      <c r="B30" s="30"/>
      <c r="C30" s="4" t="s">
        <v>0</v>
      </c>
      <c r="D30" s="7">
        <f t="shared" si="10"/>
        <v>1090</v>
      </c>
      <c r="E30" s="7">
        <f t="shared" si="10"/>
        <v>1090</v>
      </c>
      <c r="F30" s="8">
        <v>1090</v>
      </c>
      <c r="G30" s="7">
        <f>F30</f>
        <v>1090</v>
      </c>
      <c r="H30" s="7"/>
      <c r="I30" s="7"/>
      <c r="J30" s="7"/>
      <c r="K30" s="7"/>
      <c r="L30" s="7"/>
      <c r="M30" s="7"/>
      <c r="N30" s="12"/>
      <c r="O30" s="12"/>
    </row>
    <row r="31" spans="1:15" ht="27.75" customHeight="1">
      <c r="A31" s="24"/>
      <c r="B31" s="30"/>
      <c r="C31" s="4" t="s">
        <v>1</v>
      </c>
      <c r="D31" s="7">
        <f t="shared" si="10"/>
        <v>1090</v>
      </c>
      <c r="E31" s="7">
        <f t="shared" si="10"/>
        <v>1090</v>
      </c>
      <c r="F31" s="8">
        <v>1090</v>
      </c>
      <c r="G31" s="7">
        <f>F31</f>
        <v>1090</v>
      </c>
      <c r="H31" s="7"/>
      <c r="I31" s="7"/>
      <c r="J31" s="7"/>
      <c r="K31" s="7"/>
      <c r="L31" s="7"/>
      <c r="M31" s="7"/>
      <c r="N31" s="12"/>
      <c r="O31" s="12"/>
    </row>
    <row r="32" spans="1:15" ht="27.75" customHeight="1">
      <c r="A32" s="24"/>
      <c r="B32" s="30"/>
      <c r="C32" s="4" t="s">
        <v>3</v>
      </c>
      <c r="D32" s="7">
        <f t="shared" si="10"/>
        <v>1090</v>
      </c>
      <c r="E32" s="7">
        <f t="shared" si="10"/>
        <v>1090</v>
      </c>
      <c r="F32" s="8">
        <v>1090</v>
      </c>
      <c r="G32" s="7">
        <v>1090</v>
      </c>
      <c r="H32" s="7"/>
      <c r="I32" s="7"/>
      <c r="J32" s="7"/>
      <c r="K32" s="7"/>
      <c r="L32" s="7"/>
      <c r="M32" s="7"/>
      <c r="N32" s="12"/>
      <c r="O32" s="12"/>
    </row>
    <row r="33" spans="1:15" ht="15">
      <c r="A33" s="19"/>
      <c r="B33" s="12" t="s">
        <v>2</v>
      </c>
      <c r="C33" s="4" t="s">
        <v>15</v>
      </c>
      <c r="D33" s="7">
        <f>F33+H33+J33+L33</f>
        <v>3270</v>
      </c>
      <c r="E33" s="7">
        <f t="shared" si="10"/>
        <v>3270</v>
      </c>
      <c r="F33" s="7">
        <f aca="true" t="shared" si="12" ref="F33:M33">SUM(F34:F36)</f>
        <v>3270</v>
      </c>
      <c r="G33" s="7">
        <f t="shared" si="12"/>
        <v>3270</v>
      </c>
      <c r="H33" s="7">
        <f t="shared" si="12"/>
        <v>0</v>
      </c>
      <c r="I33" s="7">
        <f t="shared" si="12"/>
        <v>0</v>
      </c>
      <c r="J33" s="7">
        <f t="shared" si="12"/>
        <v>0</v>
      </c>
      <c r="K33" s="7">
        <f t="shared" si="12"/>
        <v>0</v>
      </c>
      <c r="L33" s="7">
        <f t="shared" si="12"/>
        <v>0</v>
      </c>
      <c r="M33" s="7">
        <f t="shared" si="12"/>
        <v>0</v>
      </c>
      <c r="N33" s="12"/>
      <c r="O33" s="12"/>
    </row>
    <row r="34" spans="1:15" ht="15">
      <c r="A34" s="20"/>
      <c r="B34" s="12"/>
      <c r="C34" s="4" t="s">
        <v>0</v>
      </c>
      <c r="D34" s="7">
        <f t="shared" si="10"/>
        <v>1090</v>
      </c>
      <c r="E34" s="7">
        <f t="shared" si="10"/>
        <v>1090</v>
      </c>
      <c r="F34" s="7">
        <f aca="true" t="shared" si="13" ref="F34:M36">F30</f>
        <v>1090</v>
      </c>
      <c r="G34" s="7">
        <f t="shared" si="13"/>
        <v>1090</v>
      </c>
      <c r="H34" s="7">
        <f t="shared" si="13"/>
        <v>0</v>
      </c>
      <c r="I34" s="7">
        <f t="shared" si="13"/>
        <v>0</v>
      </c>
      <c r="J34" s="7">
        <f t="shared" si="13"/>
        <v>0</v>
      </c>
      <c r="K34" s="7">
        <f t="shared" si="13"/>
        <v>0</v>
      </c>
      <c r="L34" s="7">
        <f t="shared" si="13"/>
        <v>0</v>
      </c>
      <c r="M34" s="7">
        <f t="shared" si="13"/>
        <v>0</v>
      </c>
      <c r="N34" s="12"/>
      <c r="O34" s="12"/>
    </row>
    <row r="35" spans="1:15" ht="15">
      <c r="A35" s="20"/>
      <c r="B35" s="12"/>
      <c r="C35" s="4" t="s">
        <v>1</v>
      </c>
      <c r="D35" s="7">
        <f t="shared" si="10"/>
        <v>1090</v>
      </c>
      <c r="E35" s="7">
        <f t="shared" si="10"/>
        <v>1090</v>
      </c>
      <c r="F35" s="7">
        <f t="shared" si="13"/>
        <v>1090</v>
      </c>
      <c r="G35" s="7">
        <f t="shared" si="13"/>
        <v>1090</v>
      </c>
      <c r="H35" s="7">
        <f t="shared" si="13"/>
        <v>0</v>
      </c>
      <c r="I35" s="7">
        <f t="shared" si="13"/>
        <v>0</v>
      </c>
      <c r="J35" s="7">
        <f t="shared" si="13"/>
        <v>0</v>
      </c>
      <c r="K35" s="7">
        <f t="shared" si="13"/>
        <v>0</v>
      </c>
      <c r="L35" s="7">
        <f t="shared" si="13"/>
        <v>0</v>
      </c>
      <c r="M35" s="7">
        <f t="shared" si="13"/>
        <v>0</v>
      </c>
      <c r="N35" s="12"/>
      <c r="O35" s="12"/>
    </row>
    <row r="36" spans="1:15" ht="15">
      <c r="A36" s="21"/>
      <c r="B36" s="12"/>
      <c r="C36" s="4" t="s">
        <v>3</v>
      </c>
      <c r="D36" s="7">
        <f t="shared" si="10"/>
        <v>1090</v>
      </c>
      <c r="E36" s="7">
        <f t="shared" si="10"/>
        <v>1090</v>
      </c>
      <c r="F36" s="7">
        <f t="shared" si="13"/>
        <v>1090</v>
      </c>
      <c r="G36" s="7">
        <f t="shared" si="13"/>
        <v>1090</v>
      </c>
      <c r="H36" s="7">
        <f t="shared" si="13"/>
        <v>0</v>
      </c>
      <c r="I36" s="7">
        <f t="shared" si="13"/>
        <v>0</v>
      </c>
      <c r="J36" s="7">
        <f t="shared" si="13"/>
        <v>0</v>
      </c>
      <c r="K36" s="7">
        <f t="shared" si="13"/>
        <v>0</v>
      </c>
      <c r="L36" s="7">
        <f t="shared" si="13"/>
        <v>0</v>
      </c>
      <c r="M36" s="7">
        <f t="shared" si="13"/>
        <v>0</v>
      </c>
      <c r="N36" s="12"/>
      <c r="O36" s="12"/>
    </row>
    <row r="37" spans="1:15" ht="15">
      <c r="A37" s="12"/>
      <c r="B37" s="12" t="s">
        <v>25</v>
      </c>
      <c r="C37" s="4" t="s">
        <v>15</v>
      </c>
      <c r="D37" s="7">
        <f>F37+H37+J37+L37</f>
        <v>412254.2</v>
      </c>
      <c r="E37" s="7">
        <f t="shared" si="10"/>
        <v>302234.60000000003</v>
      </c>
      <c r="F37" s="7">
        <f aca="true" t="shared" si="14" ref="F37:M37">SUM(F38:F40)</f>
        <v>283181.2</v>
      </c>
      <c r="G37" s="7">
        <f t="shared" si="14"/>
        <v>175489.40000000002</v>
      </c>
      <c r="H37" s="7">
        <f t="shared" si="14"/>
        <v>0</v>
      </c>
      <c r="I37" s="7">
        <f t="shared" si="14"/>
        <v>0</v>
      </c>
      <c r="J37" s="7">
        <f t="shared" si="14"/>
        <v>129073</v>
      </c>
      <c r="K37" s="7">
        <f t="shared" si="14"/>
        <v>126745.20000000001</v>
      </c>
      <c r="L37" s="7">
        <f t="shared" si="14"/>
        <v>0</v>
      </c>
      <c r="M37" s="7">
        <f t="shared" si="14"/>
        <v>0</v>
      </c>
      <c r="N37" s="12"/>
      <c r="O37" s="12"/>
    </row>
    <row r="38" spans="1:17" ht="15">
      <c r="A38" s="12"/>
      <c r="B38" s="12"/>
      <c r="C38" s="4" t="s">
        <v>0</v>
      </c>
      <c r="D38" s="7">
        <f t="shared" si="10"/>
        <v>138991.6</v>
      </c>
      <c r="E38" s="7">
        <f t="shared" si="10"/>
        <v>103337.20000000001</v>
      </c>
      <c r="F38" s="7">
        <f>F25+F34</f>
        <v>94415.40000000001</v>
      </c>
      <c r="G38" s="7">
        <f aca="true" t="shared" si="15" ref="G38:M38">G25+G34</f>
        <v>61088.8</v>
      </c>
      <c r="H38" s="7">
        <f t="shared" si="15"/>
        <v>0</v>
      </c>
      <c r="I38" s="7">
        <f t="shared" si="15"/>
        <v>0</v>
      </c>
      <c r="J38" s="7">
        <f t="shared" si="15"/>
        <v>44576.2</v>
      </c>
      <c r="K38" s="7">
        <f t="shared" si="15"/>
        <v>42248.4</v>
      </c>
      <c r="L38" s="7">
        <f t="shared" si="15"/>
        <v>0</v>
      </c>
      <c r="M38" s="7">
        <f t="shared" si="15"/>
        <v>0</v>
      </c>
      <c r="N38" s="12"/>
      <c r="O38" s="12"/>
      <c r="Q38" s="9"/>
    </row>
    <row r="39" spans="1:15" ht="15">
      <c r="A39" s="12"/>
      <c r="B39" s="12"/>
      <c r="C39" s="4" t="s">
        <v>1</v>
      </c>
      <c r="D39" s="7">
        <f t="shared" si="10"/>
        <v>136631.30000000002</v>
      </c>
      <c r="E39" s="7">
        <f t="shared" si="10"/>
        <v>99448.70000000001</v>
      </c>
      <c r="F39" s="7">
        <f aca="true" t="shared" si="16" ref="F39:M40">F26+F35</f>
        <v>94382.90000000001</v>
      </c>
      <c r="G39" s="7">
        <f t="shared" si="16"/>
        <v>57200.3</v>
      </c>
      <c r="H39" s="7">
        <f t="shared" si="16"/>
        <v>0</v>
      </c>
      <c r="I39" s="7">
        <f t="shared" si="16"/>
        <v>0</v>
      </c>
      <c r="J39" s="7">
        <f t="shared" si="16"/>
        <v>42248.4</v>
      </c>
      <c r="K39" s="7">
        <f t="shared" si="16"/>
        <v>42248.4</v>
      </c>
      <c r="L39" s="7">
        <f t="shared" si="16"/>
        <v>0</v>
      </c>
      <c r="M39" s="7">
        <f t="shared" si="16"/>
        <v>0</v>
      </c>
      <c r="N39" s="12"/>
      <c r="O39" s="12"/>
    </row>
    <row r="40" spans="1:15" ht="15">
      <c r="A40" s="12"/>
      <c r="B40" s="12"/>
      <c r="C40" s="4" t="s">
        <v>3</v>
      </c>
      <c r="D40" s="7">
        <f t="shared" si="10"/>
        <v>136631.30000000002</v>
      </c>
      <c r="E40" s="7">
        <f t="shared" si="10"/>
        <v>99448.70000000001</v>
      </c>
      <c r="F40" s="7">
        <f t="shared" si="16"/>
        <v>94382.90000000001</v>
      </c>
      <c r="G40" s="7">
        <f t="shared" si="16"/>
        <v>57200.3</v>
      </c>
      <c r="H40" s="7">
        <f t="shared" si="16"/>
        <v>0</v>
      </c>
      <c r="I40" s="7">
        <f t="shared" si="16"/>
        <v>0</v>
      </c>
      <c r="J40" s="7">
        <f t="shared" si="16"/>
        <v>42248.4</v>
      </c>
      <c r="K40" s="7">
        <f t="shared" si="16"/>
        <v>42248.4</v>
      </c>
      <c r="L40" s="7">
        <f t="shared" si="16"/>
        <v>0</v>
      </c>
      <c r="M40" s="7">
        <f t="shared" si="16"/>
        <v>0</v>
      </c>
      <c r="N40" s="12"/>
      <c r="O40" s="12"/>
    </row>
    <row r="43" ht="15">
      <c r="F43" s="10"/>
    </row>
    <row r="45" ht="15">
      <c r="F45" s="9"/>
    </row>
    <row r="46" ht="15">
      <c r="F46" s="9"/>
    </row>
    <row r="47" ht="15">
      <c r="F47" s="9"/>
    </row>
  </sheetData>
  <sheetProtection/>
  <mergeCells count="42">
    <mergeCell ref="N16:O19"/>
    <mergeCell ref="N20:O23"/>
    <mergeCell ref="A24:A27"/>
    <mergeCell ref="B33:B36"/>
    <mergeCell ref="N33:O36"/>
    <mergeCell ref="B28:C28"/>
    <mergeCell ref="N28:O28"/>
    <mergeCell ref="B24:B27"/>
    <mergeCell ref="N24:O27"/>
    <mergeCell ref="N37:O40"/>
    <mergeCell ref="A29:A32"/>
    <mergeCell ref="B29:B32"/>
    <mergeCell ref="N29:O32"/>
    <mergeCell ref="A33:A36"/>
    <mergeCell ref="F7:G7"/>
    <mergeCell ref="A16:A19"/>
    <mergeCell ref="B12:B15"/>
    <mergeCell ref="A37:A40"/>
    <mergeCell ref="B37:B40"/>
    <mergeCell ref="A20:A23"/>
    <mergeCell ref="B20:B23"/>
    <mergeCell ref="B16:B19"/>
    <mergeCell ref="K1:O1"/>
    <mergeCell ref="A3:O3"/>
    <mergeCell ref="A6:A8"/>
    <mergeCell ref="B6:B8"/>
    <mergeCell ref="C6:C8"/>
    <mergeCell ref="D6:E7"/>
    <mergeCell ref="F6:M6"/>
    <mergeCell ref="N6:O8"/>
    <mergeCell ref="J7:K7"/>
    <mergeCell ref="L7:M7"/>
    <mergeCell ref="L2:O2"/>
    <mergeCell ref="H7:I7"/>
    <mergeCell ref="N12:O15"/>
    <mergeCell ref="A12:A15"/>
    <mergeCell ref="A4:O4"/>
    <mergeCell ref="B10:C10"/>
    <mergeCell ref="N10:O10"/>
    <mergeCell ref="B11:C11"/>
    <mergeCell ref="N11:O11"/>
    <mergeCell ref="N9:O9"/>
  </mergeCells>
  <printOptions horizontalCentered="1"/>
  <pageMargins left="0.1968503937007874" right="0.1968503937007874" top="0.1968503937007874" bottom="0.1968503937007874" header="0.1968503937007874" footer="0.1968503937007874"/>
  <pageSetup fitToHeight="1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2014-11-28T05:54:23Z</cp:lastPrinted>
  <dcterms:created xsi:type="dcterms:W3CDTF">2013-09-25T10:58:55Z</dcterms:created>
  <dcterms:modified xsi:type="dcterms:W3CDTF">2015-06-01T09:33:01Z</dcterms:modified>
  <cp:category/>
  <cp:version/>
  <cp:contentType/>
  <cp:contentStatus/>
</cp:coreProperties>
</file>