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F37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<sst xmlns="http://schemas.openxmlformats.org/spreadsheetml/2006/main" count="86" uniqueCount="35">
  <si>
    <t>«Развитие культуры и туризма»  муниципального образования «Город Томск</t>
  </si>
  <si>
    <t>на 2015-2020 годы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</si>
  <si>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</si>
  <si>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</si>
  <si>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</si>
  <si>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</si>
  <si>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</si>
  <si>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</si>
  <si>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</si>
  <si>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</si>
  <si>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</si>
  <si>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</si>
  <si>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</si>
  <si>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</si>
  <si>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</si>
  <si>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</si>
  <si>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</si>
  <si>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</si>
  <si>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</si>
  <si>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</si>
  <si>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</si>
  <si>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условий для устойчивого исполнения  расходных полномочий управления культуры и повышения качества управления финансами</t>
  </si>
  <si>
    <t>Управление культуры администрации Города Томска</t>
  </si>
  <si>
    <t>Обеспечение условий для реализации муниципальной программы.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</si>
  <si>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</si>
  <si>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3.1.1. Осуществление экономического планирования, ведения бюджетного, налогового учета, составления отчетности, контроля расходования средств .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</si>
  <si>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</si>
  <si>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</si>
  <si>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r>
      <t>Цель:</t>
    </r>
    <r>
      <rPr>
        <sz val="10"/>
        <color indexed="8"/>
        <rFont val="Times New Roman"/>
        <family val="1"/>
      </rPr>
      <t xml:space="preserve"> Обеспечение реализации муниципальной политики в сфере культуры и туризма и эффективного управления отрасли культуры.</t>
    </r>
  </si>
  <si>
    <t>Задача  3.1.</t>
  </si>
  <si>
    <t>Задача 3.2.</t>
  </si>
  <si>
    <t>ПЕРЕЧЕНЬ МЕРОПРИЯТИЙ И РЕСУРСНОЕ ОБЕСПЕЧЕНИЕ ПОДПРОГРАММЫ 3 «ОРГАНИЗАЦИЯ И ОБЕСПЕЧЕНИЕ ЭФФЕКТИВНОГО ФУНКЦИОНИРОВАНИЯ СЕТИ УЧРЕЖДЕНИЙ»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</si>
  <si>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</si>
  <si>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t>Итого по Подпрограмме 3</t>
  </si>
  <si>
    <t>Приложение 2 к подпрограмме 3 «Организация и обеспечение эффективного функционирования сети учреждений»
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</si>
</sst>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22"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4" fontId="3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0" fontId="1" fillId="24" borderId="12" xfId="0" applyFont="1" applyFill="1" applyBorder="1" applyAlignment="1">
      <alignment horizontal="center" vertical="center" textRotation="90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3">
      <pane ySplit="1035" topLeftCell="BM1" activePane="bottomLeft" state="split"/>
      <selection pane="topLeft" activeCell="N12" sqref="N1:N16384"/>
      <selection pane="bottomLeft" activeCell="F57" sqref="F57"/>
    </sheetView>
  </sheetViews>
  <sheetFormatPr defaultColWidth="9.00390625" defaultRowHeight="15.75"/>
  <cols>
    <col min="1" max="1" width="3.875" style="0" customWidth="1"/>
    <col min="2" max="2" width="26.375" style="11" customWidth="1"/>
    <col min="3" max="3" width="9.00390625" style="10" customWidth="1"/>
    <col min="4" max="4" width="11.50390625" style="13" customWidth="1"/>
    <col min="5" max="5" width="9.75390625" style="13" customWidth="1"/>
    <col min="6" max="6" width="13.125" style="10" customWidth="1"/>
    <col min="7" max="7" width="9.875" style="10" customWidth="1"/>
    <col min="8" max="8" width="9.375" style="10" customWidth="1"/>
    <col min="9" max="9" width="8.875" style="10" customWidth="1"/>
    <col min="10" max="10" width="10.125" style="10" customWidth="1"/>
    <col min="11" max="11" width="9.125" style="10" customWidth="1"/>
    <col min="12" max="12" width="7.625" style="10" hidden="1" customWidth="1"/>
    <col min="13" max="13" width="6.625" style="10" hidden="1" customWidth="1"/>
    <col min="14" max="14" width="13.25390625" style="17" customWidth="1"/>
    <col min="15" max="15" width="5.875" style="0" hidden="1" customWidth="1"/>
    <col min="16" max="16" width="11.875" style="0" bestFit="1" customWidth="1"/>
    <col min="17" max="17" width="11.625" style="0" bestFit="1" customWidth="1"/>
  </cols>
  <sheetData>
    <row r="1" spans="1:14" ht="22.5" customHeight="1">
      <c r="A1" s="30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ht="15.75">
      <c r="A5" s="1"/>
    </row>
    <row r="6" ht="15.75">
      <c r="A6" s="2"/>
    </row>
    <row r="7" spans="1:14" ht="15.75">
      <c r="A7" s="33" t="s">
        <v>31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15.75">
      <c r="A8" s="2"/>
    </row>
    <row r="9" ht="15.75">
      <c r="A9" s="2"/>
    </row>
    <row r="10" spans="1:15" ht="25.5" customHeight="1">
      <c r="A10" s="27" t="s">
        <v>2</v>
      </c>
      <c r="B10" s="28" t="s">
        <v>3</v>
      </c>
      <c r="C10" s="27" t="s">
        <v>4</v>
      </c>
      <c r="D10" s="29" t="s">
        <v>20</v>
      </c>
      <c r="E10" s="29"/>
      <c r="F10" s="27" t="s">
        <v>5</v>
      </c>
      <c r="G10" s="27"/>
      <c r="H10" s="27"/>
      <c r="I10" s="27"/>
      <c r="J10" s="27"/>
      <c r="K10" s="27"/>
      <c r="L10" s="27"/>
      <c r="M10" s="27"/>
      <c r="N10" s="27" t="s">
        <v>6</v>
      </c>
      <c r="O10" s="5"/>
    </row>
    <row r="11" spans="1:15" ht="15.75">
      <c r="A11" s="27"/>
      <c r="B11" s="25"/>
      <c r="C11" s="27"/>
      <c r="D11" s="29"/>
      <c r="E11" s="29"/>
      <c r="F11" s="27" t="s">
        <v>7</v>
      </c>
      <c r="G11" s="27"/>
      <c r="H11" s="27" t="s">
        <v>8</v>
      </c>
      <c r="I11" s="27"/>
      <c r="J11" s="27" t="s">
        <v>9</v>
      </c>
      <c r="K11" s="27"/>
      <c r="L11" s="27" t="s">
        <v>10</v>
      </c>
      <c r="M11" s="27"/>
      <c r="N11" s="27"/>
      <c r="O11" s="5"/>
    </row>
    <row r="12" spans="1:15" s="1" customFormat="1" ht="25.5">
      <c r="A12" s="27"/>
      <c r="B12" s="26"/>
      <c r="C12" s="27"/>
      <c r="D12" s="7" t="s">
        <v>11</v>
      </c>
      <c r="E12" s="7" t="s">
        <v>12</v>
      </c>
      <c r="F12" s="7" t="s">
        <v>11</v>
      </c>
      <c r="G12" s="7" t="s">
        <v>12</v>
      </c>
      <c r="H12" s="7" t="s">
        <v>11</v>
      </c>
      <c r="I12" s="7" t="s">
        <v>12</v>
      </c>
      <c r="J12" s="7" t="s">
        <v>11</v>
      </c>
      <c r="K12" s="7" t="s">
        <v>12</v>
      </c>
      <c r="L12" s="7" t="s">
        <v>11</v>
      </c>
      <c r="M12" s="7" t="s">
        <v>12</v>
      </c>
      <c r="N12" s="7"/>
      <c r="O12" s="14"/>
    </row>
    <row r="13" spans="1:15" s="10" customFormat="1" ht="15.75">
      <c r="A13" s="7">
        <v>1</v>
      </c>
      <c r="B13" s="7">
        <v>2</v>
      </c>
      <c r="C13" s="7">
        <v>3</v>
      </c>
      <c r="D13" s="12">
        <v>4</v>
      </c>
      <c r="E13" s="12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8"/>
    </row>
    <row r="14" spans="1:15" ht="18.75" customHeight="1">
      <c r="A14" s="34" t="s">
        <v>28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5"/>
    </row>
    <row r="15" spans="1:15" s="3" customFormat="1" ht="15.75">
      <c r="A15" s="28">
        <v>7</v>
      </c>
      <c r="B15" s="18" t="s">
        <v>29</v>
      </c>
      <c r="C15" s="12" t="s">
        <v>13</v>
      </c>
      <c r="D15" s="4">
        <f>SUM(D16:D21)</f>
        <v>124122.18000000001</v>
      </c>
      <c r="E15" s="4">
        <f aca="true" t="shared" si="0" ref="E15:K15">SUM(E16:E21)</f>
        <v>51991.799999999996</v>
      </c>
      <c r="F15" s="4">
        <f t="shared" si="0"/>
        <v>124122.18000000001</v>
      </c>
      <c r="G15" s="4">
        <f t="shared" si="0"/>
        <v>51991.799999999996</v>
      </c>
      <c r="H15" s="4">
        <f t="shared" si="0"/>
        <v>0</v>
      </c>
      <c r="I15" s="4">
        <f t="shared" si="0"/>
        <v>0</v>
      </c>
      <c r="J15" s="4">
        <f t="shared" si="0"/>
        <v>0</v>
      </c>
      <c r="K15" s="4">
        <f t="shared" si="0"/>
        <v>0</v>
      </c>
      <c r="L15" s="4">
        <f>SUM(L16:L21)</f>
        <v>0</v>
      </c>
      <c r="M15" s="4">
        <f>SUM(M16:M21)</f>
        <v>0</v>
      </c>
      <c r="N15" s="20" t="s">
        <v>22</v>
      </c>
      <c r="O15" s="9"/>
    </row>
    <row r="16" spans="1:15" s="3" customFormat="1" ht="15.75" customHeight="1">
      <c r="A16" s="25"/>
      <c r="B16" s="24" t="s">
        <v>21</v>
      </c>
      <c r="C16" s="12" t="s">
        <v>14</v>
      </c>
      <c r="D16" s="4">
        <f>F16+H16+J16+L16</f>
        <v>17330.6</v>
      </c>
      <c r="E16" s="4">
        <f>G16+I16+K16+M16</f>
        <v>17330.6</v>
      </c>
      <c r="F16" s="4">
        <f aca="true" t="shared" si="1" ref="F16:M16">F23</f>
        <v>17330.6</v>
      </c>
      <c r="G16" s="4">
        <f t="shared" si="1"/>
        <v>17330.6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21"/>
      <c r="O16" s="9"/>
    </row>
    <row r="17" spans="1:15" s="3" customFormat="1" ht="15.75">
      <c r="A17" s="25"/>
      <c r="B17" s="24"/>
      <c r="C17" s="12" t="s">
        <v>15</v>
      </c>
      <c r="D17" s="4">
        <f aca="true" t="shared" si="2" ref="D17:E21">F17+H17+J17+L17</f>
        <v>17330.6</v>
      </c>
      <c r="E17" s="4">
        <f t="shared" si="2"/>
        <v>17330.6</v>
      </c>
      <c r="F17" s="4">
        <f aca="true" t="shared" si="3" ref="F17:K21">F24</f>
        <v>17330.6</v>
      </c>
      <c r="G17" s="4">
        <f t="shared" si="3"/>
        <v>17330.6</v>
      </c>
      <c r="H17" s="4">
        <f t="shared" si="3"/>
        <v>0</v>
      </c>
      <c r="I17" s="4">
        <f t="shared" si="3"/>
        <v>0</v>
      </c>
      <c r="J17" s="4">
        <f t="shared" si="3"/>
        <v>0</v>
      </c>
      <c r="K17" s="4">
        <f t="shared" si="3"/>
        <v>0</v>
      </c>
      <c r="L17" s="4">
        <f aca="true" t="shared" si="4" ref="L17:M21">L24</f>
        <v>0</v>
      </c>
      <c r="M17" s="4">
        <f t="shared" si="4"/>
        <v>0</v>
      </c>
      <c r="N17" s="21"/>
      <c r="O17" s="9"/>
    </row>
    <row r="18" spans="1:15" s="3" customFormat="1" ht="15.75">
      <c r="A18" s="25"/>
      <c r="B18" s="24"/>
      <c r="C18" s="12" t="s">
        <v>16</v>
      </c>
      <c r="D18" s="4">
        <f t="shared" si="2"/>
        <v>17330.6</v>
      </c>
      <c r="E18" s="4">
        <f t="shared" si="2"/>
        <v>17330.6</v>
      </c>
      <c r="F18" s="4">
        <f t="shared" si="3"/>
        <v>17330.6</v>
      </c>
      <c r="G18" s="4">
        <f t="shared" si="3"/>
        <v>17330.6</v>
      </c>
      <c r="H18" s="4">
        <f t="shared" si="3"/>
        <v>0</v>
      </c>
      <c r="I18" s="4">
        <f t="shared" si="3"/>
        <v>0</v>
      </c>
      <c r="J18" s="4">
        <f t="shared" si="3"/>
        <v>0</v>
      </c>
      <c r="K18" s="4">
        <f t="shared" si="3"/>
        <v>0</v>
      </c>
      <c r="L18" s="4">
        <f t="shared" si="4"/>
        <v>0</v>
      </c>
      <c r="M18" s="4">
        <f t="shared" si="4"/>
        <v>0</v>
      </c>
      <c r="N18" s="21"/>
      <c r="O18" s="9"/>
    </row>
    <row r="19" spans="1:15" s="3" customFormat="1" ht="15.75">
      <c r="A19" s="25"/>
      <c r="B19" s="24"/>
      <c r="C19" s="12" t="s">
        <v>17</v>
      </c>
      <c r="D19" s="4">
        <f t="shared" si="2"/>
        <v>21791.7</v>
      </c>
      <c r="E19" s="4">
        <f t="shared" si="2"/>
        <v>0</v>
      </c>
      <c r="F19" s="4">
        <f>F26</f>
        <v>21791.7</v>
      </c>
      <c r="G19" s="4">
        <f t="shared" si="3"/>
        <v>0</v>
      </c>
      <c r="H19" s="4">
        <f t="shared" si="3"/>
        <v>0</v>
      </c>
      <c r="I19" s="4">
        <f t="shared" si="3"/>
        <v>0</v>
      </c>
      <c r="J19" s="4">
        <f t="shared" si="3"/>
        <v>0</v>
      </c>
      <c r="K19" s="4">
        <f t="shared" si="3"/>
        <v>0</v>
      </c>
      <c r="L19" s="4">
        <f t="shared" si="4"/>
        <v>0</v>
      </c>
      <c r="M19" s="4">
        <f t="shared" si="4"/>
        <v>0</v>
      </c>
      <c r="N19" s="21"/>
      <c r="O19" s="9"/>
    </row>
    <row r="20" spans="1:15" s="3" customFormat="1" ht="15.75">
      <c r="A20" s="25"/>
      <c r="B20" s="24"/>
      <c r="C20" s="12" t="s">
        <v>18</v>
      </c>
      <c r="D20" s="4">
        <f t="shared" si="2"/>
        <v>23970.8</v>
      </c>
      <c r="E20" s="4">
        <f t="shared" si="2"/>
        <v>0</v>
      </c>
      <c r="F20" s="4">
        <f t="shared" si="3"/>
        <v>23970.8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4"/>
        <v>0</v>
      </c>
      <c r="M20" s="4">
        <f t="shared" si="4"/>
        <v>0</v>
      </c>
      <c r="N20" s="21"/>
      <c r="O20" s="9"/>
    </row>
    <row r="21" spans="1:15" s="3" customFormat="1" ht="15.75">
      <c r="A21" s="25"/>
      <c r="B21" s="24"/>
      <c r="C21" s="12" t="s">
        <v>19</v>
      </c>
      <c r="D21" s="4">
        <f t="shared" si="2"/>
        <v>26367.88</v>
      </c>
      <c r="E21" s="4">
        <f t="shared" si="2"/>
        <v>0</v>
      </c>
      <c r="F21" s="4">
        <f t="shared" si="3"/>
        <v>26367.88</v>
      </c>
      <c r="G21" s="4">
        <f t="shared" si="3"/>
        <v>0</v>
      </c>
      <c r="H21" s="4">
        <f t="shared" si="3"/>
        <v>0</v>
      </c>
      <c r="I21" s="4">
        <f t="shared" si="3"/>
        <v>0</v>
      </c>
      <c r="J21" s="4">
        <f t="shared" si="3"/>
        <v>0</v>
      </c>
      <c r="K21" s="4">
        <f t="shared" si="3"/>
        <v>0</v>
      </c>
      <c r="L21" s="4">
        <f t="shared" si="4"/>
        <v>0</v>
      </c>
      <c r="M21" s="4">
        <f t="shared" si="4"/>
        <v>0</v>
      </c>
      <c r="N21" s="21"/>
      <c r="O21" s="9"/>
    </row>
    <row r="22" spans="1:15" s="1" customFormat="1" ht="15.75" customHeight="1">
      <c r="A22" s="25"/>
      <c r="B22" s="23" t="s">
        <v>25</v>
      </c>
      <c r="C22" s="7" t="s">
        <v>13</v>
      </c>
      <c r="D22" s="4">
        <f>SUM(D23:D28)</f>
        <v>124122.18000000001</v>
      </c>
      <c r="E22" s="4">
        <f>SUM(E23:E28)</f>
        <v>51991.799999999996</v>
      </c>
      <c r="F22" s="6">
        <f aca="true" t="shared" si="5" ref="F22:K22">SUM(F23:F28)</f>
        <v>124122.18000000001</v>
      </c>
      <c r="G22" s="6">
        <f t="shared" si="5"/>
        <v>51991.799999999996</v>
      </c>
      <c r="H22" s="6">
        <f t="shared" si="5"/>
        <v>0</v>
      </c>
      <c r="I22" s="6">
        <f t="shared" si="5"/>
        <v>0</v>
      </c>
      <c r="J22" s="6">
        <f t="shared" si="5"/>
        <v>0</v>
      </c>
      <c r="K22" s="6">
        <f t="shared" si="5"/>
        <v>0</v>
      </c>
      <c r="L22" s="6">
        <f>SUM(L23:L28)</f>
        <v>0</v>
      </c>
      <c r="M22" s="6">
        <f>SUM(M23:M28)</f>
        <v>0</v>
      </c>
      <c r="N22" s="21"/>
      <c r="O22" s="9"/>
    </row>
    <row r="23" spans="1:16" ht="15.75">
      <c r="A23" s="25"/>
      <c r="B23" s="23"/>
      <c r="C23" s="7" t="s">
        <v>14</v>
      </c>
      <c r="D23" s="4">
        <f aca="true" t="shared" si="6" ref="D23:E28">F23+H23+J23+L23</f>
        <v>17330.6</v>
      </c>
      <c r="E23" s="4">
        <f t="shared" si="6"/>
        <v>17330.6</v>
      </c>
      <c r="F23" s="6">
        <f>G23</f>
        <v>17330.6</v>
      </c>
      <c r="G23" s="6">
        <f>14850.6+2480</f>
        <v>17330.6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21"/>
      <c r="O23" s="9"/>
      <c r="P23" s="16">
        <f>F23-G23</f>
        <v>0</v>
      </c>
    </row>
    <row r="24" spans="1:15" ht="15.75">
      <c r="A24" s="25"/>
      <c r="B24" s="23"/>
      <c r="C24" s="7" t="s">
        <v>15</v>
      </c>
      <c r="D24" s="4">
        <f t="shared" si="6"/>
        <v>17330.6</v>
      </c>
      <c r="E24" s="4">
        <f t="shared" si="6"/>
        <v>17330.6</v>
      </c>
      <c r="F24" s="6">
        <f>F23</f>
        <v>17330.6</v>
      </c>
      <c r="G24" s="6">
        <v>17330.6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21"/>
      <c r="O24" s="9"/>
    </row>
    <row r="25" spans="1:15" ht="15.75">
      <c r="A25" s="25"/>
      <c r="B25" s="23"/>
      <c r="C25" s="7" t="s">
        <v>16</v>
      </c>
      <c r="D25" s="4">
        <f t="shared" si="6"/>
        <v>17330.6</v>
      </c>
      <c r="E25" s="4">
        <f t="shared" si="6"/>
        <v>17330.6</v>
      </c>
      <c r="F25" s="6">
        <f>F24</f>
        <v>17330.6</v>
      </c>
      <c r="G25" s="6">
        <v>17330.6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21"/>
      <c r="O25" s="9"/>
    </row>
    <row r="26" spans="1:15" ht="15.75">
      <c r="A26" s="25"/>
      <c r="B26" s="23"/>
      <c r="C26" s="7" t="s">
        <v>17</v>
      </c>
      <c r="D26" s="4">
        <f t="shared" si="6"/>
        <v>21791.7</v>
      </c>
      <c r="E26" s="4">
        <f t="shared" si="6"/>
        <v>0</v>
      </c>
      <c r="F26" s="6">
        <v>21791.7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21"/>
      <c r="O26" s="9"/>
    </row>
    <row r="27" spans="1:15" ht="15.75">
      <c r="A27" s="25"/>
      <c r="B27" s="23"/>
      <c r="C27" s="7" t="s">
        <v>18</v>
      </c>
      <c r="D27" s="4">
        <f t="shared" si="6"/>
        <v>23970.8</v>
      </c>
      <c r="E27" s="4">
        <f t="shared" si="6"/>
        <v>0</v>
      </c>
      <c r="F27" s="6">
        <v>23970.8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21"/>
      <c r="O27" s="9"/>
    </row>
    <row r="28" spans="1:15" ht="15.75">
      <c r="A28" s="25"/>
      <c r="B28" s="23"/>
      <c r="C28" s="7" t="s">
        <v>19</v>
      </c>
      <c r="D28" s="4">
        <f t="shared" si="6"/>
        <v>26367.88</v>
      </c>
      <c r="E28" s="4">
        <f t="shared" si="6"/>
        <v>0</v>
      </c>
      <c r="F28" s="6">
        <f>1.1*F27</f>
        <v>26367.88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22"/>
      <c r="O28" s="9"/>
    </row>
    <row r="29" spans="1:15" s="3" customFormat="1" ht="15.75">
      <c r="A29" s="25">
        <v>8</v>
      </c>
      <c r="B29" s="18" t="s">
        <v>30</v>
      </c>
      <c r="C29" s="12" t="s">
        <v>13</v>
      </c>
      <c r="D29" s="4">
        <f>SUM(D30:D35)</f>
        <v>93637.7016</v>
      </c>
      <c r="E29" s="4">
        <f aca="true" t="shared" si="7" ref="E29:M29">SUM(E30:E35)</f>
        <v>37742.7</v>
      </c>
      <c r="F29" s="4">
        <f t="shared" si="7"/>
        <v>93637.7016</v>
      </c>
      <c r="G29" s="4">
        <f t="shared" si="7"/>
        <v>37742.7</v>
      </c>
      <c r="H29" s="4">
        <f t="shared" si="7"/>
        <v>0</v>
      </c>
      <c r="I29" s="4">
        <f t="shared" si="7"/>
        <v>0</v>
      </c>
      <c r="J29" s="4">
        <f t="shared" si="7"/>
        <v>0</v>
      </c>
      <c r="K29" s="4">
        <f t="shared" si="7"/>
        <v>0</v>
      </c>
      <c r="L29" s="4">
        <f t="shared" si="7"/>
        <v>0</v>
      </c>
      <c r="M29" s="4">
        <f t="shared" si="7"/>
        <v>0</v>
      </c>
      <c r="N29" s="20" t="s">
        <v>22</v>
      </c>
      <c r="O29" s="9"/>
    </row>
    <row r="30" spans="1:15" s="3" customFormat="1" ht="15.75" customHeight="1">
      <c r="A30" s="25"/>
      <c r="B30" s="24" t="s">
        <v>23</v>
      </c>
      <c r="C30" s="12" t="s">
        <v>14</v>
      </c>
      <c r="D30" s="4">
        <f aca="true" t="shared" si="8" ref="D30:E35">F30+H30+J30+L30</f>
        <v>12708.7</v>
      </c>
      <c r="E30" s="4">
        <f t="shared" si="8"/>
        <v>12568.7</v>
      </c>
      <c r="F30" s="4">
        <f>F37+F44+F51</f>
        <v>12708.7</v>
      </c>
      <c r="G30" s="4">
        <f aca="true" t="shared" si="9" ref="G30:K31">G37+G44+G51</f>
        <v>12568.7</v>
      </c>
      <c r="H30" s="4">
        <f t="shared" si="9"/>
        <v>0</v>
      </c>
      <c r="I30" s="4">
        <f t="shared" si="9"/>
        <v>0</v>
      </c>
      <c r="J30" s="4">
        <f t="shared" si="9"/>
        <v>0</v>
      </c>
      <c r="K30" s="4">
        <f t="shared" si="9"/>
        <v>0</v>
      </c>
      <c r="L30" s="4">
        <f aca="true" t="shared" si="10" ref="L30:M35">L37+L44+L51</f>
        <v>0</v>
      </c>
      <c r="M30" s="4">
        <f t="shared" si="10"/>
        <v>0</v>
      </c>
      <c r="N30" s="21"/>
      <c r="O30" s="9"/>
    </row>
    <row r="31" spans="1:15" s="3" customFormat="1" ht="15.75">
      <c r="A31" s="25"/>
      <c r="B31" s="24"/>
      <c r="C31" s="12" t="s">
        <v>15</v>
      </c>
      <c r="D31" s="4">
        <f>F31+H31+J31+L31</f>
        <v>12708.7</v>
      </c>
      <c r="E31" s="4">
        <f t="shared" si="8"/>
        <v>12587</v>
      </c>
      <c r="F31" s="4">
        <f>F38+F45+F52</f>
        <v>12708.7</v>
      </c>
      <c r="G31" s="4">
        <f t="shared" si="9"/>
        <v>12587</v>
      </c>
      <c r="H31" s="4">
        <f t="shared" si="9"/>
        <v>0</v>
      </c>
      <c r="I31" s="4">
        <f t="shared" si="9"/>
        <v>0</v>
      </c>
      <c r="J31" s="4">
        <f t="shared" si="9"/>
        <v>0</v>
      </c>
      <c r="K31" s="4">
        <f t="shared" si="9"/>
        <v>0</v>
      </c>
      <c r="L31" s="4">
        <f t="shared" si="10"/>
        <v>0</v>
      </c>
      <c r="M31" s="4">
        <f t="shared" si="10"/>
        <v>0</v>
      </c>
      <c r="N31" s="21"/>
      <c r="O31" s="9"/>
    </row>
    <row r="32" spans="1:15" s="3" customFormat="1" ht="15.75">
      <c r="A32" s="25"/>
      <c r="B32" s="24"/>
      <c r="C32" s="12" t="s">
        <v>16</v>
      </c>
      <c r="D32" s="4">
        <f t="shared" si="8"/>
        <v>12708.7</v>
      </c>
      <c r="E32" s="4">
        <f t="shared" si="8"/>
        <v>12587</v>
      </c>
      <c r="F32" s="4">
        <f aca="true" t="shared" si="11" ref="F32:K35">F39+F46+F53</f>
        <v>12708.7</v>
      </c>
      <c r="G32" s="4">
        <f t="shared" si="11"/>
        <v>12587</v>
      </c>
      <c r="H32" s="4">
        <f t="shared" si="11"/>
        <v>0</v>
      </c>
      <c r="I32" s="4">
        <f t="shared" si="11"/>
        <v>0</v>
      </c>
      <c r="J32" s="4">
        <f t="shared" si="11"/>
        <v>0</v>
      </c>
      <c r="K32" s="4">
        <f t="shared" si="11"/>
        <v>0</v>
      </c>
      <c r="L32" s="4">
        <f t="shared" si="10"/>
        <v>0</v>
      </c>
      <c r="M32" s="4">
        <f t="shared" si="10"/>
        <v>0</v>
      </c>
      <c r="N32" s="21"/>
      <c r="O32" s="9"/>
    </row>
    <row r="33" spans="1:15" s="3" customFormat="1" ht="15.75">
      <c r="A33" s="25"/>
      <c r="B33" s="24"/>
      <c r="C33" s="12" t="s">
        <v>17</v>
      </c>
      <c r="D33" s="4">
        <f t="shared" si="8"/>
        <v>15250.44</v>
      </c>
      <c r="E33" s="4">
        <f t="shared" si="8"/>
        <v>0</v>
      </c>
      <c r="F33" s="4">
        <f t="shared" si="11"/>
        <v>15250.44</v>
      </c>
      <c r="G33" s="4">
        <f t="shared" si="11"/>
        <v>0</v>
      </c>
      <c r="H33" s="4">
        <f t="shared" si="11"/>
        <v>0</v>
      </c>
      <c r="I33" s="4">
        <f t="shared" si="11"/>
        <v>0</v>
      </c>
      <c r="J33" s="4">
        <f t="shared" si="11"/>
        <v>0</v>
      </c>
      <c r="K33" s="4">
        <f t="shared" si="11"/>
        <v>0</v>
      </c>
      <c r="L33" s="4">
        <f t="shared" si="10"/>
        <v>0</v>
      </c>
      <c r="M33" s="4">
        <f t="shared" si="10"/>
        <v>0</v>
      </c>
      <c r="N33" s="21"/>
      <c r="O33" s="9"/>
    </row>
    <row r="34" spans="1:15" s="3" customFormat="1" ht="15.75">
      <c r="A34" s="25"/>
      <c r="B34" s="24"/>
      <c r="C34" s="12" t="s">
        <v>18</v>
      </c>
      <c r="D34" s="4">
        <f t="shared" si="8"/>
        <v>18300.528</v>
      </c>
      <c r="E34" s="4">
        <f t="shared" si="8"/>
        <v>0</v>
      </c>
      <c r="F34" s="4">
        <f t="shared" si="11"/>
        <v>18300.528</v>
      </c>
      <c r="G34" s="4">
        <f t="shared" si="11"/>
        <v>0</v>
      </c>
      <c r="H34" s="4">
        <f t="shared" si="11"/>
        <v>0</v>
      </c>
      <c r="I34" s="4">
        <f t="shared" si="11"/>
        <v>0</v>
      </c>
      <c r="J34" s="4">
        <f t="shared" si="11"/>
        <v>0</v>
      </c>
      <c r="K34" s="4">
        <f t="shared" si="11"/>
        <v>0</v>
      </c>
      <c r="L34" s="4">
        <f t="shared" si="10"/>
        <v>0</v>
      </c>
      <c r="M34" s="4">
        <f t="shared" si="10"/>
        <v>0</v>
      </c>
      <c r="N34" s="21"/>
      <c r="O34" s="9"/>
    </row>
    <row r="35" spans="1:15" s="3" customFormat="1" ht="15.75">
      <c r="A35" s="25"/>
      <c r="B35" s="24"/>
      <c r="C35" s="12" t="s">
        <v>19</v>
      </c>
      <c r="D35" s="4">
        <f t="shared" si="8"/>
        <v>21960.633599999997</v>
      </c>
      <c r="E35" s="4">
        <f t="shared" si="8"/>
        <v>0</v>
      </c>
      <c r="F35" s="4">
        <f t="shared" si="11"/>
        <v>21960.633599999997</v>
      </c>
      <c r="G35" s="4">
        <f t="shared" si="11"/>
        <v>0</v>
      </c>
      <c r="H35" s="4">
        <f t="shared" si="11"/>
        <v>0</v>
      </c>
      <c r="I35" s="4">
        <f t="shared" si="11"/>
        <v>0</v>
      </c>
      <c r="J35" s="4">
        <f t="shared" si="11"/>
        <v>0</v>
      </c>
      <c r="K35" s="4">
        <f t="shared" si="11"/>
        <v>0</v>
      </c>
      <c r="L35" s="4">
        <f t="shared" si="10"/>
        <v>0</v>
      </c>
      <c r="M35" s="4">
        <f t="shared" si="10"/>
        <v>0</v>
      </c>
      <c r="N35" s="21"/>
      <c r="O35" s="9"/>
    </row>
    <row r="36" spans="1:15" s="1" customFormat="1" ht="15.75" customHeight="1">
      <c r="A36" s="25"/>
      <c r="B36" s="23" t="s">
        <v>27</v>
      </c>
      <c r="C36" s="7" t="s">
        <v>13</v>
      </c>
      <c r="D36" s="4">
        <f>SUM(D37:D42)</f>
        <v>84980.3016</v>
      </c>
      <c r="E36" s="4">
        <f>SUM(E37:E42)</f>
        <v>34217.7</v>
      </c>
      <c r="F36" s="6">
        <f>SUM(F37:F42)</f>
        <v>84980.3016</v>
      </c>
      <c r="G36" s="6">
        <f>SUM(G37:G42)</f>
        <v>34217.7</v>
      </c>
      <c r="H36" s="6"/>
      <c r="I36" s="6"/>
      <c r="J36" s="6"/>
      <c r="K36" s="6"/>
      <c r="L36" s="6"/>
      <c r="M36" s="6"/>
      <c r="N36" s="21"/>
      <c r="O36" s="9"/>
    </row>
    <row r="37" spans="1:16" ht="15.75">
      <c r="A37" s="25"/>
      <c r="B37" s="23"/>
      <c r="C37" s="7" t="s">
        <v>14</v>
      </c>
      <c r="D37" s="4">
        <f aca="true" t="shared" si="12" ref="D37:E42">F37+H37+J37+L37</f>
        <v>11533.7</v>
      </c>
      <c r="E37" s="4">
        <f t="shared" si="12"/>
        <v>11393.7</v>
      </c>
      <c r="F37" s="6">
        <f>1198.1+G37-530+15-543.1</f>
        <v>11533.7</v>
      </c>
      <c r="G37" s="6">
        <f>10265.9+530+54.7+543.1</f>
        <v>11393.7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21"/>
      <c r="O37" s="9"/>
      <c r="P37" s="16"/>
    </row>
    <row r="38" spans="1:16" ht="15.75">
      <c r="A38" s="25"/>
      <c r="B38" s="23"/>
      <c r="C38" s="7" t="s">
        <v>15</v>
      </c>
      <c r="D38" s="4">
        <f t="shared" si="12"/>
        <v>11533.7</v>
      </c>
      <c r="E38" s="4">
        <f t="shared" si="12"/>
        <v>11412</v>
      </c>
      <c r="F38" s="6">
        <f>F37</f>
        <v>11533.7</v>
      </c>
      <c r="G38" s="6">
        <v>11412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21"/>
      <c r="O38" s="9"/>
      <c r="P38" s="16"/>
    </row>
    <row r="39" spans="1:16" ht="15.75">
      <c r="A39" s="25"/>
      <c r="B39" s="23"/>
      <c r="C39" s="7" t="s">
        <v>16</v>
      </c>
      <c r="D39" s="4">
        <f t="shared" si="12"/>
        <v>11533.7</v>
      </c>
      <c r="E39" s="4">
        <f t="shared" si="12"/>
        <v>11412</v>
      </c>
      <c r="F39" s="6">
        <f>F38</f>
        <v>11533.7</v>
      </c>
      <c r="G39" s="6">
        <v>11412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21"/>
      <c r="O39" s="9"/>
      <c r="P39" s="16"/>
    </row>
    <row r="40" spans="1:15" ht="15.75">
      <c r="A40" s="25"/>
      <c r="B40" s="23"/>
      <c r="C40" s="7" t="s">
        <v>17</v>
      </c>
      <c r="D40" s="4">
        <f t="shared" si="12"/>
        <v>13840.44</v>
      </c>
      <c r="E40" s="4">
        <f t="shared" si="12"/>
        <v>0</v>
      </c>
      <c r="F40" s="6">
        <f>1.2*F39</f>
        <v>13840.44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21"/>
      <c r="O40" s="9"/>
    </row>
    <row r="41" spans="1:15" ht="15.75">
      <c r="A41" s="25"/>
      <c r="B41" s="23"/>
      <c r="C41" s="7" t="s">
        <v>18</v>
      </c>
      <c r="D41" s="4">
        <f t="shared" si="12"/>
        <v>16608.528</v>
      </c>
      <c r="E41" s="4">
        <f t="shared" si="12"/>
        <v>0</v>
      </c>
      <c r="F41" s="6">
        <f>1.2*F40</f>
        <v>16608.528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21"/>
      <c r="O41" s="9"/>
    </row>
    <row r="42" spans="1:15" ht="15.75">
      <c r="A42" s="25"/>
      <c r="B42" s="23"/>
      <c r="C42" s="7" t="s">
        <v>19</v>
      </c>
      <c r="D42" s="4">
        <f t="shared" si="12"/>
        <v>19930.233599999996</v>
      </c>
      <c r="E42" s="4">
        <f t="shared" si="12"/>
        <v>0</v>
      </c>
      <c r="F42" s="6">
        <f>1.2*F41</f>
        <v>19930.233599999996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21"/>
      <c r="O42" s="9"/>
    </row>
    <row r="43" spans="1:15" s="1" customFormat="1" ht="21" customHeight="1">
      <c r="A43" s="25"/>
      <c r="B43" s="23" t="s">
        <v>26</v>
      </c>
      <c r="C43" s="7" t="s">
        <v>13</v>
      </c>
      <c r="D43" s="4">
        <f>SUM(D44:D49)</f>
        <v>8657.4</v>
      </c>
      <c r="E43" s="4">
        <f>SUM(E44:E49)</f>
        <v>3525</v>
      </c>
      <c r="F43" s="6">
        <f aca="true" t="shared" si="13" ref="F43:K43">SUM(F44:F49)</f>
        <v>8657.4</v>
      </c>
      <c r="G43" s="6">
        <f t="shared" si="13"/>
        <v>3525</v>
      </c>
      <c r="H43" s="6">
        <f t="shared" si="13"/>
        <v>0</v>
      </c>
      <c r="I43" s="6">
        <f t="shared" si="13"/>
        <v>0</v>
      </c>
      <c r="J43" s="6">
        <f t="shared" si="13"/>
        <v>0</v>
      </c>
      <c r="K43" s="6">
        <f t="shared" si="13"/>
        <v>0</v>
      </c>
      <c r="L43" s="6">
        <f>SUM(L44:L49)</f>
        <v>0</v>
      </c>
      <c r="M43" s="6">
        <f>SUM(M44:M49)</f>
        <v>0</v>
      </c>
      <c r="N43" s="21"/>
      <c r="O43" s="9"/>
    </row>
    <row r="44" spans="1:15" ht="21" customHeight="1">
      <c r="A44" s="25"/>
      <c r="B44" s="23"/>
      <c r="C44" s="7" t="s">
        <v>14</v>
      </c>
      <c r="D44" s="4">
        <f aca="true" t="shared" si="14" ref="D44:E49">F44+H44+J44+L44</f>
        <v>1175</v>
      </c>
      <c r="E44" s="4">
        <f t="shared" si="14"/>
        <v>1175</v>
      </c>
      <c r="F44" s="6">
        <f>G44</f>
        <v>1175</v>
      </c>
      <c r="G44" s="6">
        <v>1175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21"/>
      <c r="O44" s="9"/>
    </row>
    <row r="45" spans="1:15" ht="21" customHeight="1">
      <c r="A45" s="25"/>
      <c r="B45" s="23"/>
      <c r="C45" s="7" t="s">
        <v>15</v>
      </c>
      <c r="D45" s="4">
        <f t="shared" si="14"/>
        <v>1175</v>
      </c>
      <c r="E45" s="4">
        <f t="shared" si="14"/>
        <v>1175</v>
      </c>
      <c r="F45" s="6">
        <f>F44</f>
        <v>1175</v>
      </c>
      <c r="G45" s="6">
        <v>1175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21"/>
      <c r="O45" s="9"/>
    </row>
    <row r="46" spans="1:15" ht="21" customHeight="1">
      <c r="A46" s="25"/>
      <c r="B46" s="23"/>
      <c r="C46" s="7" t="s">
        <v>16</v>
      </c>
      <c r="D46" s="4">
        <f t="shared" si="14"/>
        <v>1175</v>
      </c>
      <c r="E46" s="4">
        <f>G46+I46+K46+M46</f>
        <v>1175</v>
      </c>
      <c r="F46" s="6">
        <f>F45</f>
        <v>1175</v>
      </c>
      <c r="G46" s="6">
        <v>1175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21"/>
      <c r="O46" s="9"/>
    </row>
    <row r="47" spans="1:15" ht="21" customHeight="1">
      <c r="A47" s="25"/>
      <c r="B47" s="23"/>
      <c r="C47" s="7" t="s">
        <v>17</v>
      </c>
      <c r="D47" s="4">
        <f t="shared" si="14"/>
        <v>1410</v>
      </c>
      <c r="E47" s="4">
        <f t="shared" si="14"/>
        <v>0</v>
      </c>
      <c r="F47" s="6">
        <f>1.2*F46</f>
        <v>1410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21"/>
      <c r="O47" s="9"/>
    </row>
    <row r="48" spans="1:15" ht="21" customHeight="1">
      <c r="A48" s="25"/>
      <c r="B48" s="23"/>
      <c r="C48" s="7" t="s">
        <v>18</v>
      </c>
      <c r="D48" s="4">
        <f t="shared" si="14"/>
        <v>1692</v>
      </c>
      <c r="E48" s="4">
        <f t="shared" si="14"/>
        <v>0</v>
      </c>
      <c r="F48" s="6">
        <f>1.2*F47</f>
        <v>1692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21"/>
      <c r="O48" s="9"/>
    </row>
    <row r="49" spans="1:15" ht="21" customHeight="1">
      <c r="A49" s="25"/>
      <c r="B49" s="23"/>
      <c r="C49" s="7" t="s">
        <v>19</v>
      </c>
      <c r="D49" s="4">
        <f t="shared" si="14"/>
        <v>2030.3999999999999</v>
      </c>
      <c r="E49" s="4">
        <f t="shared" si="14"/>
        <v>0</v>
      </c>
      <c r="F49" s="6">
        <f>1.2*F48</f>
        <v>2030.3999999999999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21"/>
      <c r="O49" s="9"/>
    </row>
    <row r="50" spans="1:15" ht="15.75" customHeight="1">
      <c r="A50" s="25"/>
      <c r="B50" s="23" t="s">
        <v>24</v>
      </c>
      <c r="C50" s="7" t="s">
        <v>13</v>
      </c>
      <c r="D50" s="4">
        <f>SUM(D51:D56)</f>
        <v>0</v>
      </c>
      <c r="E50" s="4">
        <f>SUM(E51:E56)</f>
        <v>0</v>
      </c>
      <c r="F50" s="4">
        <f aca="true" t="shared" si="15" ref="F50:K50">SUM(F51:F56)</f>
        <v>0</v>
      </c>
      <c r="G50" s="4">
        <f t="shared" si="15"/>
        <v>0</v>
      </c>
      <c r="H50" s="4">
        <f t="shared" si="15"/>
        <v>0</v>
      </c>
      <c r="I50" s="4">
        <f t="shared" si="15"/>
        <v>0</v>
      </c>
      <c r="J50" s="4">
        <f t="shared" si="15"/>
        <v>0</v>
      </c>
      <c r="K50" s="4">
        <f t="shared" si="15"/>
        <v>0</v>
      </c>
      <c r="L50" s="4">
        <f>SUM(L51:L56)</f>
        <v>0</v>
      </c>
      <c r="M50" s="4">
        <f>SUM(M51:M56)</f>
        <v>0</v>
      </c>
      <c r="N50" s="21"/>
      <c r="O50" s="9"/>
    </row>
    <row r="51" spans="1:15" ht="15.75">
      <c r="A51" s="25"/>
      <c r="B51" s="23"/>
      <c r="C51" s="7" t="s">
        <v>14</v>
      </c>
      <c r="D51" s="4">
        <f aca="true" t="shared" si="16" ref="D51:E56">F51+H51+J51+L51</f>
        <v>0</v>
      </c>
      <c r="E51" s="4">
        <f t="shared" si="16"/>
        <v>0</v>
      </c>
      <c r="F51" s="6"/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21"/>
      <c r="O51" s="9"/>
    </row>
    <row r="52" spans="1:15" ht="15.75">
      <c r="A52" s="25"/>
      <c r="B52" s="23"/>
      <c r="C52" s="7" t="s">
        <v>15</v>
      </c>
      <c r="D52" s="4">
        <f t="shared" si="16"/>
        <v>0</v>
      </c>
      <c r="E52" s="4">
        <f t="shared" si="16"/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21"/>
      <c r="O52" s="9"/>
    </row>
    <row r="53" spans="1:15" ht="15.75">
      <c r="A53" s="25"/>
      <c r="B53" s="23"/>
      <c r="C53" s="7" t="s">
        <v>16</v>
      </c>
      <c r="D53" s="4">
        <f t="shared" si="16"/>
        <v>0</v>
      </c>
      <c r="E53" s="4">
        <f t="shared" si="16"/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21"/>
      <c r="O53" s="9"/>
    </row>
    <row r="54" spans="1:15" ht="15.75">
      <c r="A54" s="25"/>
      <c r="B54" s="23"/>
      <c r="C54" s="7" t="s">
        <v>17</v>
      </c>
      <c r="D54" s="4">
        <f t="shared" si="16"/>
        <v>0</v>
      </c>
      <c r="E54" s="4">
        <f t="shared" si="16"/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21"/>
      <c r="O54" s="9"/>
    </row>
    <row r="55" spans="1:15" ht="15.75">
      <c r="A55" s="25"/>
      <c r="B55" s="23"/>
      <c r="C55" s="7" t="s">
        <v>18</v>
      </c>
      <c r="D55" s="4">
        <f t="shared" si="16"/>
        <v>0</v>
      </c>
      <c r="E55" s="4">
        <f t="shared" si="16"/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21"/>
      <c r="O55" s="9"/>
    </row>
    <row r="56" spans="1:15" ht="15.75">
      <c r="A56" s="26"/>
      <c r="B56" s="23"/>
      <c r="C56" s="7" t="s">
        <v>19</v>
      </c>
      <c r="D56" s="4">
        <f t="shared" si="16"/>
        <v>0</v>
      </c>
      <c r="E56" s="4">
        <f t="shared" si="16"/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21"/>
      <c r="O56" s="9"/>
    </row>
    <row r="57" spans="1:15" ht="15.75">
      <c r="A57" s="29"/>
      <c r="B57" s="24" t="s">
        <v>33</v>
      </c>
      <c r="C57" s="12" t="s">
        <v>13</v>
      </c>
      <c r="D57" s="4">
        <f aca="true" t="shared" si="17" ref="D57:M57">SUM(D58:D63)</f>
        <v>217759.8816</v>
      </c>
      <c r="E57" s="4">
        <f t="shared" si="17"/>
        <v>89734.5</v>
      </c>
      <c r="F57" s="4">
        <f t="shared" si="17"/>
        <v>217759.8816</v>
      </c>
      <c r="G57" s="4">
        <f t="shared" si="17"/>
        <v>89734.5</v>
      </c>
      <c r="H57" s="4">
        <f t="shared" si="17"/>
        <v>0</v>
      </c>
      <c r="I57" s="4">
        <f t="shared" si="17"/>
        <v>0</v>
      </c>
      <c r="J57" s="4">
        <f t="shared" si="17"/>
        <v>0</v>
      </c>
      <c r="K57" s="4">
        <f t="shared" si="17"/>
        <v>0</v>
      </c>
      <c r="L57" s="4">
        <f t="shared" si="17"/>
        <v>0</v>
      </c>
      <c r="M57" s="4">
        <f t="shared" si="17"/>
        <v>0</v>
      </c>
      <c r="N57" s="21"/>
      <c r="O57" s="9"/>
    </row>
    <row r="58" spans="1:15" ht="15.75">
      <c r="A58" s="29"/>
      <c r="B58" s="24"/>
      <c r="C58" s="12" t="s">
        <v>14</v>
      </c>
      <c r="D58" s="4">
        <f>F58+H58+J58+L58</f>
        <v>30039.3</v>
      </c>
      <c r="E58" s="4">
        <f>G58+I58+K58+M58</f>
        <v>29899.3</v>
      </c>
      <c r="F58" s="4">
        <f aca="true" t="shared" si="18" ref="F58:M58">F16+F30</f>
        <v>30039.3</v>
      </c>
      <c r="G58" s="4">
        <f t="shared" si="18"/>
        <v>29899.3</v>
      </c>
      <c r="H58" s="4">
        <f t="shared" si="18"/>
        <v>0</v>
      </c>
      <c r="I58" s="4">
        <f t="shared" si="18"/>
        <v>0</v>
      </c>
      <c r="J58" s="4">
        <f t="shared" si="18"/>
        <v>0</v>
      </c>
      <c r="K58" s="4">
        <f t="shared" si="18"/>
        <v>0</v>
      </c>
      <c r="L58" s="4">
        <f t="shared" si="18"/>
        <v>0</v>
      </c>
      <c r="M58" s="4">
        <f t="shared" si="18"/>
        <v>0</v>
      </c>
      <c r="N58" s="21"/>
      <c r="O58" s="9"/>
    </row>
    <row r="59" spans="1:16" ht="15.75">
      <c r="A59" s="29"/>
      <c r="B59" s="24"/>
      <c r="C59" s="12" t="s">
        <v>15</v>
      </c>
      <c r="D59" s="4">
        <f aca="true" t="shared" si="19" ref="D59:E63">F59+H59+J59+L59</f>
        <v>30039.3</v>
      </c>
      <c r="E59" s="4">
        <f t="shared" si="19"/>
        <v>29917.6</v>
      </c>
      <c r="F59" s="4">
        <f aca="true" t="shared" si="20" ref="F59:K63">F17+F31</f>
        <v>30039.3</v>
      </c>
      <c r="G59" s="4">
        <f t="shared" si="20"/>
        <v>29917.6</v>
      </c>
      <c r="H59" s="4">
        <f t="shared" si="20"/>
        <v>0</v>
      </c>
      <c r="I59" s="4">
        <f t="shared" si="20"/>
        <v>0</v>
      </c>
      <c r="J59" s="4">
        <f t="shared" si="20"/>
        <v>0</v>
      </c>
      <c r="K59" s="4">
        <f t="shared" si="20"/>
        <v>0</v>
      </c>
      <c r="L59" s="4">
        <f aca="true" t="shared" si="21" ref="L59:M63">L17+L31</f>
        <v>0</v>
      </c>
      <c r="M59" s="4">
        <f t="shared" si="21"/>
        <v>0</v>
      </c>
      <c r="N59" s="21"/>
      <c r="O59" s="9"/>
      <c r="P59" s="16"/>
    </row>
    <row r="60" spans="1:16" ht="15.75">
      <c r="A60" s="29"/>
      <c r="B60" s="24"/>
      <c r="C60" s="12" t="s">
        <v>16</v>
      </c>
      <c r="D60" s="4">
        <f t="shared" si="19"/>
        <v>30039.3</v>
      </c>
      <c r="E60" s="4">
        <f t="shared" si="19"/>
        <v>29917.6</v>
      </c>
      <c r="F60" s="4">
        <f t="shared" si="20"/>
        <v>30039.3</v>
      </c>
      <c r="G60" s="4">
        <f t="shared" si="20"/>
        <v>29917.6</v>
      </c>
      <c r="H60" s="4">
        <f t="shared" si="20"/>
        <v>0</v>
      </c>
      <c r="I60" s="4">
        <f t="shared" si="20"/>
        <v>0</v>
      </c>
      <c r="J60" s="4">
        <f t="shared" si="20"/>
        <v>0</v>
      </c>
      <c r="K60" s="4">
        <f t="shared" si="20"/>
        <v>0</v>
      </c>
      <c r="L60" s="4">
        <f t="shared" si="21"/>
        <v>0</v>
      </c>
      <c r="M60" s="4">
        <f t="shared" si="21"/>
        <v>0</v>
      </c>
      <c r="N60" s="21"/>
      <c r="O60" s="9"/>
      <c r="P60" s="16"/>
    </row>
    <row r="61" spans="1:15" ht="15.75">
      <c r="A61" s="29"/>
      <c r="B61" s="24"/>
      <c r="C61" s="12" t="s">
        <v>17</v>
      </c>
      <c r="D61" s="4">
        <f t="shared" si="19"/>
        <v>37042.14</v>
      </c>
      <c r="E61" s="4">
        <f t="shared" si="19"/>
        <v>0</v>
      </c>
      <c r="F61" s="4">
        <f>F19+F33</f>
        <v>37042.14</v>
      </c>
      <c r="G61" s="4">
        <f t="shared" si="20"/>
        <v>0</v>
      </c>
      <c r="H61" s="4">
        <f t="shared" si="20"/>
        <v>0</v>
      </c>
      <c r="I61" s="4">
        <f t="shared" si="20"/>
        <v>0</v>
      </c>
      <c r="J61" s="4">
        <f t="shared" si="20"/>
        <v>0</v>
      </c>
      <c r="K61" s="4">
        <f t="shared" si="20"/>
        <v>0</v>
      </c>
      <c r="L61" s="4">
        <f t="shared" si="21"/>
        <v>0</v>
      </c>
      <c r="M61" s="4">
        <f t="shared" si="21"/>
        <v>0</v>
      </c>
      <c r="N61" s="21"/>
      <c r="O61" s="9"/>
    </row>
    <row r="62" spans="1:15" ht="15.75">
      <c r="A62" s="29"/>
      <c r="B62" s="24"/>
      <c r="C62" s="12" t="s">
        <v>18</v>
      </c>
      <c r="D62" s="4">
        <f t="shared" si="19"/>
        <v>42271.327999999994</v>
      </c>
      <c r="E62" s="4">
        <f t="shared" si="19"/>
        <v>0</v>
      </c>
      <c r="F62" s="4">
        <f t="shared" si="20"/>
        <v>42271.327999999994</v>
      </c>
      <c r="G62" s="4">
        <f t="shared" si="20"/>
        <v>0</v>
      </c>
      <c r="H62" s="4">
        <f t="shared" si="20"/>
        <v>0</v>
      </c>
      <c r="I62" s="4">
        <f t="shared" si="20"/>
        <v>0</v>
      </c>
      <c r="J62" s="4">
        <f t="shared" si="20"/>
        <v>0</v>
      </c>
      <c r="K62" s="4">
        <f t="shared" si="20"/>
        <v>0</v>
      </c>
      <c r="L62" s="4">
        <f t="shared" si="21"/>
        <v>0</v>
      </c>
      <c r="M62" s="4">
        <f t="shared" si="21"/>
        <v>0</v>
      </c>
      <c r="N62" s="21"/>
      <c r="O62" s="9"/>
    </row>
    <row r="63" spans="1:15" ht="15.75">
      <c r="A63" s="29"/>
      <c r="B63" s="24"/>
      <c r="C63" s="12" t="s">
        <v>19</v>
      </c>
      <c r="D63" s="4">
        <f t="shared" si="19"/>
        <v>48328.5136</v>
      </c>
      <c r="E63" s="4">
        <f t="shared" si="19"/>
        <v>0</v>
      </c>
      <c r="F63" s="4">
        <f t="shared" si="20"/>
        <v>48328.5136</v>
      </c>
      <c r="G63" s="4">
        <f t="shared" si="20"/>
        <v>0</v>
      </c>
      <c r="H63" s="4">
        <f t="shared" si="20"/>
        <v>0</v>
      </c>
      <c r="I63" s="4">
        <f t="shared" si="20"/>
        <v>0</v>
      </c>
      <c r="J63" s="4">
        <f t="shared" si="20"/>
        <v>0</v>
      </c>
      <c r="K63" s="4">
        <f t="shared" si="20"/>
        <v>0</v>
      </c>
      <c r="L63" s="4">
        <f t="shared" si="21"/>
        <v>0</v>
      </c>
      <c r="M63" s="4">
        <f t="shared" si="21"/>
        <v>0</v>
      </c>
      <c r="N63" s="22"/>
      <c r="O63" s="9"/>
    </row>
    <row r="64" ht="15.75">
      <c r="F64" s="15"/>
    </row>
    <row r="65" spans="4:6" ht="15.75">
      <c r="D65" s="19"/>
      <c r="F65" s="15"/>
    </row>
    <row r="66" ht="15.75">
      <c r="F66" s="15"/>
    </row>
    <row r="69" ht="15.75" hidden="1"/>
  </sheetData>
  <sheetProtection/>
  <mergeCells count="28">
    <mergeCell ref="A7:N7"/>
    <mergeCell ref="A14:N14"/>
    <mergeCell ref="A10:A12"/>
    <mergeCell ref="B10:B12"/>
    <mergeCell ref="A1:N1"/>
    <mergeCell ref="A2:N2"/>
    <mergeCell ref="A3:N3"/>
    <mergeCell ref="A4:N4"/>
    <mergeCell ref="N10:N11"/>
    <mergeCell ref="F11:G11"/>
    <mergeCell ref="H11:I11"/>
    <mergeCell ref="A57:A63"/>
    <mergeCell ref="B57:B63"/>
    <mergeCell ref="A29:A56"/>
    <mergeCell ref="J11:K11"/>
    <mergeCell ref="L11:M11"/>
    <mergeCell ref="B16:B21"/>
    <mergeCell ref="A15:A28"/>
    <mergeCell ref="B22:B28"/>
    <mergeCell ref="C10:C12"/>
    <mergeCell ref="D10:E11"/>
    <mergeCell ref="F10:M10"/>
    <mergeCell ref="N15:N28"/>
    <mergeCell ref="N29:N63"/>
    <mergeCell ref="B43:B49"/>
    <mergeCell ref="B50:B56"/>
    <mergeCell ref="B30:B35"/>
    <mergeCell ref="B36:B42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2015-01-20T08:28:03Z</cp:lastPrinted>
  <dcterms:created xsi:type="dcterms:W3CDTF">2014-06-24T05:35:40Z</dcterms:created>
  <dcterms:modified xsi:type="dcterms:W3CDTF">2015-02-02T04:09:50Z</dcterms:modified>
  <cp:category/>
  <cp:version/>
  <cp:contentType/>
  <cp:contentStatus/>
</cp:coreProperties>
</file>