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'Лист1'!$11:$13</definedName>
  </definedNames>
  <calcPr fullCalcOnLoad="1"/>
</workbook>
</file>

<file path=xl/sharedStrings.xml><?xml version="1.0" encoding="utf-8"?>
<sst xmlns="http://schemas.openxmlformats.org/spreadsheetml/2006/main" count="183" uniqueCount="48">
  <si>
    <t>«Развитие культуры и туризма»  муниципального образования «Город Томск</t>
  </si>
  <si>
    <t>на 2015-2020 годы</t>
  </si>
  <si>
    <t>№</t>
  </si>
  <si>
    <t>Наименования целей, задач, мероприятий муниципальной программы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</si>
  <si>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</si>
  <si>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</si>
  <si>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</si>
  <si>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</si>
  <si>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</si>
  <si>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</si>
  <si>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</si>
  <si>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</si>
  <si>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</si>
  <si>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</si>
  <si>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</si>
  <si>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</si>
  <si>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</si>
  <si>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</si>
  <si>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</si>
  <si>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</si>
  <si>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</si>
  <si>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Обеспечение безопасных и комфортных условий в муниципальных учреждениях культуры.</t>
  </si>
  <si>
    <t>4.1.6.Капитальный ремонт МАУ МИБС МБ «Южная»</t>
  </si>
  <si>
    <t>4.1.7.Капитальный ремонт МАУ МИБС МБ «Кольцевая»</t>
  </si>
  <si>
    <t xml:space="preserve">4.1.9.Капитальный ремонт МАУ МИБС МБ «Лада» </t>
  </si>
  <si>
    <t>4.1.8. Капитальный ремонт МАУ МИБС МБ «Дом семьи»</t>
  </si>
  <si>
    <t>Повышение уровня обеспеченности населения учреждениями культуры.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</si>
  <si>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</si>
  <si>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</si>
  <si>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</si>
  <si>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t>4.1.10. Капитальный ремонт МАУ "ДК "Томский перекресток"</t>
  </si>
  <si>
    <t>4.1.11. Капитальный ремонт МАУ "ДК "Светлый"</t>
  </si>
  <si>
    <t>4.1.13. Выполнение предписаний органов Роспотребнадзора, Госпожнадзора, Ростехнадзора, Комитета по контролю, надзору и лицензированию в сфере образования Томской области</t>
  </si>
  <si>
    <t>4.1.12. Капитальный ремонт МАУ МИБС МБ «Сибирская»</t>
  </si>
  <si>
    <t>Департамент капитального строительства</t>
  </si>
  <si>
    <r>
      <t xml:space="preserve"> </t>
    </r>
    <r>
      <rPr>
        <sz val="10"/>
        <color indexed="8"/>
        <rFont val="Times New Roman"/>
        <family val="1"/>
      </rPr>
      <t xml:space="preserve">муниципальной программы </t>
    </r>
  </si>
  <si>
    <r>
      <t>«</t>
    </r>
    <r>
      <rPr>
        <sz val="10"/>
        <color indexed="8"/>
        <rFont val="Times New Roman"/>
        <family val="1"/>
      </rPr>
      <t>СТРОИТЕЛЬСТВО, РЕКОНСТРУКЦИЯ, КАПИТАЛЬНЫЙ РЕМОНТ ОБЪЕКТОВ КУЛЬТУРЫ</t>
    </r>
    <r>
      <rPr>
        <sz val="10"/>
        <color indexed="8"/>
        <rFont val="Times New Roman"/>
        <family val="1"/>
      </rPr>
      <t>»</t>
    </r>
  </si>
  <si>
    <r>
      <t>Цель: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</si>
  <si>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ПЕРЕЧЕНЬ МЕРОПРИЯТИЙ И РЕСУРСНОЕ ОБЕСПЕЧЕНИЕ ПОДПРОГРАММЫ 4</t>
  </si>
  <si>
    <t xml:space="preserve"> Задача 4.1.</t>
  </si>
  <si>
    <t>Задача  4.2.</t>
  </si>
  <si>
    <t>Итого по Подпрограмме  4</t>
  </si>
  <si>
    <t>Приложение 2 к подпрограмме 4 
«Строительство, реконструкция, капитальный ремонт объектов культуры»
.</t>
  </si>
  <si>
    <t xml:space="preserve">4.1.1. Капитальный ремонт МБОУДО "Детская школа искусств № 1 имени А.Г. Рубинштейна" </t>
  </si>
  <si>
    <t>4.1.2. Капитальный ремонт МБОУДОД Детская музыкальная школа № 2, МАУДОД Детская художественная школа  №1</t>
  </si>
  <si>
    <t xml:space="preserve">4.1.3.Капитальный ремонт МАУ Зрелищный центр «Аэлита» 
(Зрелищный центр  «Аэлита»)
</t>
  </si>
  <si>
    <t>4.1.4. Капитальный ремонт МАУ Зрелищный центр «Аэлита» (Дом культуры «Тимирязевский»)</t>
  </si>
  <si>
    <t>4.1.5. Капитальный ремонт МАУ Дом культуры  «Маяк»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</si>
</sst>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</numFmts>
  <fonts count="21"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164" fontId="3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4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24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1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center" vertical="center" textRotation="90" wrapText="1"/>
    </xf>
    <xf numFmtId="0" fontId="1" fillId="24" borderId="13" xfId="0" applyFont="1" applyFill="1" applyBorder="1" applyAlignment="1">
      <alignment horizontal="center" vertical="center" textRotation="90" wrapText="1"/>
    </xf>
    <xf numFmtId="0" fontId="1" fillId="24" borderId="14" xfId="0" applyFont="1" applyFill="1" applyBorder="1" applyAlignment="1">
      <alignment horizontal="center" vertical="center" textRotation="90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zoomScalePageLayoutView="0" workbookViewId="0" topLeftCell="A13">
      <pane ySplit="960" topLeftCell="BM97" activePane="bottomLeft" state="split"/>
      <selection pane="topLeft" activeCell="N12" sqref="N1:N16384"/>
      <selection pane="bottomLeft" activeCell="A19" sqref="A19:A116"/>
    </sheetView>
  </sheetViews>
  <sheetFormatPr defaultColWidth="9.00390625" defaultRowHeight="15.75"/>
  <cols>
    <col min="1" max="1" width="3.875" style="0" customWidth="1"/>
    <col min="2" max="2" width="26.375" style="11" customWidth="1"/>
    <col min="3" max="3" width="9.00390625" style="10" customWidth="1"/>
    <col min="4" max="4" width="11.50390625" style="13" customWidth="1"/>
    <col min="5" max="5" width="9.75390625" style="13" customWidth="1"/>
    <col min="6" max="6" width="13.125" style="10" customWidth="1"/>
    <col min="7" max="7" width="9.875" style="10" customWidth="1"/>
    <col min="8" max="8" width="9.375" style="10" customWidth="1"/>
    <col min="9" max="9" width="8.875" style="10" customWidth="1"/>
    <col min="10" max="10" width="10.125" style="10" customWidth="1"/>
    <col min="11" max="11" width="9.125" style="10" customWidth="1"/>
    <col min="12" max="12" width="7.625" style="10" hidden="1" customWidth="1"/>
    <col min="13" max="13" width="6.625" style="10" hidden="1" customWidth="1"/>
    <col min="14" max="14" width="13.25390625" style="15" customWidth="1"/>
    <col min="15" max="15" width="5.875" style="0" hidden="1" customWidth="1"/>
    <col min="16" max="16" width="11.875" style="0" bestFit="1" customWidth="1"/>
    <col min="17" max="17" width="11.625" style="0" bestFit="1" customWidth="1"/>
  </cols>
  <sheetData>
    <row r="1" spans="1:14" ht="27" customHeight="1">
      <c r="A1" s="24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.7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5.7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ht="15.75">
      <c r="A5" s="1"/>
    </row>
    <row r="6" ht="15.75">
      <c r="A6" s="2"/>
    </row>
    <row r="7" spans="1:14" ht="15.75">
      <c r="A7" s="18" t="s">
        <v>38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ht="15.75">
      <c r="A8" s="2"/>
    </row>
    <row r="9" spans="1:6" ht="15.75">
      <c r="A9" s="2"/>
      <c r="F9" s="2" t="s">
        <v>36</v>
      </c>
    </row>
    <row r="10" spans="1:6" ht="15.75">
      <c r="A10" s="2"/>
      <c r="F10" s="2"/>
    </row>
    <row r="11" spans="1:15" ht="25.5" customHeight="1">
      <c r="A11" s="17" t="s">
        <v>2</v>
      </c>
      <c r="B11" s="20" t="s">
        <v>3</v>
      </c>
      <c r="C11" s="17" t="s">
        <v>4</v>
      </c>
      <c r="D11" s="23" t="s">
        <v>20</v>
      </c>
      <c r="E11" s="23"/>
      <c r="F11" s="17" t="s">
        <v>5</v>
      </c>
      <c r="G11" s="17"/>
      <c r="H11" s="17"/>
      <c r="I11" s="17"/>
      <c r="J11" s="17"/>
      <c r="K11" s="17"/>
      <c r="L11" s="17"/>
      <c r="M11" s="17"/>
      <c r="N11" s="17" t="s">
        <v>6</v>
      </c>
      <c r="O11" s="5"/>
    </row>
    <row r="12" spans="1:15" ht="15.75">
      <c r="A12" s="17"/>
      <c r="B12" s="21"/>
      <c r="C12" s="17"/>
      <c r="D12" s="23"/>
      <c r="E12" s="23"/>
      <c r="F12" s="17" t="s">
        <v>7</v>
      </c>
      <c r="G12" s="17"/>
      <c r="H12" s="17" t="s">
        <v>8</v>
      </c>
      <c r="I12" s="17"/>
      <c r="J12" s="17" t="s">
        <v>9</v>
      </c>
      <c r="K12" s="17"/>
      <c r="L12" s="17" t="s">
        <v>10</v>
      </c>
      <c r="M12" s="17"/>
      <c r="N12" s="17"/>
      <c r="O12" s="5"/>
    </row>
    <row r="13" spans="1:15" s="1" customFormat="1" ht="25.5">
      <c r="A13" s="17"/>
      <c r="B13" s="22"/>
      <c r="C13" s="17"/>
      <c r="D13" s="7" t="s">
        <v>11</v>
      </c>
      <c r="E13" s="7" t="s">
        <v>12</v>
      </c>
      <c r="F13" s="7" t="s">
        <v>11</v>
      </c>
      <c r="G13" s="7" t="s">
        <v>12</v>
      </c>
      <c r="H13" s="7" t="s">
        <v>11</v>
      </c>
      <c r="I13" s="7" t="s">
        <v>12</v>
      </c>
      <c r="J13" s="7" t="s">
        <v>11</v>
      </c>
      <c r="K13" s="7" t="s">
        <v>12</v>
      </c>
      <c r="L13" s="7" t="s">
        <v>11</v>
      </c>
      <c r="M13" s="7" t="s">
        <v>12</v>
      </c>
      <c r="N13" s="7"/>
      <c r="O13" s="14"/>
    </row>
    <row r="14" spans="1:15" s="10" customFormat="1" ht="15.75">
      <c r="A14" s="7">
        <v>1</v>
      </c>
      <c r="B14" s="7">
        <v>2</v>
      </c>
      <c r="C14" s="7">
        <v>3</v>
      </c>
      <c r="D14" s="12">
        <v>4</v>
      </c>
      <c r="E14" s="12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8"/>
    </row>
    <row r="15" spans="1:15" ht="29.25" customHeight="1">
      <c r="A15" s="19" t="s">
        <v>37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5"/>
    </row>
    <row r="16" spans="1:15" ht="16.5" customHeight="1" hidden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5"/>
    </row>
    <row r="17" spans="1:15" ht="15.75" customHeight="1" hidden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/>
      <c r="N17" s="7"/>
      <c r="O17" s="9"/>
    </row>
    <row r="18" spans="1:15" ht="15.75" customHeight="1" hidden="1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7"/>
      <c r="O18" s="9"/>
    </row>
    <row r="19" spans="1:15" s="3" customFormat="1" ht="15.75" customHeight="1">
      <c r="A19" s="20"/>
      <c r="B19" s="16" t="s">
        <v>39</v>
      </c>
      <c r="C19" s="12" t="s">
        <v>13</v>
      </c>
      <c r="D19" s="4">
        <f>SUM(D20:D25)</f>
        <v>121388</v>
      </c>
      <c r="E19" s="4">
        <f aca="true" t="shared" si="0" ref="E19:M19">SUM(E20:E25)</f>
        <v>6650</v>
      </c>
      <c r="F19" s="4">
        <f t="shared" si="0"/>
        <v>121388</v>
      </c>
      <c r="G19" s="4">
        <f t="shared" si="0"/>
        <v>6650</v>
      </c>
      <c r="H19" s="4">
        <f t="shared" si="0"/>
        <v>0</v>
      </c>
      <c r="I19" s="4">
        <f t="shared" si="0"/>
        <v>0</v>
      </c>
      <c r="J19" s="4">
        <f t="shared" si="0"/>
        <v>0</v>
      </c>
      <c r="K19" s="4">
        <f t="shared" si="0"/>
        <v>0</v>
      </c>
      <c r="L19" s="4">
        <f t="shared" si="0"/>
        <v>0</v>
      </c>
      <c r="M19" s="4">
        <f t="shared" si="0"/>
        <v>0</v>
      </c>
      <c r="N19" s="32" t="s">
        <v>34</v>
      </c>
      <c r="O19" s="9"/>
    </row>
    <row r="20" spans="1:15" s="3" customFormat="1" ht="15.75" customHeight="1">
      <c r="A20" s="21"/>
      <c r="B20" s="28" t="s">
        <v>21</v>
      </c>
      <c r="C20" s="12" t="s">
        <v>14</v>
      </c>
      <c r="D20" s="4">
        <f aca="true" t="shared" si="1" ref="D20:D25">F20+H20+J20+L20</f>
        <v>26644</v>
      </c>
      <c r="E20" s="4">
        <f aca="true" t="shared" si="2" ref="E20:E25">G20+I20+K20+M20</f>
        <v>6650</v>
      </c>
      <c r="F20" s="4">
        <f aca="true" t="shared" si="3" ref="F20:M20">F27+F34+F41+F48+F55+F69+F76+F83+F111+F62+F90+F97+F104</f>
        <v>26644</v>
      </c>
      <c r="G20" s="4">
        <f t="shared" si="3"/>
        <v>6650</v>
      </c>
      <c r="H20" s="4">
        <f t="shared" si="3"/>
        <v>0</v>
      </c>
      <c r="I20" s="4">
        <f t="shared" si="3"/>
        <v>0</v>
      </c>
      <c r="J20" s="4">
        <f t="shared" si="3"/>
        <v>0</v>
      </c>
      <c r="K20" s="4">
        <f t="shared" si="3"/>
        <v>0</v>
      </c>
      <c r="L20" s="4">
        <f t="shared" si="3"/>
        <v>0</v>
      </c>
      <c r="M20" s="4">
        <f t="shared" si="3"/>
        <v>0</v>
      </c>
      <c r="N20" s="33"/>
      <c r="O20" s="9"/>
    </row>
    <row r="21" spans="1:15" s="3" customFormat="1" ht="15.75">
      <c r="A21" s="21"/>
      <c r="B21" s="28"/>
      <c r="C21" s="12" t="s">
        <v>15</v>
      </c>
      <c r="D21" s="4">
        <f t="shared" si="1"/>
        <v>40144</v>
      </c>
      <c r="E21" s="4">
        <f t="shared" si="2"/>
        <v>0</v>
      </c>
      <c r="F21" s="4">
        <f aca="true" t="shared" si="4" ref="F21:K25">F28+F35+F42+F49+F56+F70+F77+F84+F112+F63+F91+F98+F105</f>
        <v>40144</v>
      </c>
      <c r="G21" s="4">
        <f t="shared" si="4"/>
        <v>0</v>
      </c>
      <c r="H21" s="4">
        <f t="shared" si="4"/>
        <v>0</v>
      </c>
      <c r="I21" s="4">
        <f t="shared" si="4"/>
        <v>0</v>
      </c>
      <c r="J21" s="4">
        <f t="shared" si="4"/>
        <v>0</v>
      </c>
      <c r="K21" s="4">
        <f t="shared" si="4"/>
        <v>0</v>
      </c>
      <c r="L21" s="4">
        <f aca="true" t="shared" si="5" ref="L21:M25">L28+L35+L42+L49+L56+L70+L77+L84+L112+L63+L91+L98+L105</f>
        <v>0</v>
      </c>
      <c r="M21" s="4">
        <f t="shared" si="5"/>
        <v>0</v>
      </c>
      <c r="N21" s="33"/>
      <c r="O21" s="9"/>
    </row>
    <row r="22" spans="1:15" s="3" customFormat="1" ht="15.75">
      <c r="A22" s="21"/>
      <c r="B22" s="28"/>
      <c r="C22" s="12" t="s">
        <v>16</v>
      </c>
      <c r="D22" s="4">
        <f t="shared" si="1"/>
        <v>20600</v>
      </c>
      <c r="E22" s="4">
        <f t="shared" si="2"/>
        <v>0</v>
      </c>
      <c r="F22" s="4">
        <f t="shared" si="4"/>
        <v>20600</v>
      </c>
      <c r="G22" s="4">
        <f t="shared" si="4"/>
        <v>0</v>
      </c>
      <c r="H22" s="4">
        <f t="shared" si="4"/>
        <v>0</v>
      </c>
      <c r="I22" s="4">
        <f t="shared" si="4"/>
        <v>0</v>
      </c>
      <c r="J22" s="4">
        <f t="shared" si="4"/>
        <v>0</v>
      </c>
      <c r="K22" s="4">
        <f t="shared" si="4"/>
        <v>0</v>
      </c>
      <c r="L22" s="4">
        <f t="shared" si="5"/>
        <v>0</v>
      </c>
      <c r="M22" s="4">
        <f t="shared" si="5"/>
        <v>0</v>
      </c>
      <c r="N22" s="33"/>
      <c r="O22" s="9"/>
    </row>
    <row r="23" spans="1:15" s="3" customFormat="1" ht="15.75">
      <c r="A23" s="21"/>
      <c r="B23" s="28"/>
      <c r="C23" s="12" t="s">
        <v>17</v>
      </c>
      <c r="D23" s="4">
        <f t="shared" si="1"/>
        <v>22000</v>
      </c>
      <c r="E23" s="4">
        <f t="shared" si="2"/>
        <v>0</v>
      </c>
      <c r="F23" s="4">
        <f t="shared" si="4"/>
        <v>22000</v>
      </c>
      <c r="G23" s="4">
        <f t="shared" si="4"/>
        <v>0</v>
      </c>
      <c r="H23" s="4">
        <f t="shared" si="4"/>
        <v>0</v>
      </c>
      <c r="I23" s="4">
        <f t="shared" si="4"/>
        <v>0</v>
      </c>
      <c r="J23" s="4">
        <f t="shared" si="4"/>
        <v>0</v>
      </c>
      <c r="K23" s="4">
        <f t="shared" si="4"/>
        <v>0</v>
      </c>
      <c r="L23" s="4">
        <f t="shared" si="5"/>
        <v>0</v>
      </c>
      <c r="M23" s="4">
        <f t="shared" si="5"/>
        <v>0</v>
      </c>
      <c r="N23" s="33"/>
      <c r="O23" s="9"/>
    </row>
    <row r="24" spans="1:15" s="3" customFormat="1" ht="15.75">
      <c r="A24" s="21"/>
      <c r="B24" s="28"/>
      <c r="C24" s="12" t="s">
        <v>18</v>
      </c>
      <c r="D24" s="4">
        <f t="shared" si="1"/>
        <v>8000</v>
      </c>
      <c r="E24" s="4">
        <f t="shared" si="2"/>
        <v>0</v>
      </c>
      <c r="F24" s="4">
        <f t="shared" si="4"/>
        <v>8000</v>
      </c>
      <c r="G24" s="4">
        <f t="shared" si="4"/>
        <v>0</v>
      </c>
      <c r="H24" s="4">
        <f t="shared" si="4"/>
        <v>0</v>
      </c>
      <c r="I24" s="4">
        <f t="shared" si="4"/>
        <v>0</v>
      </c>
      <c r="J24" s="4">
        <f t="shared" si="4"/>
        <v>0</v>
      </c>
      <c r="K24" s="4">
        <f t="shared" si="4"/>
        <v>0</v>
      </c>
      <c r="L24" s="4">
        <f t="shared" si="5"/>
        <v>0</v>
      </c>
      <c r="M24" s="4">
        <f t="shared" si="5"/>
        <v>0</v>
      </c>
      <c r="N24" s="33"/>
      <c r="O24" s="9"/>
    </row>
    <row r="25" spans="1:15" s="3" customFormat="1" ht="15.75">
      <c r="A25" s="21"/>
      <c r="B25" s="28"/>
      <c r="C25" s="12" t="s">
        <v>19</v>
      </c>
      <c r="D25" s="4">
        <f t="shared" si="1"/>
        <v>4000</v>
      </c>
      <c r="E25" s="4">
        <f t="shared" si="2"/>
        <v>0</v>
      </c>
      <c r="F25" s="4">
        <f t="shared" si="4"/>
        <v>4000</v>
      </c>
      <c r="G25" s="4">
        <f t="shared" si="4"/>
        <v>0</v>
      </c>
      <c r="H25" s="4">
        <f t="shared" si="4"/>
        <v>0</v>
      </c>
      <c r="I25" s="4">
        <f t="shared" si="4"/>
        <v>0</v>
      </c>
      <c r="J25" s="4">
        <f t="shared" si="4"/>
        <v>0</v>
      </c>
      <c r="K25" s="4">
        <f t="shared" si="4"/>
        <v>0</v>
      </c>
      <c r="L25" s="4">
        <f t="shared" si="5"/>
        <v>0</v>
      </c>
      <c r="M25" s="4">
        <f t="shared" si="5"/>
        <v>0</v>
      </c>
      <c r="N25" s="33"/>
      <c r="O25" s="9"/>
    </row>
    <row r="26" spans="1:15" s="1" customFormat="1" ht="15.75" customHeight="1">
      <c r="A26" s="21"/>
      <c r="B26" s="27" t="s">
        <v>43</v>
      </c>
      <c r="C26" s="7" t="s">
        <v>13</v>
      </c>
      <c r="D26" s="4">
        <f>SUM(D27:D32)</f>
        <v>5450</v>
      </c>
      <c r="E26" s="4">
        <f>SUM(E27:E32)</f>
        <v>2150</v>
      </c>
      <c r="F26" s="6">
        <f>SUM(F27:F32)</f>
        <v>5450</v>
      </c>
      <c r="G26" s="6">
        <f>SUM(G27:G32)</f>
        <v>2150</v>
      </c>
      <c r="H26" s="6"/>
      <c r="I26" s="6"/>
      <c r="J26" s="6"/>
      <c r="K26" s="6"/>
      <c r="L26" s="6"/>
      <c r="M26" s="6"/>
      <c r="N26" s="33"/>
      <c r="O26" s="9"/>
    </row>
    <row r="27" spans="1:15" ht="15.75">
      <c r="A27" s="21"/>
      <c r="B27" s="27"/>
      <c r="C27" s="7" t="s">
        <v>14</v>
      </c>
      <c r="D27" s="4">
        <f aca="true" t="shared" si="6" ref="D27:E32">F27+H27+J27+L27</f>
        <v>2150</v>
      </c>
      <c r="E27" s="4">
        <f t="shared" si="6"/>
        <v>2150</v>
      </c>
      <c r="F27" s="6">
        <f>650+1500</f>
        <v>2150</v>
      </c>
      <c r="G27" s="6">
        <f>650+1500</f>
        <v>2150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33"/>
      <c r="O27" s="9"/>
    </row>
    <row r="28" spans="1:15" ht="15.75">
      <c r="A28" s="21"/>
      <c r="B28" s="27"/>
      <c r="C28" s="7" t="s">
        <v>15</v>
      </c>
      <c r="D28" s="4">
        <f t="shared" si="6"/>
        <v>3300</v>
      </c>
      <c r="E28" s="4">
        <f t="shared" si="6"/>
        <v>0</v>
      </c>
      <c r="F28" s="6">
        <v>3300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33"/>
      <c r="O28" s="9"/>
    </row>
    <row r="29" spans="1:15" ht="15.75">
      <c r="A29" s="21"/>
      <c r="B29" s="27"/>
      <c r="C29" s="7" t="s">
        <v>16</v>
      </c>
      <c r="D29" s="4">
        <f t="shared" si="6"/>
        <v>0</v>
      </c>
      <c r="E29" s="4">
        <f t="shared" si="6"/>
        <v>0</v>
      </c>
      <c r="F29" s="6">
        <v>0</v>
      </c>
      <c r="G29" s="6"/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33"/>
      <c r="O29" s="9"/>
    </row>
    <row r="30" spans="1:15" ht="15.75">
      <c r="A30" s="21"/>
      <c r="B30" s="27"/>
      <c r="C30" s="7" t="s">
        <v>17</v>
      </c>
      <c r="D30" s="4">
        <f t="shared" si="6"/>
        <v>0</v>
      </c>
      <c r="E30" s="4">
        <f t="shared" si="6"/>
        <v>0</v>
      </c>
      <c r="F30" s="6"/>
      <c r="G30" s="6"/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33"/>
      <c r="O30" s="9"/>
    </row>
    <row r="31" spans="1:15" ht="15.75">
      <c r="A31" s="21"/>
      <c r="B31" s="27"/>
      <c r="C31" s="7" t="s">
        <v>18</v>
      </c>
      <c r="D31" s="4">
        <f t="shared" si="6"/>
        <v>0</v>
      </c>
      <c r="E31" s="4">
        <f t="shared" si="6"/>
        <v>0</v>
      </c>
      <c r="F31" s="6"/>
      <c r="G31" s="6"/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33"/>
      <c r="O31" s="9"/>
    </row>
    <row r="32" spans="1:15" ht="15.75">
      <c r="A32" s="21"/>
      <c r="B32" s="27"/>
      <c r="C32" s="7" t="s">
        <v>19</v>
      </c>
      <c r="D32" s="4">
        <f t="shared" si="6"/>
        <v>0</v>
      </c>
      <c r="E32" s="4">
        <f t="shared" si="6"/>
        <v>0</v>
      </c>
      <c r="F32" s="6"/>
      <c r="G32" s="6"/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33"/>
      <c r="O32" s="9"/>
    </row>
    <row r="33" spans="1:15" s="1" customFormat="1" ht="15.75" customHeight="1">
      <c r="A33" s="21"/>
      <c r="B33" s="27" t="s">
        <v>44</v>
      </c>
      <c r="C33" s="7" t="s">
        <v>13</v>
      </c>
      <c r="D33" s="4">
        <f>SUM(D34:D39)</f>
        <v>7200</v>
      </c>
      <c r="E33" s="4">
        <f>SUM(E34:E39)</f>
        <v>1200</v>
      </c>
      <c r="F33" s="6">
        <f aca="true" t="shared" si="7" ref="F33:K33">SUM(F34:F39)</f>
        <v>7200</v>
      </c>
      <c r="G33" s="6">
        <f t="shared" si="7"/>
        <v>1200</v>
      </c>
      <c r="H33" s="6">
        <f t="shared" si="7"/>
        <v>0</v>
      </c>
      <c r="I33" s="6">
        <f t="shared" si="7"/>
        <v>0</v>
      </c>
      <c r="J33" s="6">
        <f t="shared" si="7"/>
        <v>0</v>
      </c>
      <c r="K33" s="6">
        <f t="shared" si="7"/>
        <v>0</v>
      </c>
      <c r="L33" s="6">
        <f>SUM(L34:L39)</f>
        <v>0</v>
      </c>
      <c r="M33" s="6">
        <f>SUM(M34:M39)</f>
        <v>0</v>
      </c>
      <c r="N33" s="33"/>
      <c r="O33" s="9"/>
    </row>
    <row r="34" spans="1:15" ht="15.75">
      <c r="A34" s="21"/>
      <c r="B34" s="27"/>
      <c r="C34" s="7" t="s">
        <v>14</v>
      </c>
      <c r="D34" s="4">
        <f aca="true" t="shared" si="8" ref="D34:E39">F34+H34+J34+L34</f>
        <v>1200</v>
      </c>
      <c r="E34" s="4">
        <f t="shared" si="8"/>
        <v>1200</v>
      </c>
      <c r="F34" s="6">
        <f>400+800</f>
        <v>1200</v>
      </c>
      <c r="G34" s="6">
        <v>1200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33"/>
      <c r="O34" s="9"/>
    </row>
    <row r="35" spans="1:15" ht="15.75">
      <c r="A35" s="21"/>
      <c r="B35" s="27"/>
      <c r="C35" s="7" t="s">
        <v>15</v>
      </c>
      <c r="D35" s="4">
        <f t="shared" si="8"/>
        <v>2000</v>
      </c>
      <c r="E35" s="4">
        <f t="shared" si="8"/>
        <v>0</v>
      </c>
      <c r="F35" s="6">
        <v>2000</v>
      </c>
      <c r="G35" s="6"/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33"/>
      <c r="O35" s="9"/>
    </row>
    <row r="36" spans="1:15" ht="94.5" customHeight="1">
      <c r="A36" s="21"/>
      <c r="B36" s="27"/>
      <c r="C36" s="7" t="s">
        <v>16</v>
      </c>
      <c r="D36" s="4">
        <f t="shared" si="8"/>
        <v>2000</v>
      </c>
      <c r="E36" s="4">
        <f t="shared" si="8"/>
        <v>0</v>
      </c>
      <c r="F36" s="6">
        <v>2000</v>
      </c>
      <c r="G36" s="6"/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33"/>
      <c r="O36" s="9"/>
    </row>
    <row r="37" spans="1:15" ht="47.25" customHeight="1">
      <c r="A37" s="21"/>
      <c r="B37" s="27"/>
      <c r="C37" s="7" t="s">
        <v>17</v>
      </c>
      <c r="D37" s="4">
        <f t="shared" si="8"/>
        <v>2000</v>
      </c>
      <c r="E37" s="4">
        <f t="shared" si="8"/>
        <v>0</v>
      </c>
      <c r="F37" s="6">
        <v>2000</v>
      </c>
      <c r="G37" s="6"/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33"/>
      <c r="O37" s="9"/>
    </row>
    <row r="38" spans="1:15" ht="15.75">
      <c r="A38" s="21"/>
      <c r="B38" s="27"/>
      <c r="C38" s="7" t="s">
        <v>18</v>
      </c>
      <c r="D38" s="4">
        <f t="shared" si="8"/>
        <v>0</v>
      </c>
      <c r="E38" s="4">
        <f t="shared" si="8"/>
        <v>0</v>
      </c>
      <c r="F38" s="6">
        <v>0</v>
      </c>
      <c r="G38" s="6"/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33"/>
      <c r="O38" s="9"/>
    </row>
    <row r="39" spans="1:15" ht="15.75">
      <c r="A39" s="21"/>
      <c r="B39" s="27"/>
      <c r="C39" s="7" t="s">
        <v>19</v>
      </c>
      <c r="D39" s="4">
        <f t="shared" si="8"/>
        <v>0</v>
      </c>
      <c r="E39" s="4">
        <f t="shared" si="8"/>
        <v>0</v>
      </c>
      <c r="F39" s="6">
        <v>0</v>
      </c>
      <c r="G39" s="6"/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33"/>
      <c r="O39" s="9"/>
    </row>
    <row r="40" spans="1:15" s="1" customFormat="1" ht="15.75" customHeight="1">
      <c r="A40" s="21"/>
      <c r="B40" s="27" t="s">
        <v>45</v>
      </c>
      <c r="C40" s="7" t="s">
        <v>13</v>
      </c>
      <c r="D40" s="4">
        <f>SUM(D41:D46)</f>
        <v>14117</v>
      </c>
      <c r="E40" s="4">
        <f>SUM(E41:E46)</f>
        <v>1500</v>
      </c>
      <c r="F40" s="6">
        <f aca="true" t="shared" si="9" ref="F40:K40">SUM(F41:F46)</f>
        <v>14117</v>
      </c>
      <c r="G40" s="6">
        <f t="shared" si="9"/>
        <v>1500</v>
      </c>
      <c r="H40" s="6">
        <f t="shared" si="9"/>
        <v>0</v>
      </c>
      <c r="I40" s="6">
        <f t="shared" si="9"/>
        <v>0</v>
      </c>
      <c r="J40" s="6">
        <f t="shared" si="9"/>
        <v>0</v>
      </c>
      <c r="K40" s="6">
        <f t="shared" si="9"/>
        <v>0</v>
      </c>
      <c r="L40" s="6">
        <f>SUM(L41:L46)</f>
        <v>0</v>
      </c>
      <c r="M40" s="6">
        <f>SUM(M41:M46)</f>
        <v>0</v>
      </c>
      <c r="N40" s="33"/>
      <c r="O40" s="9"/>
    </row>
    <row r="41" spans="1:15" ht="15.75">
      <c r="A41" s="21"/>
      <c r="B41" s="27"/>
      <c r="C41" s="7" t="s">
        <v>14</v>
      </c>
      <c r="D41" s="4">
        <f aca="true" t="shared" si="10" ref="D41:E46">F41+H41+J41+L41</f>
        <v>6458.5</v>
      </c>
      <c r="E41" s="4">
        <f t="shared" si="10"/>
        <v>1500</v>
      </c>
      <c r="F41" s="6">
        <f>7658.5-1200</f>
        <v>6458.5</v>
      </c>
      <c r="G41" s="6">
        <v>1500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33"/>
      <c r="O41" s="9"/>
    </row>
    <row r="42" spans="1:15" ht="15.75">
      <c r="A42" s="21"/>
      <c r="B42" s="27"/>
      <c r="C42" s="7" t="s">
        <v>15</v>
      </c>
      <c r="D42" s="4">
        <f t="shared" si="10"/>
        <v>7658.5</v>
      </c>
      <c r="E42" s="4">
        <f t="shared" si="10"/>
        <v>0</v>
      </c>
      <c r="F42" s="6">
        <v>7658.5</v>
      </c>
      <c r="G42" s="6"/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33"/>
      <c r="O42" s="9"/>
    </row>
    <row r="43" spans="1:15" ht="15.75">
      <c r="A43" s="21"/>
      <c r="B43" s="27"/>
      <c r="C43" s="7" t="s">
        <v>16</v>
      </c>
      <c r="D43" s="4">
        <f t="shared" si="10"/>
        <v>0</v>
      </c>
      <c r="E43" s="4">
        <f>G43+I43+K43+M43</f>
        <v>0</v>
      </c>
      <c r="F43" s="6">
        <v>0</v>
      </c>
      <c r="G43" s="6"/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33"/>
      <c r="O43" s="9"/>
    </row>
    <row r="44" spans="1:15" ht="15.75">
      <c r="A44" s="21"/>
      <c r="B44" s="27"/>
      <c r="C44" s="7" t="s">
        <v>17</v>
      </c>
      <c r="D44" s="4">
        <f t="shared" si="10"/>
        <v>0</v>
      </c>
      <c r="E44" s="4">
        <f t="shared" si="10"/>
        <v>0</v>
      </c>
      <c r="F44" s="6">
        <v>0</v>
      </c>
      <c r="G44" s="6"/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33"/>
      <c r="O44" s="9"/>
    </row>
    <row r="45" spans="1:15" ht="15.75">
      <c r="A45" s="21"/>
      <c r="B45" s="27"/>
      <c r="C45" s="7" t="s">
        <v>18</v>
      </c>
      <c r="D45" s="4">
        <f t="shared" si="10"/>
        <v>0</v>
      </c>
      <c r="E45" s="4">
        <f t="shared" si="10"/>
        <v>0</v>
      </c>
      <c r="F45" s="6"/>
      <c r="G45" s="6"/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33"/>
      <c r="O45" s="9"/>
    </row>
    <row r="46" spans="1:15" ht="15.75">
      <c r="A46" s="21"/>
      <c r="B46" s="27"/>
      <c r="C46" s="7" t="s">
        <v>19</v>
      </c>
      <c r="D46" s="4">
        <f t="shared" si="10"/>
        <v>0</v>
      </c>
      <c r="E46" s="4">
        <f t="shared" si="10"/>
        <v>0</v>
      </c>
      <c r="F46" s="6">
        <v>0</v>
      </c>
      <c r="G46" s="6"/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33"/>
      <c r="O46" s="9"/>
    </row>
    <row r="47" spans="1:15" ht="15.75" customHeight="1">
      <c r="A47" s="21"/>
      <c r="B47" s="27" t="s">
        <v>46</v>
      </c>
      <c r="C47" s="7" t="s">
        <v>13</v>
      </c>
      <c r="D47" s="4">
        <f>SUM(D48:D53)</f>
        <v>20371</v>
      </c>
      <c r="E47" s="4">
        <f>SUM(E48:E53)</f>
        <v>0</v>
      </c>
      <c r="F47" s="4">
        <f aca="true" t="shared" si="11" ref="F47:K47">SUM(F48:F53)</f>
        <v>20371</v>
      </c>
      <c r="G47" s="4">
        <f t="shared" si="11"/>
        <v>0</v>
      </c>
      <c r="H47" s="4">
        <f t="shared" si="11"/>
        <v>0</v>
      </c>
      <c r="I47" s="4">
        <f t="shared" si="11"/>
        <v>0</v>
      </c>
      <c r="J47" s="4">
        <f t="shared" si="11"/>
        <v>0</v>
      </c>
      <c r="K47" s="4">
        <f t="shared" si="11"/>
        <v>0</v>
      </c>
      <c r="L47" s="4">
        <f>SUM(L48:L53)</f>
        <v>0</v>
      </c>
      <c r="M47" s="4">
        <f>SUM(M48:M53)</f>
        <v>0</v>
      </c>
      <c r="N47" s="33"/>
      <c r="O47" s="9"/>
    </row>
    <row r="48" spans="1:15" ht="15.75">
      <c r="A48" s="21"/>
      <c r="B48" s="27"/>
      <c r="C48" s="7" t="s">
        <v>14</v>
      </c>
      <c r="D48" s="4">
        <f aca="true" t="shared" si="12" ref="D48:E53">F48+H48+J48+L48</f>
        <v>10185.5</v>
      </c>
      <c r="E48" s="4">
        <f t="shared" si="12"/>
        <v>0</v>
      </c>
      <c r="F48" s="6">
        <v>10185.5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33"/>
      <c r="O48" s="9"/>
    </row>
    <row r="49" spans="1:15" ht="15.75">
      <c r="A49" s="21"/>
      <c r="B49" s="27"/>
      <c r="C49" s="7" t="s">
        <v>15</v>
      </c>
      <c r="D49" s="4">
        <f t="shared" si="12"/>
        <v>10185.5</v>
      </c>
      <c r="E49" s="4">
        <f t="shared" si="12"/>
        <v>0</v>
      </c>
      <c r="F49" s="6">
        <v>10185.5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33"/>
      <c r="O49" s="9"/>
    </row>
    <row r="50" spans="1:15" ht="15.75">
      <c r="A50" s="21"/>
      <c r="B50" s="27"/>
      <c r="C50" s="7" t="s">
        <v>16</v>
      </c>
      <c r="D50" s="4">
        <f t="shared" si="12"/>
        <v>0</v>
      </c>
      <c r="E50" s="4">
        <f t="shared" si="12"/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33"/>
      <c r="O50" s="9"/>
    </row>
    <row r="51" spans="1:15" ht="15.75">
      <c r="A51" s="21"/>
      <c r="B51" s="27"/>
      <c r="C51" s="7" t="s">
        <v>17</v>
      </c>
      <c r="D51" s="4">
        <f t="shared" si="12"/>
        <v>0</v>
      </c>
      <c r="E51" s="4">
        <f t="shared" si="12"/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33"/>
      <c r="O51" s="9"/>
    </row>
    <row r="52" spans="1:15" ht="15.75">
      <c r="A52" s="21"/>
      <c r="B52" s="27"/>
      <c r="C52" s="7" t="s">
        <v>18</v>
      </c>
      <c r="D52" s="4">
        <f t="shared" si="12"/>
        <v>0</v>
      </c>
      <c r="E52" s="4">
        <f t="shared" si="12"/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33"/>
      <c r="O52" s="9"/>
    </row>
    <row r="53" spans="1:15" ht="15.75">
      <c r="A53" s="21"/>
      <c r="B53" s="27"/>
      <c r="C53" s="7" t="s">
        <v>19</v>
      </c>
      <c r="D53" s="4">
        <f t="shared" si="12"/>
        <v>0</v>
      </c>
      <c r="E53" s="4">
        <f t="shared" si="12"/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33"/>
      <c r="O53" s="9"/>
    </row>
    <row r="54" spans="1:15" s="1" customFormat="1" ht="15.75" customHeight="1">
      <c r="A54" s="21"/>
      <c r="B54" s="27" t="s">
        <v>47</v>
      </c>
      <c r="C54" s="7" t="s">
        <v>13</v>
      </c>
      <c r="D54" s="4">
        <f>SUM(D55:D60)</f>
        <v>5200</v>
      </c>
      <c r="E54" s="4">
        <f>SUM(E55:E60)</f>
        <v>1800</v>
      </c>
      <c r="F54" s="6">
        <f>SUM(F55:F60)</f>
        <v>5200</v>
      </c>
      <c r="G54" s="6">
        <f>SUM(G55:G60)</f>
        <v>1800</v>
      </c>
      <c r="H54" s="6"/>
      <c r="I54" s="6"/>
      <c r="J54" s="6"/>
      <c r="K54" s="6"/>
      <c r="L54" s="6"/>
      <c r="M54" s="6"/>
      <c r="N54" s="33"/>
      <c r="O54" s="9"/>
    </row>
    <row r="55" spans="1:15" ht="15.75">
      <c r="A55" s="21"/>
      <c r="B55" s="27"/>
      <c r="C55" s="7" t="s">
        <v>14</v>
      </c>
      <c r="D55" s="4">
        <f aca="true" t="shared" si="13" ref="D55:E60">F55+H55+J55+L55</f>
        <v>1800</v>
      </c>
      <c r="E55" s="4">
        <f t="shared" si="13"/>
        <v>1800</v>
      </c>
      <c r="F55" s="6">
        <v>1800</v>
      </c>
      <c r="G55" s="6">
        <v>1800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33"/>
      <c r="O55" s="9"/>
    </row>
    <row r="56" spans="1:15" ht="15.75">
      <c r="A56" s="21"/>
      <c r="B56" s="27"/>
      <c r="C56" s="7" t="s">
        <v>15</v>
      </c>
      <c r="D56" s="4">
        <f t="shared" si="13"/>
        <v>3000</v>
      </c>
      <c r="E56" s="4">
        <f t="shared" si="13"/>
        <v>0</v>
      </c>
      <c r="F56" s="6">
        <v>3000</v>
      </c>
      <c r="G56" s="6"/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33"/>
      <c r="O56" s="9"/>
    </row>
    <row r="57" spans="1:15" ht="15.75">
      <c r="A57" s="21"/>
      <c r="B57" s="27"/>
      <c r="C57" s="7" t="s">
        <v>16</v>
      </c>
      <c r="D57" s="4">
        <f t="shared" si="13"/>
        <v>400</v>
      </c>
      <c r="E57" s="4">
        <f t="shared" si="13"/>
        <v>0</v>
      </c>
      <c r="F57" s="6">
        <v>400</v>
      </c>
      <c r="G57" s="6"/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33"/>
      <c r="O57" s="9"/>
    </row>
    <row r="58" spans="1:15" ht="15.75">
      <c r="A58" s="21"/>
      <c r="B58" s="27"/>
      <c r="C58" s="7" t="s">
        <v>17</v>
      </c>
      <c r="D58" s="4">
        <f t="shared" si="13"/>
        <v>0</v>
      </c>
      <c r="E58" s="4">
        <f t="shared" si="13"/>
        <v>0</v>
      </c>
      <c r="F58" s="6"/>
      <c r="G58" s="6"/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33"/>
      <c r="O58" s="9"/>
    </row>
    <row r="59" spans="1:15" ht="15.75">
      <c r="A59" s="21"/>
      <c r="B59" s="27"/>
      <c r="C59" s="7" t="s">
        <v>18</v>
      </c>
      <c r="D59" s="4">
        <f t="shared" si="13"/>
        <v>0</v>
      </c>
      <c r="E59" s="4">
        <f t="shared" si="13"/>
        <v>0</v>
      </c>
      <c r="F59" s="6"/>
      <c r="G59" s="6"/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33"/>
      <c r="O59" s="9"/>
    </row>
    <row r="60" spans="1:15" ht="15.75">
      <c r="A60" s="21"/>
      <c r="B60" s="27"/>
      <c r="C60" s="7" t="s">
        <v>19</v>
      </c>
      <c r="D60" s="4">
        <f t="shared" si="13"/>
        <v>0</v>
      </c>
      <c r="E60" s="4">
        <f t="shared" si="13"/>
        <v>0</v>
      </c>
      <c r="F60" s="6"/>
      <c r="G60" s="6"/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33"/>
      <c r="O60" s="9"/>
    </row>
    <row r="61" spans="1:15" s="1" customFormat="1" ht="15.75" customHeight="1">
      <c r="A61" s="21"/>
      <c r="B61" s="27" t="s">
        <v>22</v>
      </c>
      <c r="C61" s="7" t="s">
        <v>13</v>
      </c>
      <c r="D61" s="4">
        <f>SUM(D62:D67)</f>
        <v>7300</v>
      </c>
      <c r="E61" s="4">
        <f>SUM(E62:E67)</f>
        <v>0</v>
      </c>
      <c r="F61" s="6">
        <f aca="true" t="shared" si="14" ref="F61:K61">SUM(F62:F67)</f>
        <v>7300</v>
      </c>
      <c r="G61" s="6">
        <f t="shared" si="14"/>
        <v>0</v>
      </c>
      <c r="H61" s="6">
        <f t="shared" si="14"/>
        <v>0</v>
      </c>
      <c r="I61" s="6">
        <f t="shared" si="14"/>
        <v>0</v>
      </c>
      <c r="J61" s="6">
        <f t="shared" si="14"/>
        <v>0</v>
      </c>
      <c r="K61" s="6">
        <f t="shared" si="14"/>
        <v>0</v>
      </c>
      <c r="L61" s="6">
        <f>SUM(L62:L67)</f>
        <v>0</v>
      </c>
      <c r="M61" s="6">
        <f>SUM(M62:M67)</f>
        <v>0</v>
      </c>
      <c r="N61" s="33"/>
      <c r="O61" s="9"/>
    </row>
    <row r="62" spans="1:15" ht="15.75">
      <c r="A62" s="21"/>
      <c r="B62" s="27"/>
      <c r="C62" s="7" t="s">
        <v>14</v>
      </c>
      <c r="D62" s="4">
        <f aca="true" t="shared" si="15" ref="D62:E67">F62+H62+J62+L62</f>
        <v>800</v>
      </c>
      <c r="E62" s="4">
        <f t="shared" si="15"/>
        <v>0</v>
      </c>
      <c r="F62" s="6">
        <v>800</v>
      </c>
      <c r="G62" s="6"/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33"/>
      <c r="O62" s="9"/>
    </row>
    <row r="63" spans="1:15" ht="15.75">
      <c r="A63" s="21"/>
      <c r="B63" s="27"/>
      <c r="C63" s="7" t="s">
        <v>15</v>
      </c>
      <c r="D63" s="4">
        <f t="shared" si="15"/>
        <v>2500</v>
      </c>
      <c r="E63" s="4">
        <f t="shared" si="15"/>
        <v>0</v>
      </c>
      <c r="F63" s="6">
        <v>2500</v>
      </c>
      <c r="G63" s="6"/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33"/>
      <c r="O63" s="9"/>
    </row>
    <row r="64" spans="1:15" ht="15.75">
      <c r="A64" s="21"/>
      <c r="B64" s="27"/>
      <c r="C64" s="7" t="s">
        <v>16</v>
      </c>
      <c r="D64" s="4">
        <f t="shared" si="15"/>
        <v>2000</v>
      </c>
      <c r="E64" s="4">
        <f t="shared" si="15"/>
        <v>0</v>
      </c>
      <c r="F64" s="6">
        <v>2000</v>
      </c>
      <c r="G64" s="6"/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33"/>
      <c r="O64" s="9"/>
    </row>
    <row r="65" spans="1:15" ht="15.75">
      <c r="A65" s="21"/>
      <c r="B65" s="27"/>
      <c r="C65" s="7" t="s">
        <v>17</v>
      </c>
      <c r="D65" s="4">
        <f t="shared" si="15"/>
        <v>2000</v>
      </c>
      <c r="E65" s="4">
        <f t="shared" si="15"/>
        <v>0</v>
      </c>
      <c r="F65" s="6">
        <v>2000</v>
      </c>
      <c r="G65" s="6"/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33"/>
      <c r="O65" s="9"/>
    </row>
    <row r="66" spans="1:15" ht="15.75">
      <c r="A66" s="21"/>
      <c r="B66" s="27"/>
      <c r="C66" s="7" t="s">
        <v>18</v>
      </c>
      <c r="D66" s="4">
        <f t="shared" si="15"/>
        <v>0</v>
      </c>
      <c r="E66" s="4">
        <f t="shared" si="15"/>
        <v>0</v>
      </c>
      <c r="F66" s="6"/>
      <c r="G66" s="6"/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33"/>
      <c r="O66" s="9"/>
    </row>
    <row r="67" spans="1:15" ht="15.75">
      <c r="A67" s="21"/>
      <c r="B67" s="27"/>
      <c r="C67" s="7" t="s">
        <v>19</v>
      </c>
      <c r="D67" s="4">
        <f t="shared" si="15"/>
        <v>0</v>
      </c>
      <c r="E67" s="4">
        <f t="shared" si="15"/>
        <v>0</v>
      </c>
      <c r="F67" s="6"/>
      <c r="G67" s="6"/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33"/>
      <c r="O67" s="9"/>
    </row>
    <row r="68" spans="1:15" s="1" customFormat="1" ht="15.75" customHeight="1">
      <c r="A68" s="21"/>
      <c r="B68" s="27" t="s">
        <v>23</v>
      </c>
      <c r="C68" s="7" t="s">
        <v>13</v>
      </c>
      <c r="D68" s="4">
        <f>SUM(D69:D74)</f>
        <v>5200</v>
      </c>
      <c r="E68" s="4">
        <f>SUM(E69:E74)</f>
        <v>0</v>
      </c>
      <c r="F68" s="6">
        <f aca="true" t="shared" si="16" ref="F68:K68">SUM(F69:F74)</f>
        <v>5200</v>
      </c>
      <c r="G68" s="6">
        <f t="shared" si="16"/>
        <v>0</v>
      </c>
      <c r="H68" s="6">
        <f t="shared" si="16"/>
        <v>0</v>
      </c>
      <c r="I68" s="6">
        <f t="shared" si="16"/>
        <v>0</v>
      </c>
      <c r="J68" s="6">
        <f t="shared" si="16"/>
        <v>0</v>
      </c>
      <c r="K68" s="6">
        <f t="shared" si="16"/>
        <v>0</v>
      </c>
      <c r="L68" s="6">
        <f>SUM(L69:L74)</f>
        <v>0</v>
      </c>
      <c r="M68" s="6">
        <f>SUM(M69:M74)</f>
        <v>0</v>
      </c>
      <c r="N68" s="33"/>
      <c r="O68" s="9"/>
    </row>
    <row r="69" spans="1:15" ht="15.75">
      <c r="A69" s="21"/>
      <c r="B69" s="27"/>
      <c r="C69" s="7" t="s">
        <v>14</v>
      </c>
      <c r="D69" s="4">
        <f aca="true" t="shared" si="17" ref="D69:E74">F69+H69+J69+L69</f>
        <v>0</v>
      </c>
      <c r="E69" s="4">
        <f t="shared" si="17"/>
        <v>0</v>
      </c>
      <c r="F69" s="6"/>
      <c r="G69" s="6"/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33"/>
      <c r="O69" s="9"/>
    </row>
    <row r="70" spans="1:15" ht="15.75">
      <c r="A70" s="21"/>
      <c r="B70" s="27"/>
      <c r="C70" s="7" t="s">
        <v>15</v>
      </c>
      <c r="D70" s="4">
        <f t="shared" si="17"/>
        <v>0</v>
      </c>
      <c r="E70" s="4">
        <f t="shared" si="17"/>
        <v>0</v>
      </c>
      <c r="F70" s="6"/>
      <c r="G70" s="6"/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33"/>
      <c r="O70" s="9"/>
    </row>
    <row r="71" spans="1:15" ht="15.75">
      <c r="A71" s="21"/>
      <c r="B71" s="27"/>
      <c r="C71" s="7" t="s">
        <v>16</v>
      </c>
      <c r="D71" s="4">
        <f t="shared" si="17"/>
        <v>700</v>
      </c>
      <c r="E71" s="4">
        <f>G71+I71+K71+M71</f>
        <v>0</v>
      </c>
      <c r="F71" s="6">
        <v>700</v>
      </c>
      <c r="G71" s="6"/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33"/>
      <c r="O71" s="9"/>
    </row>
    <row r="72" spans="1:15" ht="15.75">
      <c r="A72" s="21"/>
      <c r="B72" s="27"/>
      <c r="C72" s="7" t="s">
        <v>17</v>
      </c>
      <c r="D72" s="4">
        <f t="shared" si="17"/>
        <v>2500</v>
      </c>
      <c r="E72" s="4">
        <f t="shared" si="17"/>
        <v>0</v>
      </c>
      <c r="F72" s="6">
        <v>2500</v>
      </c>
      <c r="G72" s="6"/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33"/>
      <c r="O72" s="9"/>
    </row>
    <row r="73" spans="1:15" ht="15.75">
      <c r="A73" s="21"/>
      <c r="B73" s="27"/>
      <c r="C73" s="7" t="s">
        <v>18</v>
      </c>
      <c r="D73" s="4">
        <f t="shared" si="17"/>
        <v>2000</v>
      </c>
      <c r="E73" s="4">
        <f t="shared" si="17"/>
        <v>0</v>
      </c>
      <c r="F73" s="6">
        <v>2000</v>
      </c>
      <c r="G73" s="6"/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33"/>
      <c r="O73" s="9"/>
    </row>
    <row r="74" spans="1:15" ht="15.75">
      <c r="A74" s="21"/>
      <c r="B74" s="27"/>
      <c r="C74" s="7" t="s">
        <v>19</v>
      </c>
      <c r="D74" s="4">
        <f t="shared" si="17"/>
        <v>0</v>
      </c>
      <c r="E74" s="4">
        <f t="shared" si="17"/>
        <v>0</v>
      </c>
      <c r="F74" s="6"/>
      <c r="G74" s="6"/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33"/>
      <c r="O74" s="9"/>
    </row>
    <row r="75" spans="1:15" ht="15.75" customHeight="1">
      <c r="A75" s="21"/>
      <c r="B75" s="27" t="s">
        <v>25</v>
      </c>
      <c r="C75" s="7" t="s">
        <v>13</v>
      </c>
      <c r="D75" s="4">
        <f>SUM(D76:D81)</f>
        <v>5000</v>
      </c>
      <c r="E75" s="4">
        <f>SUM(E76:E81)</f>
        <v>0</v>
      </c>
      <c r="F75" s="4">
        <f aca="true" t="shared" si="18" ref="F75:K75">SUM(F76:F81)</f>
        <v>5000</v>
      </c>
      <c r="G75" s="4">
        <f t="shared" si="18"/>
        <v>0</v>
      </c>
      <c r="H75" s="4">
        <f t="shared" si="18"/>
        <v>0</v>
      </c>
      <c r="I75" s="4">
        <f t="shared" si="18"/>
        <v>0</v>
      </c>
      <c r="J75" s="4">
        <f t="shared" si="18"/>
        <v>0</v>
      </c>
      <c r="K75" s="4">
        <f t="shared" si="18"/>
        <v>0</v>
      </c>
      <c r="L75" s="4">
        <f>SUM(L76:L81)</f>
        <v>0</v>
      </c>
      <c r="M75" s="4">
        <f>SUM(M76:M81)</f>
        <v>0</v>
      </c>
      <c r="N75" s="33"/>
      <c r="O75" s="9"/>
    </row>
    <row r="76" spans="1:15" ht="15.75">
      <c r="A76" s="21"/>
      <c r="B76" s="27"/>
      <c r="C76" s="7" t="s">
        <v>14</v>
      </c>
      <c r="D76" s="4">
        <f aca="true" t="shared" si="19" ref="D76:E81">F76+H76+J76+L76</f>
        <v>0</v>
      </c>
      <c r="E76" s="4">
        <f t="shared" si="19"/>
        <v>0</v>
      </c>
      <c r="F76" s="6"/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33"/>
      <c r="O76" s="9"/>
    </row>
    <row r="77" spans="1:15" ht="15.75">
      <c r="A77" s="21"/>
      <c r="B77" s="27"/>
      <c r="C77" s="7" t="s">
        <v>15</v>
      </c>
      <c r="D77" s="4">
        <f t="shared" si="19"/>
        <v>0</v>
      </c>
      <c r="E77" s="4">
        <f t="shared" si="19"/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33"/>
      <c r="O77" s="9"/>
    </row>
    <row r="78" spans="1:15" ht="15.75">
      <c r="A78" s="21"/>
      <c r="B78" s="27"/>
      <c r="C78" s="7" t="s">
        <v>16</v>
      </c>
      <c r="D78" s="4">
        <f t="shared" si="19"/>
        <v>500</v>
      </c>
      <c r="E78" s="4">
        <f t="shared" si="19"/>
        <v>0</v>
      </c>
      <c r="F78" s="6">
        <v>500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33"/>
      <c r="O78" s="9"/>
    </row>
    <row r="79" spans="1:15" ht="15.75">
      <c r="A79" s="21"/>
      <c r="B79" s="27"/>
      <c r="C79" s="7" t="s">
        <v>17</v>
      </c>
      <c r="D79" s="4">
        <f t="shared" si="19"/>
        <v>2500</v>
      </c>
      <c r="E79" s="4">
        <f t="shared" si="19"/>
        <v>0</v>
      </c>
      <c r="F79" s="6">
        <v>2500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33"/>
      <c r="O79" s="9"/>
    </row>
    <row r="80" spans="1:15" ht="15.75">
      <c r="A80" s="21"/>
      <c r="B80" s="27"/>
      <c r="C80" s="7" t="s">
        <v>18</v>
      </c>
      <c r="D80" s="4">
        <f t="shared" si="19"/>
        <v>2000</v>
      </c>
      <c r="E80" s="4">
        <f t="shared" si="19"/>
        <v>0</v>
      </c>
      <c r="F80" s="6">
        <v>2000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33"/>
      <c r="O80" s="9"/>
    </row>
    <row r="81" spans="1:15" ht="15.75">
      <c r="A81" s="21"/>
      <c r="B81" s="27"/>
      <c r="C81" s="7" t="s">
        <v>19</v>
      </c>
      <c r="D81" s="4">
        <f t="shared" si="19"/>
        <v>0</v>
      </c>
      <c r="E81" s="4">
        <f t="shared" si="19"/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33"/>
      <c r="O81" s="9"/>
    </row>
    <row r="82" spans="1:15" s="1" customFormat="1" ht="15.75" customHeight="1">
      <c r="A82" s="21"/>
      <c r="B82" s="27" t="s">
        <v>24</v>
      </c>
      <c r="C82" s="7" t="s">
        <v>13</v>
      </c>
      <c r="D82" s="4">
        <f>SUM(D83:D88)</f>
        <v>4950</v>
      </c>
      <c r="E82" s="4">
        <f>SUM(E83:E88)</f>
        <v>0</v>
      </c>
      <c r="F82" s="6">
        <f aca="true" t="shared" si="20" ref="F82:K82">SUM(F83:F88)</f>
        <v>4950</v>
      </c>
      <c r="G82" s="6">
        <f t="shared" si="20"/>
        <v>0</v>
      </c>
      <c r="H82" s="6">
        <f t="shared" si="20"/>
        <v>0</v>
      </c>
      <c r="I82" s="6">
        <f t="shared" si="20"/>
        <v>0</v>
      </c>
      <c r="J82" s="6">
        <f t="shared" si="20"/>
        <v>0</v>
      </c>
      <c r="K82" s="6">
        <f t="shared" si="20"/>
        <v>0</v>
      </c>
      <c r="L82" s="6">
        <f>SUM(L83:L88)</f>
        <v>0</v>
      </c>
      <c r="M82" s="6">
        <f>SUM(M83:M88)</f>
        <v>0</v>
      </c>
      <c r="N82" s="33"/>
      <c r="O82" s="9"/>
    </row>
    <row r="83" spans="1:15" ht="15.75">
      <c r="A83" s="21"/>
      <c r="B83" s="27"/>
      <c r="C83" s="7" t="s">
        <v>14</v>
      </c>
      <c r="D83" s="4">
        <f aca="true" t="shared" si="21" ref="D83:E88">F83+H83+J83+L83</f>
        <v>450</v>
      </c>
      <c r="E83" s="4">
        <f t="shared" si="21"/>
        <v>0</v>
      </c>
      <c r="F83" s="6">
        <v>450</v>
      </c>
      <c r="G83" s="6"/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33"/>
      <c r="O83" s="9"/>
    </row>
    <row r="84" spans="1:15" ht="15.75">
      <c r="A84" s="21"/>
      <c r="B84" s="27"/>
      <c r="C84" s="7" t="s">
        <v>15</v>
      </c>
      <c r="D84" s="4">
        <f t="shared" si="21"/>
        <v>2500</v>
      </c>
      <c r="E84" s="4">
        <f t="shared" si="21"/>
        <v>0</v>
      </c>
      <c r="F84" s="6">
        <v>2500</v>
      </c>
      <c r="G84" s="6"/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33"/>
      <c r="O84" s="9"/>
    </row>
    <row r="85" spans="1:15" ht="15.75">
      <c r="A85" s="21"/>
      <c r="B85" s="27"/>
      <c r="C85" s="7" t="s">
        <v>16</v>
      </c>
      <c r="D85" s="4">
        <f t="shared" si="21"/>
        <v>2000</v>
      </c>
      <c r="E85" s="4">
        <f>G85+I85+K85+M85</f>
        <v>0</v>
      </c>
      <c r="F85" s="6">
        <v>2000</v>
      </c>
      <c r="G85" s="6"/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33"/>
      <c r="O85" s="9"/>
    </row>
    <row r="86" spans="1:15" ht="15.75">
      <c r="A86" s="21"/>
      <c r="B86" s="27"/>
      <c r="C86" s="7" t="s">
        <v>17</v>
      </c>
      <c r="D86" s="4">
        <f t="shared" si="21"/>
        <v>0</v>
      </c>
      <c r="E86" s="4">
        <f t="shared" si="21"/>
        <v>0</v>
      </c>
      <c r="F86" s="6"/>
      <c r="G86" s="6"/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33"/>
      <c r="O86" s="9"/>
    </row>
    <row r="87" spans="1:15" ht="15.75">
      <c r="A87" s="21"/>
      <c r="B87" s="27"/>
      <c r="C87" s="7" t="s">
        <v>18</v>
      </c>
      <c r="D87" s="4">
        <f t="shared" si="21"/>
        <v>0</v>
      </c>
      <c r="E87" s="4">
        <f t="shared" si="21"/>
        <v>0</v>
      </c>
      <c r="F87" s="6"/>
      <c r="G87" s="6"/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33"/>
      <c r="O87" s="9"/>
    </row>
    <row r="88" spans="1:15" ht="15.75">
      <c r="A88" s="21"/>
      <c r="B88" s="27"/>
      <c r="C88" s="7" t="s">
        <v>19</v>
      </c>
      <c r="D88" s="4">
        <f t="shared" si="21"/>
        <v>0</v>
      </c>
      <c r="E88" s="4">
        <f t="shared" si="21"/>
        <v>0</v>
      </c>
      <c r="F88" s="6"/>
      <c r="G88" s="6"/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33"/>
      <c r="O88" s="9"/>
    </row>
    <row r="89" spans="1:15" s="1" customFormat="1" ht="15.75" customHeight="1">
      <c r="A89" s="21"/>
      <c r="B89" s="27" t="s">
        <v>30</v>
      </c>
      <c r="C89" s="7" t="s">
        <v>13</v>
      </c>
      <c r="D89" s="4">
        <f>SUM(D90:D95)</f>
        <v>13800</v>
      </c>
      <c r="E89" s="4">
        <f>SUM(E90:E95)</f>
        <v>0</v>
      </c>
      <c r="F89" s="6">
        <f aca="true" t="shared" si="22" ref="F89:K89">SUM(F90:F95)</f>
        <v>13800</v>
      </c>
      <c r="G89" s="6">
        <f t="shared" si="22"/>
        <v>0</v>
      </c>
      <c r="H89" s="6">
        <f t="shared" si="22"/>
        <v>0</v>
      </c>
      <c r="I89" s="6">
        <f t="shared" si="22"/>
        <v>0</v>
      </c>
      <c r="J89" s="6">
        <f t="shared" si="22"/>
        <v>0</v>
      </c>
      <c r="K89" s="6">
        <f t="shared" si="22"/>
        <v>0</v>
      </c>
      <c r="L89" s="6">
        <f>SUM(L90:L95)</f>
        <v>0</v>
      </c>
      <c r="M89" s="6">
        <f>SUM(M90:M95)</f>
        <v>0</v>
      </c>
      <c r="N89" s="33"/>
      <c r="O89" s="9"/>
    </row>
    <row r="90" spans="1:15" ht="15.75">
      <c r="A90" s="21"/>
      <c r="B90" s="27"/>
      <c r="C90" s="7" t="s">
        <v>14</v>
      </c>
      <c r="D90" s="4">
        <f aca="true" t="shared" si="23" ref="D90:E95">F90+H90+J90+L90</f>
        <v>800</v>
      </c>
      <c r="E90" s="4">
        <f t="shared" si="23"/>
        <v>0</v>
      </c>
      <c r="F90" s="6">
        <v>800</v>
      </c>
      <c r="G90" s="6"/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33"/>
      <c r="O90" s="9"/>
    </row>
    <row r="91" spans="1:15" ht="15.75">
      <c r="A91" s="21"/>
      <c r="B91" s="27"/>
      <c r="C91" s="7" t="s">
        <v>15</v>
      </c>
      <c r="D91" s="4">
        <f t="shared" si="23"/>
        <v>3000</v>
      </c>
      <c r="E91" s="4">
        <f t="shared" si="23"/>
        <v>0</v>
      </c>
      <c r="F91" s="6">
        <v>3000</v>
      </c>
      <c r="G91" s="6"/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33"/>
      <c r="O91" s="9"/>
    </row>
    <row r="92" spans="1:15" ht="15.75">
      <c r="A92" s="21"/>
      <c r="B92" s="27"/>
      <c r="C92" s="7" t="s">
        <v>16</v>
      </c>
      <c r="D92" s="4">
        <f t="shared" si="23"/>
        <v>5000</v>
      </c>
      <c r="E92" s="4">
        <f t="shared" si="23"/>
        <v>0</v>
      </c>
      <c r="F92" s="6">
        <v>5000</v>
      </c>
      <c r="G92" s="6"/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33"/>
      <c r="O92" s="9"/>
    </row>
    <row r="93" spans="1:15" ht="15.75">
      <c r="A93" s="21"/>
      <c r="B93" s="27"/>
      <c r="C93" s="7" t="s">
        <v>17</v>
      </c>
      <c r="D93" s="4">
        <f t="shared" si="23"/>
        <v>5000</v>
      </c>
      <c r="E93" s="4">
        <f t="shared" si="23"/>
        <v>0</v>
      </c>
      <c r="F93" s="6">
        <v>5000</v>
      </c>
      <c r="G93" s="6"/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33"/>
      <c r="O93" s="9"/>
    </row>
    <row r="94" spans="1:15" ht="28.5" customHeight="1">
      <c r="A94" s="21"/>
      <c r="B94" s="27"/>
      <c r="C94" s="7" t="s">
        <v>18</v>
      </c>
      <c r="D94" s="4">
        <f t="shared" si="23"/>
        <v>0</v>
      </c>
      <c r="E94" s="4">
        <f t="shared" si="23"/>
        <v>0</v>
      </c>
      <c r="F94" s="6">
        <v>0</v>
      </c>
      <c r="G94" s="6"/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33"/>
      <c r="O94" s="9"/>
    </row>
    <row r="95" spans="1:15" ht="15.75">
      <c r="A95" s="21"/>
      <c r="B95" s="27"/>
      <c r="C95" s="7" t="s">
        <v>19</v>
      </c>
      <c r="D95" s="4">
        <f t="shared" si="23"/>
        <v>0</v>
      </c>
      <c r="E95" s="4">
        <f t="shared" si="23"/>
        <v>0</v>
      </c>
      <c r="F95" s="6">
        <v>0</v>
      </c>
      <c r="G95" s="6"/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33"/>
      <c r="O95" s="9"/>
    </row>
    <row r="96" spans="1:15" s="1" customFormat="1" ht="15.75" customHeight="1">
      <c r="A96" s="21"/>
      <c r="B96" s="27" t="s">
        <v>31</v>
      </c>
      <c r="C96" s="7" t="s">
        <v>13</v>
      </c>
      <c r="D96" s="4">
        <f>SUM(D97:D102)</f>
        <v>12800</v>
      </c>
      <c r="E96" s="4">
        <f>SUM(E97:E102)</f>
        <v>0</v>
      </c>
      <c r="F96" s="6">
        <f aca="true" t="shared" si="24" ref="F96:K96">SUM(F97:F102)</f>
        <v>12800</v>
      </c>
      <c r="G96" s="6">
        <f t="shared" si="24"/>
        <v>0</v>
      </c>
      <c r="H96" s="6">
        <f t="shared" si="24"/>
        <v>0</v>
      </c>
      <c r="I96" s="6">
        <f t="shared" si="24"/>
        <v>0</v>
      </c>
      <c r="J96" s="6">
        <f t="shared" si="24"/>
        <v>0</v>
      </c>
      <c r="K96" s="6">
        <f t="shared" si="24"/>
        <v>0</v>
      </c>
      <c r="L96" s="6">
        <f>SUM(L97:L102)</f>
        <v>0</v>
      </c>
      <c r="M96" s="6">
        <f>SUM(M97:M102)</f>
        <v>0</v>
      </c>
      <c r="N96" s="33"/>
      <c r="O96" s="9"/>
    </row>
    <row r="97" spans="1:15" ht="15.75">
      <c r="A97" s="21"/>
      <c r="B97" s="27"/>
      <c r="C97" s="7" t="s">
        <v>14</v>
      </c>
      <c r="D97" s="4">
        <f aca="true" t="shared" si="25" ref="D97:E102">F97+H97+J97+L97</f>
        <v>800</v>
      </c>
      <c r="E97" s="4">
        <f t="shared" si="25"/>
        <v>0</v>
      </c>
      <c r="F97" s="6">
        <v>800</v>
      </c>
      <c r="G97" s="6"/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33"/>
      <c r="O97" s="9"/>
    </row>
    <row r="98" spans="1:15" ht="15.75">
      <c r="A98" s="21"/>
      <c r="B98" s="27"/>
      <c r="C98" s="7" t="s">
        <v>15</v>
      </c>
      <c r="D98" s="4">
        <f t="shared" si="25"/>
        <v>4000</v>
      </c>
      <c r="E98" s="4">
        <f t="shared" si="25"/>
        <v>0</v>
      </c>
      <c r="F98" s="6">
        <v>4000</v>
      </c>
      <c r="G98" s="6"/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33"/>
      <c r="O98" s="9"/>
    </row>
    <row r="99" spans="1:15" ht="15.75">
      <c r="A99" s="21"/>
      <c r="B99" s="27"/>
      <c r="C99" s="7" t="s">
        <v>16</v>
      </c>
      <c r="D99" s="4">
        <f t="shared" si="25"/>
        <v>4000</v>
      </c>
      <c r="E99" s="4">
        <f t="shared" si="25"/>
        <v>0</v>
      </c>
      <c r="F99" s="6">
        <v>4000</v>
      </c>
      <c r="G99" s="6"/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33"/>
      <c r="O99" s="9"/>
    </row>
    <row r="100" spans="1:15" ht="15.75">
      <c r="A100" s="21"/>
      <c r="B100" s="27"/>
      <c r="C100" s="7" t="s">
        <v>17</v>
      </c>
      <c r="D100" s="4">
        <f t="shared" si="25"/>
        <v>4000</v>
      </c>
      <c r="E100" s="4">
        <f t="shared" si="25"/>
        <v>0</v>
      </c>
      <c r="F100" s="6">
        <v>4000</v>
      </c>
      <c r="G100" s="6"/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33"/>
      <c r="O100" s="9"/>
    </row>
    <row r="101" spans="1:15" ht="15.75">
      <c r="A101" s="21"/>
      <c r="B101" s="27"/>
      <c r="C101" s="7" t="s">
        <v>18</v>
      </c>
      <c r="D101" s="4">
        <f t="shared" si="25"/>
        <v>0</v>
      </c>
      <c r="E101" s="4">
        <f t="shared" si="25"/>
        <v>0</v>
      </c>
      <c r="F101" s="6">
        <v>0</v>
      </c>
      <c r="G101" s="6"/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33"/>
      <c r="O101" s="9"/>
    </row>
    <row r="102" spans="1:15" ht="15.75">
      <c r="A102" s="21"/>
      <c r="B102" s="27"/>
      <c r="C102" s="7" t="s">
        <v>19</v>
      </c>
      <c r="D102" s="4">
        <f t="shared" si="25"/>
        <v>0</v>
      </c>
      <c r="E102" s="4">
        <f t="shared" si="25"/>
        <v>0</v>
      </c>
      <c r="F102" s="6">
        <v>0</v>
      </c>
      <c r="G102" s="6"/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33"/>
      <c r="O102" s="9"/>
    </row>
    <row r="103" spans="1:15" s="1" customFormat="1" ht="15.75" customHeight="1">
      <c r="A103" s="21"/>
      <c r="B103" s="27" t="s">
        <v>33</v>
      </c>
      <c r="C103" s="7" t="s">
        <v>13</v>
      </c>
      <c r="D103" s="4">
        <f>SUM(D104:D109)</f>
        <v>8000</v>
      </c>
      <c r="E103" s="4">
        <f>SUM(E104:E109)</f>
        <v>0</v>
      </c>
      <c r="F103" s="6">
        <f aca="true" t="shared" si="26" ref="F103:K103">SUM(F104:F109)</f>
        <v>8000</v>
      </c>
      <c r="G103" s="6">
        <f t="shared" si="26"/>
        <v>0</v>
      </c>
      <c r="H103" s="6">
        <f t="shared" si="26"/>
        <v>0</v>
      </c>
      <c r="I103" s="6">
        <f t="shared" si="26"/>
        <v>0</v>
      </c>
      <c r="J103" s="6">
        <f t="shared" si="26"/>
        <v>0</v>
      </c>
      <c r="K103" s="6">
        <f t="shared" si="26"/>
        <v>0</v>
      </c>
      <c r="L103" s="6">
        <f>SUM(L104:L109)</f>
        <v>0</v>
      </c>
      <c r="M103" s="6">
        <f>SUM(M104:M109)</f>
        <v>0</v>
      </c>
      <c r="N103" s="33"/>
      <c r="O103" s="9"/>
    </row>
    <row r="104" spans="1:15" ht="15.75">
      <c r="A104" s="21"/>
      <c r="B104" s="27"/>
      <c r="C104" s="7" t="s">
        <v>14</v>
      </c>
      <c r="D104" s="4">
        <f aca="true" t="shared" si="27" ref="D104:E109">F104+H104+J104+L104</f>
        <v>0</v>
      </c>
      <c r="E104" s="4">
        <f t="shared" si="27"/>
        <v>0</v>
      </c>
      <c r="F104" s="6">
        <v>0</v>
      </c>
      <c r="G104" s="6"/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33"/>
      <c r="O104" s="9"/>
    </row>
    <row r="105" spans="1:15" ht="15.75">
      <c r="A105" s="21"/>
      <c r="B105" s="27"/>
      <c r="C105" s="7" t="s">
        <v>15</v>
      </c>
      <c r="D105" s="4">
        <f t="shared" si="27"/>
        <v>0</v>
      </c>
      <c r="E105" s="4">
        <f t="shared" si="27"/>
        <v>0</v>
      </c>
      <c r="F105" s="6">
        <v>0</v>
      </c>
      <c r="G105" s="6"/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33"/>
      <c r="O105" s="9"/>
    </row>
    <row r="106" spans="1:15" ht="15.75">
      <c r="A106" s="21"/>
      <c r="B106" s="27"/>
      <c r="C106" s="7" t="s">
        <v>16</v>
      </c>
      <c r="D106" s="4">
        <f t="shared" si="27"/>
        <v>0</v>
      </c>
      <c r="E106" s="4">
        <f t="shared" si="27"/>
        <v>0</v>
      </c>
      <c r="F106" s="6">
        <v>0</v>
      </c>
      <c r="G106" s="6"/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33"/>
      <c r="O106" s="9"/>
    </row>
    <row r="107" spans="1:15" ht="15.75">
      <c r="A107" s="21"/>
      <c r="B107" s="27"/>
      <c r="C107" s="7" t="s">
        <v>17</v>
      </c>
      <c r="D107" s="4">
        <f t="shared" si="27"/>
        <v>0</v>
      </c>
      <c r="E107" s="4">
        <f t="shared" si="27"/>
        <v>0</v>
      </c>
      <c r="F107" s="6">
        <v>0</v>
      </c>
      <c r="G107" s="6"/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33"/>
      <c r="O107" s="9"/>
    </row>
    <row r="108" spans="1:15" ht="15.75">
      <c r="A108" s="21"/>
      <c r="B108" s="27"/>
      <c r="C108" s="7" t="s">
        <v>18</v>
      </c>
      <c r="D108" s="4">
        <f t="shared" si="27"/>
        <v>4000</v>
      </c>
      <c r="E108" s="4">
        <f t="shared" si="27"/>
        <v>0</v>
      </c>
      <c r="F108" s="6">
        <v>4000</v>
      </c>
      <c r="G108" s="6"/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33"/>
      <c r="O108" s="9"/>
    </row>
    <row r="109" spans="1:15" ht="15.75">
      <c r="A109" s="21"/>
      <c r="B109" s="27"/>
      <c r="C109" s="7" t="s">
        <v>19</v>
      </c>
      <c r="D109" s="4">
        <f t="shared" si="27"/>
        <v>4000</v>
      </c>
      <c r="E109" s="4">
        <f t="shared" si="27"/>
        <v>0</v>
      </c>
      <c r="F109" s="6">
        <v>4000</v>
      </c>
      <c r="G109" s="6"/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33"/>
      <c r="O109" s="9"/>
    </row>
    <row r="110" spans="1:15" ht="15.75" customHeight="1">
      <c r="A110" s="21"/>
      <c r="B110" s="27" t="s">
        <v>32</v>
      </c>
      <c r="C110" s="7" t="s">
        <v>13</v>
      </c>
      <c r="D110" s="4">
        <f>SUM(D111:D116)</f>
        <v>12000</v>
      </c>
      <c r="E110" s="4">
        <f>SUM(E111:E116)</f>
        <v>0</v>
      </c>
      <c r="F110" s="4">
        <f aca="true" t="shared" si="28" ref="F110:K110">SUM(F111:F116)</f>
        <v>12000</v>
      </c>
      <c r="G110" s="4">
        <f t="shared" si="28"/>
        <v>0</v>
      </c>
      <c r="H110" s="4">
        <f t="shared" si="28"/>
        <v>0</v>
      </c>
      <c r="I110" s="4">
        <f t="shared" si="28"/>
        <v>0</v>
      </c>
      <c r="J110" s="4">
        <f t="shared" si="28"/>
        <v>0</v>
      </c>
      <c r="K110" s="4">
        <f t="shared" si="28"/>
        <v>0</v>
      </c>
      <c r="L110" s="4">
        <f>SUM(L111:L116)</f>
        <v>0</v>
      </c>
      <c r="M110" s="4">
        <f>SUM(M111:M116)</f>
        <v>0</v>
      </c>
      <c r="N110" s="33"/>
      <c r="O110" s="9"/>
    </row>
    <row r="111" spans="1:15" ht="15.75">
      <c r="A111" s="21"/>
      <c r="B111" s="27"/>
      <c r="C111" s="7" t="s">
        <v>14</v>
      </c>
      <c r="D111" s="4">
        <f aca="true" t="shared" si="29" ref="D111:E116">F111+H111+J111+L111</f>
        <v>2000</v>
      </c>
      <c r="E111" s="4">
        <f t="shared" si="29"/>
        <v>0</v>
      </c>
      <c r="F111" s="6">
        <v>2000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33"/>
      <c r="O111" s="9"/>
    </row>
    <row r="112" spans="1:15" ht="15.75">
      <c r="A112" s="21"/>
      <c r="B112" s="27"/>
      <c r="C112" s="7" t="s">
        <v>15</v>
      </c>
      <c r="D112" s="4">
        <f t="shared" si="29"/>
        <v>2000</v>
      </c>
      <c r="E112" s="4">
        <f t="shared" si="29"/>
        <v>0</v>
      </c>
      <c r="F112" s="6">
        <v>2000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33"/>
      <c r="O112" s="9"/>
    </row>
    <row r="113" spans="1:15" ht="15.75">
      <c r="A113" s="21"/>
      <c r="B113" s="27"/>
      <c r="C113" s="7" t="s">
        <v>16</v>
      </c>
      <c r="D113" s="4">
        <f t="shared" si="29"/>
        <v>4000</v>
      </c>
      <c r="E113" s="4">
        <f t="shared" si="29"/>
        <v>0</v>
      </c>
      <c r="F113" s="6">
        <v>4000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33"/>
      <c r="O113" s="9"/>
    </row>
    <row r="114" spans="1:15" ht="15.75">
      <c r="A114" s="21"/>
      <c r="B114" s="27"/>
      <c r="C114" s="7" t="s">
        <v>17</v>
      </c>
      <c r="D114" s="4">
        <f t="shared" si="29"/>
        <v>4000</v>
      </c>
      <c r="E114" s="4">
        <f t="shared" si="29"/>
        <v>0</v>
      </c>
      <c r="F114" s="6">
        <v>4000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33"/>
      <c r="O114" s="9"/>
    </row>
    <row r="115" spans="1:15" ht="15.75">
      <c r="A115" s="21"/>
      <c r="B115" s="27"/>
      <c r="C115" s="7" t="s">
        <v>18</v>
      </c>
      <c r="D115" s="4">
        <f t="shared" si="29"/>
        <v>0</v>
      </c>
      <c r="E115" s="4">
        <f t="shared" si="29"/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33"/>
      <c r="O115" s="9"/>
    </row>
    <row r="116" spans="1:15" ht="15.75">
      <c r="A116" s="22"/>
      <c r="B116" s="27"/>
      <c r="C116" s="7" t="s">
        <v>19</v>
      </c>
      <c r="D116" s="4">
        <f t="shared" si="29"/>
        <v>0</v>
      </c>
      <c r="E116" s="4">
        <f t="shared" si="29"/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34"/>
      <c r="O116" s="9"/>
    </row>
    <row r="117" spans="1:15" s="3" customFormat="1" ht="15.75" customHeight="1">
      <c r="A117" s="20"/>
      <c r="B117" s="16" t="s">
        <v>40</v>
      </c>
      <c r="C117" s="12" t="s">
        <v>13</v>
      </c>
      <c r="D117" s="4">
        <f>SUM(D118:D123)</f>
        <v>6454448</v>
      </c>
      <c r="E117" s="4">
        <f aca="true" t="shared" si="30" ref="E117:M117">SUM(E118:E123)</f>
        <v>0</v>
      </c>
      <c r="F117" s="4">
        <f t="shared" si="30"/>
        <v>6454448</v>
      </c>
      <c r="G117" s="4">
        <f t="shared" si="30"/>
        <v>0</v>
      </c>
      <c r="H117" s="4">
        <f t="shared" si="30"/>
        <v>0</v>
      </c>
      <c r="I117" s="4">
        <f t="shared" si="30"/>
        <v>0</v>
      </c>
      <c r="J117" s="4">
        <f t="shared" si="30"/>
        <v>0</v>
      </c>
      <c r="K117" s="4">
        <f t="shared" si="30"/>
        <v>0</v>
      </c>
      <c r="L117" s="4">
        <f t="shared" si="30"/>
        <v>0</v>
      </c>
      <c r="M117" s="4">
        <f t="shared" si="30"/>
        <v>0</v>
      </c>
      <c r="N117" s="32" t="s">
        <v>34</v>
      </c>
      <c r="O117" s="9"/>
    </row>
    <row r="118" spans="1:15" s="3" customFormat="1" ht="15.75" customHeight="1">
      <c r="A118" s="21"/>
      <c r="B118" s="28" t="s">
        <v>26</v>
      </c>
      <c r="C118" s="12" t="s">
        <v>14</v>
      </c>
      <c r="D118" s="4">
        <f aca="true" t="shared" si="31" ref="D118:D123">F118+H118+J118+L118</f>
        <v>650000</v>
      </c>
      <c r="E118" s="4">
        <f aca="true" t="shared" si="32" ref="E118:E123">G118+I118+K118+M118</f>
        <v>0</v>
      </c>
      <c r="F118" s="4">
        <f aca="true" t="shared" si="33" ref="F118:M118">F125+F132+F139</f>
        <v>650000</v>
      </c>
      <c r="G118" s="4">
        <f t="shared" si="33"/>
        <v>0</v>
      </c>
      <c r="H118" s="4">
        <f t="shared" si="33"/>
        <v>0</v>
      </c>
      <c r="I118" s="4">
        <f t="shared" si="33"/>
        <v>0</v>
      </c>
      <c r="J118" s="4">
        <f t="shared" si="33"/>
        <v>0</v>
      </c>
      <c r="K118" s="4">
        <f t="shared" si="33"/>
        <v>0</v>
      </c>
      <c r="L118" s="4">
        <f t="shared" si="33"/>
        <v>0</v>
      </c>
      <c r="M118" s="4">
        <f t="shared" si="33"/>
        <v>0</v>
      </c>
      <c r="N118" s="33"/>
      <c r="O118" s="9"/>
    </row>
    <row r="119" spans="1:15" s="3" customFormat="1" ht="15.75">
      <c r="A119" s="21"/>
      <c r="B119" s="28"/>
      <c r="C119" s="12" t="s">
        <v>15</v>
      </c>
      <c r="D119" s="4">
        <f t="shared" si="31"/>
        <v>780000</v>
      </c>
      <c r="E119" s="4">
        <f t="shared" si="32"/>
        <v>0</v>
      </c>
      <c r="F119" s="4">
        <f aca="true" t="shared" si="34" ref="F119:K123">F126+F133+F140</f>
        <v>780000</v>
      </c>
      <c r="G119" s="4">
        <f t="shared" si="34"/>
        <v>0</v>
      </c>
      <c r="H119" s="4">
        <f t="shared" si="34"/>
        <v>0</v>
      </c>
      <c r="I119" s="4">
        <f t="shared" si="34"/>
        <v>0</v>
      </c>
      <c r="J119" s="4">
        <f t="shared" si="34"/>
        <v>0</v>
      </c>
      <c r="K119" s="4">
        <f t="shared" si="34"/>
        <v>0</v>
      </c>
      <c r="L119" s="4">
        <f aca="true" t="shared" si="35" ref="L119:M123">L126+L133+L140</f>
        <v>0</v>
      </c>
      <c r="M119" s="4">
        <f t="shared" si="35"/>
        <v>0</v>
      </c>
      <c r="N119" s="33"/>
      <c r="O119" s="9"/>
    </row>
    <row r="120" spans="1:15" s="3" customFormat="1" ht="15.75">
      <c r="A120" s="21"/>
      <c r="B120" s="28"/>
      <c r="C120" s="12" t="s">
        <v>16</v>
      </c>
      <c r="D120" s="4">
        <f t="shared" si="31"/>
        <v>936000</v>
      </c>
      <c r="E120" s="4">
        <f t="shared" si="32"/>
        <v>0</v>
      </c>
      <c r="F120" s="4">
        <f t="shared" si="34"/>
        <v>936000</v>
      </c>
      <c r="G120" s="4">
        <f t="shared" si="34"/>
        <v>0</v>
      </c>
      <c r="H120" s="4">
        <f t="shared" si="34"/>
        <v>0</v>
      </c>
      <c r="I120" s="4">
        <f t="shared" si="34"/>
        <v>0</v>
      </c>
      <c r="J120" s="4">
        <f t="shared" si="34"/>
        <v>0</v>
      </c>
      <c r="K120" s="4">
        <f t="shared" si="34"/>
        <v>0</v>
      </c>
      <c r="L120" s="4">
        <f t="shared" si="35"/>
        <v>0</v>
      </c>
      <c r="M120" s="4">
        <f t="shared" si="35"/>
        <v>0</v>
      </c>
      <c r="N120" s="33"/>
      <c r="O120" s="9"/>
    </row>
    <row r="121" spans="1:15" s="3" customFormat="1" ht="15.75">
      <c r="A121" s="21"/>
      <c r="B121" s="28"/>
      <c r="C121" s="12" t="s">
        <v>17</v>
      </c>
      <c r="D121" s="4">
        <f t="shared" si="31"/>
        <v>1123200</v>
      </c>
      <c r="E121" s="4">
        <f t="shared" si="32"/>
        <v>0</v>
      </c>
      <c r="F121" s="4">
        <f t="shared" si="34"/>
        <v>1123200</v>
      </c>
      <c r="G121" s="4">
        <f t="shared" si="34"/>
        <v>0</v>
      </c>
      <c r="H121" s="4">
        <f t="shared" si="34"/>
        <v>0</v>
      </c>
      <c r="I121" s="4">
        <f t="shared" si="34"/>
        <v>0</v>
      </c>
      <c r="J121" s="4">
        <f t="shared" si="34"/>
        <v>0</v>
      </c>
      <c r="K121" s="4">
        <f t="shared" si="34"/>
        <v>0</v>
      </c>
      <c r="L121" s="4">
        <f t="shared" si="35"/>
        <v>0</v>
      </c>
      <c r="M121" s="4">
        <f t="shared" si="35"/>
        <v>0</v>
      </c>
      <c r="N121" s="33"/>
      <c r="O121" s="9"/>
    </row>
    <row r="122" spans="1:15" s="3" customFormat="1" ht="15.75">
      <c r="A122" s="21"/>
      <c r="B122" s="28"/>
      <c r="C122" s="12" t="s">
        <v>18</v>
      </c>
      <c r="D122" s="4">
        <f t="shared" si="31"/>
        <v>1347840</v>
      </c>
      <c r="E122" s="4">
        <f t="shared" si="32"/>
        <v>0</v>
      </c>
      <c r="F122" s="4">
        <f t="shared" si="34"/>
        <v>1347840</v>
      </c>
      <c r="G122" s="4">
        <f t="shared" si="34"/>
        <v>0</v>
      </c>
      <c r="H122" s="4">
        <f t="shared" si="34"/>
        <v>0</v>
      </c>
      <c r="I122" s="4">
        <f t="shared" si="34"/>
        <v>0</v>
      </c>
      <c r="J122" s="4">
        <f t="shared" si="34"/>
        <v>0</v>
      </c>
      <c r="K122" s="4">
        <f t="shared" si="34"/>
        <v>0</v>
      </c>
      <c r="L122" s="4">
        <f t="shared" si="35"/>
        <v>0</v>
      </c>
      <c r="M122" s="4">
        <f t="shared" si="35"/>
        <v>0</v>
      </c>
      <c r="N122" s="33"/>
      <c r="O122" s="9"/>
    </row>
    <row r="123" spans="1:15" s="3" customFormat="1" ht="15.75">
      <c r="A123" s="21"/>
      <c r="B123" s="28"/>
      <c r="C123" s="12" t="s">
        <v>19</v>
      </c>
      <c r="D123" s="4">
        <f t="shared" si="31"/>
        <v>1617408</v>
      </c>
      <c r="E123" s="4">
        <f t="shared" si="32"/>
        <v>0</v>
      </c>
      <c r="F123" s="4">
        <f t="shared" si="34"/>
        <v>1617408</v>
      </c>
      <c r="G123" s="4">
        <f t="shared" si="34"/>
        <v>0</v>
      </c>
      <c r="H123" s="4">
        <f t="shared" si="34"/>
        <v>0</v>
      </c>
      <c r="I123" s="4">
        <f t="shared" si="34"/>
        <v>0</v>
      </c>
      <c r="J123" s="4">
        <f t="shared" si="34"/>
        <v>0</v>
      </c>
      <c r="K123" s="4">
        <f t="shared" si="34"/>
        <v>0</v>
      </c>
      <c r="L123" s="4">
        <f t="shared" si="35"/>
        <v>0</v>
      </c>
      <c r="M123" s="4">
        <f t="shared" si="35"/>
        <v>0</v>
      </c>
      <c r="N123" s="33"/>
      <c r="O123" s="9"/>
    </row>
    <row r="124" spans="1:15" ht="15.75" customHeight="1">
      <c r="A124" s="21"/>
      <c r="B124" s="27" t="s">
        <v>27</v>
      </c>
      <c r="C124" s="7" t="s">
        <v>13</v>
      </c>
      <c r="D124" s="4">
        <f>SUM(D125:D130)</f>
        <v>1985984</v>
      </c>
      <c r="E124" s="4">
        <f>SUM(E125:E130)</f>
        <v>0</v>
      </c>
      <c r="F124" s="4">
        <f aca="true" t="shared" si="36" ref="F124:K124">SUM(F125:F130)</f>
        <v>1985984</v>
      </c>
      <c r="G124" s="4">
        <f t="shared" si="36"/>
        <v>0</v>
      </c>
      <c r="H124" s="4">
        <f t="shared" si="36"/>
        <v>0</v>
      </c>
      <c r="I124" s="4">
        <f t="shared" si="36"/>
        <v>0</v>
      </c>
      <c r="J124" s="4">
        <f t="shared" si="36"/>
        <v>0</v>
      </c>
      <c r="K124" s="4">
        <f t="shared" si="36"/>
        <v>0</v>
      </c>
      <c r="L124" s="4">
        <f>SUM(L125:L130)</f>
        <v>0</v>
      </c>
      <c r="M124" s="4">
        <f>SUM(M125:M130)</f>
        <v>0</v>
      </c>
      <c r="N124" s="33"/>
      <c r="O124" s="9"/>
    </row>
    <row r="125" spans="1:15" ht="15.75">
      <c r="A125" s="21"/>
      <c r="B125" s="27"/>
      <c r="C125" s="7" t="s">
        <v>14</v>
      </c>
      <c r="D125" s="4">
        <f aca="true" t="shared" si="37" ref="D125:E130">F125+H125+J125+L125</f>
        <v>200000</v>
      </c>
      <c r="E125" s="4">
        <f t="shared" si="37"/>
        <v>0</v>
      </c>
      <c r="F125" s="6">
        <v>200000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33"/>
      <c r="O125" s="9"/>
    </row>
    <row r="126" spans="1:15" ht="15.75">
      <c r="A126" s="21"/>
      <c r="B126" s="27"/>
      <c r="C126" s="7" t="s">
        <v>15</v>
      </c>
      <c r="D126" s="4">
        <f t="shared" si="37"/>
        <v>240000</v>
      </c>
      <c r="E126" s="4">
        <f t="shared" si="37"/>
        <v>0</v>
      </c>
      <c r="F126" s="6">
        <f>1.2*F125</f>
        <v>240000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33"/>
      <c r="O126" s="9"/>
    </row>
    <row r="127" spans="1:15" ht="15.75">
      <c r="A127" s="21"/>
      <c r="B127" s="27"/>
      <c r="C127" s="7" t="s">
        <v>16</v>
      </c>
      <c r="D127" s="4">
        <f t="shared" si="37"/>
        <v>288000</v>
      </c>
      <c r="E127" s="4">
        <f t="shared" si="37"/>
        <v>0</v>
      </c>
      <c r="F127" s="6">
        <f>1.2*F126</f>
        <v>288000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33"/>
      <c r="O127" s="9"/>
    </row>
    <row r="128" spans="1:15" ht="15.75">
      <c r="A128" s="21"/>
      <c r="B128" s="27"/>
      <c r="C128" s="7" t="s">
        <v>17</v>
      </c>
      <c r="D128" s="4">
        <f t="shared" si="37"/>
        <v>345600</v>
      </c>
      <c r="E128" s="4">
        <f t="shared" si="37"/>
        <v>0</v>
      </c>
      <c r="F128" s="6">
        <f>1.2*F127</f>
        <v>345600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33"/>
      <c r="O128" s="9"/>
    </row>
    <row r="129" spans="1:15" ht="15.75">
      <c r="A129" s="21"/>
      <c r="B129" s="27"/>
      <c r="C129" s="7" t="s">
        <v>18</v>
      </c>
      <c r="D129" s="4">
        <f t="shared" si="37"/>
        <v>414720</v>
      </c>
      <c r="E129" s="4">
        <f t="shared" si="37"/>
        <v>0</v>
      </c>
      <c r="F129" s="6">
        <f>1.2*F128</f>
        <v>414720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33"/>
      <c r="O129" s="9"/>
    </row>
    <row r="130" spans="1:15" ht="15.75">
      <c r="A130" s="21"/>
      <c r="B130" s="27"/>
      <c r="C130" s="7" t="s">
        <v>19</v>
      </c>
      <c r="D130" s="4">
        <f t="shared" si="37"/>
        <v>497664</v>
      </c>
      <c r="E130" s="4">
        <f t="shared" si="37"/>
        <v>0</v>
      </c>
      <c r="F130" s="6">
        <f>1.2*F129</f>
        <v>497664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33"/>
      <c r="O130" s="9"/>
    </row>
    <row r="131" spans="1:15" s="3" customFormat="1" ht="15.75" customHeight="1">
      <c r="A131" s="21"/>
      <c r="B131" s="27" t="s">
        <v>28</v>
      </c>
      <c r="C131" s="12" t="s">
        <v>13</v>
      </c>
      <c r="D131" s="4">
        <f>SUM(D132:D137)</f>
        <v>1985984</v>
      </c>
      <c r="E131" s="4">
        <f>SUM(E132:E137)</f>
        <v>0</v>
      </c>
      <c r="F131" s="4">
        <f aca="true" t="shared" si="38" ref="F131:K131">SUM(F132:F137)</f>
        <v>1985984</v>
      </c>
      <c r="G131" s="4">
        <f t="shared" si="38"/>
        <v>0</v>
      </c>
      <c r="H131" s="4">
        <f t="shared" si="38"/>
        <v>0</v>
      </c>
      <c r="I131" s="4">
        <f t="shared" si="38"/>
        <v>0</v>
      </c>
      <c r="J131" s="4">
        <f t="shared" si="38"/>
        <v>0</v>
      </c>
      <c r="K131" s="4">
        <f t="shared" si="38"/>
        <v>0</v>
      </c>
      <c r="L131" s="4">
        <f>SUM(L132:L137)</f>
        <v>0</v>
      </c>
      <c r="M131" s="4">
        <f>SUM(M132:M137)</f>
        <v>0</v>
      </c>
      <c r="N131" s="33"/>
      <c r="O131" s="9"/>
    </row>
    <row r="132" spans="1:15" ht="15.75">
      <c r="A132" s="21"/>
      <c r="B132" s="27"/>
      <c r="C132" s="7" t="s">
        <v>14</v>
      </c>
      <c r="D132" s="4">
        <f aca="true" t="shared" si="39" ref="D132:E137">F132+H132+J132+L132</f>
        <v>200000</v>
      </c>
      <c r="E132" s="4">
        <f t="shared" si="39"/>
        <v>0</v>
      </c>
      <c r="F132" s="6">
        <v>200000</v>
      </c>
      <c r="G132" s="6"/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33"/>
      <c r="O132" s="9"/>
    </row>
    <row r="133" spans="1:15" ht="15.75">
      <c r="A133" s="21"/>
      <c r="B133" s="27"/>
      <c r="C133" s="7" t="s">
        <v>15</v>
      </c>
      <c r="D133" s="4">
        <f t="shared" si="39"/>
        <v>240000</v>
      </c>
      <c r="E133" s="4">
        <f t="shared" si="39"/>
        <v>0</v>
      </c>
      <c r="F133" s="6">
        <f>1.2*F132</f>
        <v>240000</v>
      </c>
      <c r="G133" s="6"/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33"/>
      <c r="O133" s="9"/>
    </row>
    <row r="134" spans="1:15" ht="15.75">
      <c r="A134" s="21"/>
      <c r="B134" s="27"/>
      <c r="C134" s="7" t="s">
        <v>16</v>
      </c>
      <c r="D134" s="4">
        <f t="shared" si="39"/>
        <v>288000</v>
      </c>
      <c r="E134" s="4">
        <f>G134+I134+K134+M134</f>
        <v>0</v>
      </c>
      <c r="F134" s="6">
        <f>1.2*F133</f>
        <v>288000</v>
      </c>
      <c r="G134" s="6"/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33"/>
      <c r="O134" s="9"/>
    </row>
    <row r="135" spans="1:15" ht="15.75">
      <c r="A135" s="21"/>
      <c r="B135" s="27"/>
      <c r="C135" s="7" t="s">
        <v>17</v>
      </c>
      <c r="D135" s="4">
        <f t="shared" si="39"/>
        <v>345600</v>
      </c>
      <c r="E135" s="4">
        <f t="shared" si="39"/>
        <v>0</v>
      </c>
      <c r="F135" s="6">
        <f>1.2*F134</f>
        <v>345600</v>
      </c>
      <c r="G135" s="6"/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33"/>
      <c r="O135" s="9"/>
    </row>
    <row r="136" spans="1:15" ht="15.75">
      <c r="A136" s="21"/>
      <c r="B136" s="27"/>
      <c r="C136" s="7" t="s">
        <v>18</v>
      </c>
      <c r="D136" s="4">
        <f t="shared" si="39"/>
        <v>414720</v>
      </c>
      <c r="E136" s="4">
        <f t="shared" si="39"/>
        <v>0</v>
      </c>
      <c r="F136" s="6">
        <f>1.2*F135</f>
        <v>414720</v>
      </c>
      <c r="G136" s="6"/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33"/>
      <c r="O136" s="9"/>
    </row>
    <row r="137" spans="1:15" ht="15.75">
      <c r="A137" s="21"/>
      <c r="B137" s="27"/>
      <c r="C137" s="7" t="s">
        <v>19</v>
      </c>
      <c r="D137" s="4">
        <f t="shared" si="39"/>
        <v>497664</v>
      </c>
      <c r="E137" s="4">
        <f t="shared" si="39"/>
        <v>0</v>
      </c>
      <c r="F137" s="6">
        <f>1.2*F136</f>
        <v>497664</v>
      </c>
      <c r="G137" s="6"/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33"/>
      <c r="O137" s="9"/>
    </row>
    <row r="138" spans="1:15" ht="15.75" customHeight="1">
      <c r="A138" s="21"/>
      <c r="B138" s="27" t="s">
        <v>29</v>
      </c>
      <c r="C138" s="7" t="s">
        <v>13</v>
      </c>
      <c r="D138" s="4">
        <f>SUM(D139:D144)</f>
        <v>2482480</v>
      </c>
      <c r="E138" s="4">
        <f>SUM(E139:E144)</f>
        <v>0</v>
      </c>
      <c r="F138" s="4">
        <f aca="true" t="shared" si="40" ref="F138:K138">SUM(F139:F144)</f>
        <v>2482480</v>
      </c>
      <c r="G138" s="4">
        <f t="shared" si="40"/>
        <v>0</v>
      </c>
      <c r="H138" s="4">
        <f t="shared" si="40"/>
        <v>0</v>
      </c>
      <c r="I138" s="4">
        <f t="shared" si="40"/>
        <v>0</v>
      </c>
      <c r="J138" s="4">
        <f t="shared" si="40"/>
        <v>0</v>
      </c>
      <c r="K138" s="4">
        <f t="shared" si="40"/>
        <v>0</v>
      </c>
      <c r="L138" s="4">
        <f>SUM(L139:L144)</f>
        <v>0</v>
      </c>
      <c r="M138" s="4">
        <f>SUM(M139:M144)</f>
        <v>0</v>
      </c>
      <c r="N138" s="33"/>
      <c r="O138" s="9"/>
    </row>
    <row r="139" spans="1:15" ht="15.75">
      <c r="A139" s="21"/>
      <c r="B139" s="27"/>
      <c r="C139" s="7" t="s">
        <v>14</v>
      </c>
      <c r="D139" s="4">
        <f aca="true" t="shared" si="41" ref="D139:E144">F139+H139+J139+L139</f>
        <v>250000</v>
      </c>
      <c r="E139" s="4">
        <f t="shared" si="41"/>
        <v>0</v>
      </c>
      <c r="F139" s="6">
        <v>250000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33"/>
      <c r="O139" s="9"/>
    </row>
    <row r="140" spans="1:15" ht="15.75">
      <c r="A140" s="21"/>
      <c r="B140" s="27"/>
      <c r="C140" s="7" t="s">
        <v>15</v>
      </c>
      <c r="D140" s="4">
        <f t="shared" si="41"/>
        <v>300000</v>
      </c>
      <c r="E140" s="4">
        <f t="shared" si="41"/>
        <v>0</v>
      </c>
      <c r="F140" s="6">
        <f>1.2*F139</f>
        <v>300000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33"/>
      <c r="O140" s="9"/>
    </row>
    <row r="141" spans="1:15" ht="15.75">
      <c r="A141" s="21"/>
      <c r="B141" s="27"/>
      <c r="C141" s="7" t="s">
        <v>16</v>
      </c>
      <c r="D141" s="4">
        <f t="shared" si="41"/>
        <v>360000</v>
      </c>
      <c r="E141" s="4">
        <f t="shared" si="41"/>
        <v>0</v>
      </c>
      <c r="F141" s="6">
        <f>1.2*F140</f>
        <v>360000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33"/>
      <c r="O141" s="9"/>
    </row>
    <row r="142" spans="1:15" ht="15.75">
      <c r="A142" s="21"/>
      <c r="B142" s="27"/>
      <c r="C142" s="7" t="s">
        <v>17</v>
      </c>
      <c r="D142" s="4">
        <f t="shared" si="41"/>
        <v>432000</v>
      </c>
      <c r="E142" s="4">
        <f t="shared" si="41"/>
        <v>0</v>
      </c>
      <c r="F142" s="6">
        <f>1.2*F141</f>
        <v>432000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33"/>
      <c r="O142" s="9"/>
    </row>
    <row r="143" spans="1:15" ht="15.75">
      <c r="A143" s="21"/>
      <c r="B143" s="27"/>
      <c r="C143" s="7" t="s">
        <v>18</v>
      </c>
      <c r="D143" s="4">
        <f t="shared" si="41"/>
        <v>518400</v>
      </c>
      <c r="E143" s="4">
        <f t="shared" si="41"/>
        <v>0</v>
      </c>
      <c r="F143" s="6">
        <f>1.2*F142</f>
        <v>518400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33"/>
      <c r="O143" s="9"/>
    </row>
    <row r="144" spans="1:15" ht="15.75">
      <c r="A144" s="22"/>
      <c r="B144" s="27"/>
      <c r="C144" s="7" t="s">
        <v>19</v>
      </c>
      <c r="D144" s="4">
        <f t="shared" si="41"/>
        <v>622080</v>
      </c>
      <c r="E144" s="4">
        <f t="shared" si="41"/>
        <v>0</v>
      </c>
      <c r="F144" s="6">
        <f>1.2*F143</f>
        <v>622080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33"/>
      <c r="O144" s="9"/>
    </row>
    <row r="145" spans="1:15" ht="15.75">
      <c r="A145" s="35"/>
      <c r="B145" s="28" t="s">
        <v>41</v>
      </c>
      <c r="C145" s="12" t="s">
        <v>13</v>
      </c>
      <c r="D145" s="4">
        <f aca="true" t="shared" si="42" ref="D145:M145">SUM(D146:D151)</f>
        <v>6575836</v>
      </c>
      <c r="E145" s="4">
        <f t="shared" si="42"/>
        <v>6650</v>
      </c>
      <c r="F145" s="4">
        <f t="shared" si="42"/>
        <v>6575836</v>
      </c>
      <c r="G145" s="4">
        <f t="shared" si="42"/>
        <v>6650</v>
      </c>
      <c r="H145" s="4">
        <f t="shared" si="42"/>
        <v>0</v>
      </c>
      <c r="I145" s="4">
        <f t="shared" si="42"/>
        <v>0</v>
      </c>
      <c r="J145" s="4">
        <f t="shared" si="42"/>
        <v>0</v>
      </c>
      <c r="K145" s="4">
        <f t="shared" si="42"/>
        <v>0</v>
      </c>
      <c r="L145" s="4">
        <f t="shared" si="42"/>
        <v>0</v>
      </c>
      <c r="M145" s="4">
        <f t="shared" si="42"/>
        <v>0</v>
      </c>
      <c r="N145" s="33"/>
      <c r="O145" s="9"/>
    </row>
    <row r="146" spans="1:15" ht="15.75">
      <c r="A146" s="36"/>
      <c r="B146" s="28"/>
      <c r="C146" s="12" t="s">
        <v>14</v>
      </c>
      <c r="D146" s="4">
        <f aca="true" t="shared" si="43" ref="D146:E151">F146+H146+J146+L146</f>
        <v>676644</v>
      </c>
      <c r="E146" s="4">
        <f>G146+I146+K146+M146</f>
        <v>6650</v>
      </c>
      <c r="F146" s="4">
        <f aca="true" t="shared" si="44" ref="F146:K151">F118+F20</f>
        <v>676644</v>
      </c>
      <c r="G146" s="4">
        <f t="shared" si="44"/>
        <v>6650</v>
      </c>
      <c r="H146" s="4">
        <f t="shared" si="44"/>
        <v>0</v>
      </c>
      <c r="I146" s="4">
        <f t="shared" si="44"/>
        <v>0</v>
      </c>
      <c r="J146" s="4">
        <f t="shared" si="44"/>
        <v>0</v>
      </c>
      <c r="K146" s="4">
        <f t="shared" si="44"/>
        <v>0</v>
      </c>
      <c r="L146" s="4">
        <f aca="true" t="shared" si="45" ref="L146:M151">L118+L20</f>
        <v>0</v>
      </c>
      <c r="M146" s="4">
        <f t="shared" si="45"/>
        <v>0</v>
      </c>
      <c r="N146" s="33"/>
      <c r="O146" s="9"/>
    </row>
    <row r="147" spans="1:15" ht="15.75">
      <c r="A147" s="36"/>
      <c r="B147" s="28"/>
      <c r="C147" s="12" t="s">
        <v>15</v>
      </c>
      <c r="D147" s="4">
        <f t="shared" si="43"/>
        <v>820144</v>
      </c>
      <c r="E147" s="4">
        <f t="shared" si="43"/>
        <v>0</v>
      </c>
      <c r="F147" s="4">
        <f t="shared" si="44"/>
        <v>820144</v>
      </c>
      <c r="G147" s="4">
        <f t="shared" si="44"/>
        <v>0</v>
      </c>
      <c r="H147" s="4">
        <f t="shared" si="44"/>
        <v>0</v>
      </c>
      <c r="I147" s="4">
        <f t="shared" si="44"/>
        <v>0</v>
      </c>
      <c r="J147" s="4">
        <f t="shared" si="44"/>
        <v>0</v>
      </c>
      <c r="K147" s="4">
        <f t="shared" si="44"/>
        <v>0</v>
      </c>
      <c r="L147" s="4">
        <f t="shared" si="45"/>
        <v>0</v>
      </c>
      <c r="M147" s="4">
        <f t="shared" si="45"/>
        <v>0</v>
      </c>
      <c r="N147" s="33"/>
      <c r="O147" s="9"/>
    </row>
    <row r="148" spans="1:15" ht="15.75">
      <c r="A148" s="36"/>
      <c r="B148" s="28"/>
      <c r="C148" s="12" t="s">
        <v>16</v>
      </c>
      <c r="D148" s="4">
        <f t="shared" si="43"/>
        <v>956600</v>
      </c>
      <c r="E148" s="4">
        <f t="shared" si="43"/>
        <v>0</v>
      </c>
      <c r="F148" s="4">
        <f t="shared" si="44"/>
        <v>956600</v>
      </c>
      <c r="G148" s="4">
        <f t="shared" si="44"/>
        <v>0</v>
      </c>
      <c r="H148" s="4">
        <f t="shared" si="44"/>
        <v>0</v>
      </c>
      <c r="I148" s="4">
        <f t="shared" si="44"/>
        <v>0</v>
      </c>
      <c r="J148" s="4">
        <f t="shared" si="44"/>
        <v>0</v>
      </c>
      <c r="K148" s="4">
        <f t="shared" si="44"/>
        <v>0</v>
      </c>
      <c r="L148" s="4">
        <f t="shared" si="45"/>
        <v>0</v>
      </c>
      <c r="M148" s="4">
        <f t="shared" si="45"/>
        <v>0</v>
      </c>
      <c r="N148" s="33"/>
      <c r="O148" s="9"/>
    </row>
    <row r="149" spans="1:15" ht="15.75">
      <c r="A149" s="36"/>
      <c r="B149" s="28"/>
      <c r="C149" s="12" t="s">
        <v>17</v>
      </c>
      <c r="D149" s="4">
        <f t="shared" si="43"/>
        <v>1145200</v>
      </c>
      <c r="E149" s="4">
        <f t="shared" si="43"/>
        <v>0</v>
      </c>
      <c r="F149" s="4">
        <f t="shared" si="44"/>
        <v>1145200</v>
      </c>
      <c r="G149" s="4">
        <f t="shared" si="44"/>
        <v>0</v>
      </c>
      <c r="H149" s="4">
        <f t="shared" si="44"/>
        <v>0</v>
      </c>
      <c r="I149" s="4">
        <f t="shared" si="44"/>
        <v>0</v>
      </c>
      <c r="J149" s="4">
        <f t="shared" si="44"/>
        <v>0</v>
      </c>
      <c r="K149" s="4">
        <f t="shared" si="44"/>
        <v>0</v>
      </c>
      <c r="L149" s="4">
        <f t="shared" si="45"/>
        <v>0</v>
      </c>
      <c r="M149" s="4">
        <f t="shared" si="45"/>
        <v>0</v>
      </c>
      <c r="N149" s="33"/>
      <c r="O149" s="9"/>
    </row>
    <row r="150" spans="1:15" ht="15.75">
      <c r="A150" s="36"/>
      <c r="B150" s="28"/>
      <c r="C150" s="12" t="s">
        <v>18</v>
      </c>
      <c r="D150" s="4">
        <f t="shared" si="43"/>
        <v>1355840</v>
      </c>
      <c r="E150" s="4">
        <f t="shared" si="43"/>
        <v>0</v>
      </c>
      <c r="F150" s="4">
        <f t="shared" si="44"/>
        <v>1355840</v>
      </c>
      <c r="G150" s="4">
        <f t="shared" si="44"/>
        <v>0</v>
      </c>
      <c r="H150" s="4">
        <f t="shared" si="44"/>
        <v>0</v>
      </c>
      <c r="I150" s="4">
        <f t="shared" si="44"/>
        <v>0</v>
      </c>
      <c r="J150" s="4">
        <f t="shared" si="44"/>
        <v>0</v>
      </c>
      <c r="K150" s="4">
        <f t="shared" si="44"/>
        <v>0</v>
      </c>
      <c r="L150" s="4">
        <f t="shared" si="45"/>
        <v>0</v>
      </c>
      <c r="M150" s="4">
        <f t="shared" si="45"/>
        <v>0</v>
      </c>
      <c r="N150" s="33"/>
      <c r="O150" s="9"/>
    </row>
    <row r="151" spans="1:15" ht="15.75">
      <c r="A151" s="37"/>
      <c r="B151" s="28"/>
      <c r="C151" s="12" t="s">
        <v>19</v>
      </c>
      <c r="D151" s="4">
        <f t="shared" si="43"/>
        <v>1621408</v>
      </c>
      <c r="E151" s="4">
        <f t="shared" si="43"/>
        <v>0</v>
      </c>
      <c r="F151" s="4">
        <f t="shared" si="44"/>
        <v>1621408</v>
      </c>
      <c r="G151" s="4">
        <f t="shared" si="44"/>
        <v>0</v>
      </c>
      <c r="H151" s="4">
        <f t="shared" si="44"/>
        <v>0</v>
      </c>
      <c r="I151" s="4">
        <f t="shared" si="44"/>
        <v>0</v>
      </c>
      <c r="J151" s="4">
        <f t="shared" si="44"/>
        <v>0</v>
      </c>
      <c r="K151" s="4">
        <f t="shared" si="44"/>
        <v>0</v>
      </c>
      <c r="L151" s="4">
        <f t="shared" si="45"/>
        <v>0</v>
      </c>
      <c r="M151" s="4">
        <f t="shared" si="45"/>
        <v>0</v>
      </c>
      <c r="N151" s="34"/>
      <c r="O151" s="9"/>
    </row>
    <row r="155" ht="15.75" hidden="1"/>
  </sheetData>
  <sheetProtection/>
  <mergeCells count="43">
    <mergeCell ref="N19:N116"/>
    <mergeCell ref="N117:N151"/>
    <mergeCell ref="A145:A151"/>
    <mergeCell ref="B145:B151"/>
    <mergeCell ref="B54:B60"/>
    <mergeCell ref="B61:B67"/>
    <mergeCell ref="A19:A116"/>
    <mergeCell ref="B89:B95"/>
    <mergeCell ref="B103:B109"/>
    <mergeCell ref="A117:A144"/>
    <mergeCell ref="B33:B39"/>
    <mergeCell ref="B40:B46"/>
    <mergeCell ref="B68:B74"/>
    <mergeCell ref="B75:B81"/>
    <mergeCell ref="A17:M17"/>
    <mergeCell ref="A18:M18"/>
    <mergeCell ref="B20:B25"/>
    <mergeCell ref="B26:B32"/>
    <mergeCell ref="B124:B130"/>
    <mergeCell ref="B131:B137"/>
    <mergeCell ref="B138:B144"/>
    <mergeCell ref="B47:B53"/>
    <mergeCell ref="B96:B102"/>
    <mergeCell ref="B110:B116"/>
    <mergeCell ref="B118:B123"/>
    <mergeCell ref="B82:B88"/>
    <mergeCell ref="A1:N1"/>
    <mergeCell ref="A2:N2"/>
    <mergeCell ref="A3:N3"/>
    <mergeCell ref="A4:N4"/>
    <mergeCell ref="A15:N15"/>
    <mergeCell ref="A16:N16"/>
    <mergeCell ref="A11:A13"/>
    <mergeCell ref="B11:B13"/>
    <mergeCell ref="C11:C13"/>
    <mergeCell ref="D11:E12"/>
    <mergeCell ref="F11:M11"/>
    <mergeCell ref="N11:N12"/>
    <mergeCell ref="F12:G12"/>
    <mergeCell ref="H12:I12"/>
    <mergeCell ref="J12:K12"/>
    <mergeCell ref="L12:M12"/>
    <mergeCell ref="A7:N7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Шавкунова</cp:lastModifiedBy>
  <cp:lastPrinted>2015-01-21T03:54:58Z</cp:lastPrinted>
  <dcterms:created xsi:type="dcterms:W3CDTF">2014-06-24T05:35:40Z</dcterms:created>
  <dcterms:modified xsi:type="dcterms:W3CDTF">2015-02-02T04:10:00Z</dcterms:modified>
  <cp:category/>
  <cp:version/>
  <cp:contentType/>
  <cp:contentStatus/>
</cp:coreProperties>
</file>