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стоим'!$7:$12</definedName>
    <definedName name="_xlnm.Print_Area" localSheetId="0">'сметная стоим'!$A$1:$W$47</definedName>
  </definedNames>
  <calcPr fullCalcOnLoad="1"/>
</workbook>
</file>

<file path=xl/sharedStrings.xml><?xml version="1.0" encoding="utf-8"?>
<sst xmlns="http://schemas.openxmlformats.org/spreadsheetml/2006/main" count="196" uniqueCount="85">
  <si>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</si>
  <si>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</si>
  <si>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</si>
  <si>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</si>
  <si>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</si>
  <si>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</si>
  <si>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</si>
  <si>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</si>
  <si>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</si>
  <si>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</si>
  <si>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 археологический надзор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</si>
  <si>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</si>
  <si>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</si>
  <si>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1,5 км</t>
  </si>
  <si>
    <t>12</t>
  </si>
  <si>
    <t>13</t>
  </si>
  <si>
    <t>14</t>
  </si>
  <si>
    <t>15</t>
  </si>
  <si>
    <t>2012 год</t>
  </si>
  <si>
    <t>2013 год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</si>
  <si>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</si>
  <si>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</si>
  <si>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</si>
  <si>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</si>
  <si>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Распределение общего объема предоставляемых инвестиций по годам реализации инвестиционного проекта
(тыс. руб.)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</si>
  <si>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</si>
  <si>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</si>
  <si>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</si>
  <si>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</si>
  <si>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</si>
  <si>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 xml:space="preserve">комплекс инженерных изысканий, формирование границ земельных участков,разработка проектно-сметной
 документации, строительно-монтажные работы  </t>
  </si>
  <si>
    <t>Строительство станции водоподготовки в д. Лоскутово</t>
  </si>
  <si>
    <t>разработка проектно-сметной документации и строительно-монтажные работы</t>
  </si>
  <si>
    <t>1 шт.</t>
  </si>
  <si>
    <t>Строительство канализационных очистных сооружений в д. Лоскутово</t>
  </si>
  <si>
    <t>2016</t>
  </si>
  <si>
    <t>Реконструкция системы водоотведения в пос. Спутник (решение судов)</t>
  </si>
  <si>
    <t>Техническое перевооружение канализационно-насосной станции по ул. Угрюмова, 4 а в г. Томске</t>
  </si>
  <si>
    <t>Разработка генеральной схемы ливновой канализации Города Томска, проведение инвентаризации системы ливневой канализации</t>
  </si>
  <si>
    <t>- г. Томск, ул. Обруб, 4 (решение судов)</t>
  </si>
  <si>
    <t>- г. Томск, ул. Алтайская, 5 (решение судов)</t>
  </si>
  <si>
    <t>- г. Томск, ул. Свердлова, 4, 5, 6, 6/1, 7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</si>
  <si>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</si>
  <si>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</si>
  <si>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>- г. Томск, ул. Петропавловская, 7; г. Томск, ул. Сибирская, 2б, (2, 2а); г. Томск, пер. Красноармейский, 4, 6; г. Томск, ул. Шишкова, 5; г. Томск, ул. Лермонтова, 17, 19, 30, 32 (решение судов)</t>
  </si>
  <si>
    <t>- г. Томск, ул. Московский тракт, 82</t>
  </si>
  <si>
    <t xml:space="preserve">Переключение жилых домов, запитанных от котельной завода "Сибкабель" к центральным тепловым сетям
</t>
  </si>
  <si>
    <t xml:space="preserve">Переподключение жилых домов,  от котельной ЗАО "Красная Звезда" на сети центрального теплоснабжения
</t>
  </si>
  <si>
    <t>проектно-изыскательсткие и строительно-монтажные работы</t>
  </si>
  <si>
    <t xml:space="preserve">Строительство газовой котельной установленной мощностью 0.5 МВт по адресу: ул. 2-ой пос. ЛПК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</si>
  <si>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</si>
  <si>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</si>
  <si>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</si>
  <si>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</si>
  <si>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</si>
  <si>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</si>
  <si>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</si>
  <si>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</si>
  <si>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</si>
  <si>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</si>
  <si>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</si>
  <si>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Строительство канализационных очистных сооружений в с. Тимирязевское
</t>
  </si>
  <si>
    <t xml:space="preserve">Строительство очистных сооружений на водовыпуске ливневой канализации напротив жилого дома № 2 по ул. К. Маркса
</t>
  </si>
  <si>
    <t xml:space="preserve">к подпрограмме
«Развитие инженерной инфраструктуры»
</t>
  </si>
  <si>
    <t>Организация теплоснабжения дер.Лоскутово</t>
  </si>
  <si>
    <t>Приложение 4</t>
  </si>
  <si>
    <t>Строительство сетей водоснабжения муниципального образования Город Томск (согластно Приложение 3 к подпограмме «Развитие инженерной инфраструктуры»)</t>
  </si>
  <si>
    <t>- г. Томск, ул. Алтайская, д. 35, 35а, 35/1 (решение судов)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</si>
  <si>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</si>
  <si>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</si>
  <si>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</si>
  <si>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</si>
  <si>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</si>
  <si>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</si>
  <si>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</si>
  <si>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</si>
  <si>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</si>
  <si>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 xml:space="preserve">Строительство канализационного коллектора по ул. Угрюмова, 4, 6 </t>
  </si>
  <si>
    <t>16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</si>
  <si>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</si>
  <si>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</si>
  <si>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Строительство сетей канализации по ул.Куйбышева, Григорьева, А.Невского (по решению суда)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</si>
  <si>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</si>
  <si>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</si>
  <si>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 xml:space="preserve">Установка 2КТП по ул. Угрюмова в г. Томске со строительством сетей внешнего электроснабжения 0,4 кВ до жилых домов  №  4, 4/1, 6 по ул. Угрюмова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</si>
</sst>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</numFmts>
  <fonts count="29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185" fontId="4" fillId="0" borderId="17" xfId="0" applyNumberFormat="1" applyFont="1" applyFill="1" applyBorder="1" applyAlignment="1">
      <alignment horizontal="left" vertical="center" wrapText="1"/>
    </xf>
    <xf numFmtId="185" fontId="4" fillId="0" borderId="18" xfId="0" applyNumberFormat="1" applyFont="1" applyFill="1" applyBorder="1" applyAlignment="1">
      <alignment horizontal="left" vertical="center" wrapText="1"/>
    </xf>
    <xf numFmtId="185" fontId="4" fillId="0" borderId="19" xfId="0" applyNumberFormat="1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185" fontId="6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5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85" fontId="6" fillId="0" borderId="23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185" fontId="4" fillId="0" borderId="26" xfId="0" applyNumberFormat="1" applyFont="1" applyFill="1" applyBorder="1" applyAlignment="1">
      <alignment horizontal="left" vertical="center" wrapText="1"/>
    </xf>
    <xf numFmtId="185" fontId="6" fillId="0" borderId="27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85" fontId="4" fillId="0" borderId="28" xfId="0" applyNumberFormat="1" applyFont="1" applyFill="1" applyBorder="1" applyAlignment="1">
      <alignment horizontal="left" vertical="center" wrapText="1"/>
    </xf>
    <xf numFmtId="185" fontId="4" fillId="0" borderId="29" xfId="0" applyNumberFormat="1" applyFont="1" applyFill="1" applyBorder="1" applyAlignment="1">
      <alignment horizontal="left" vertical="center" wrapText="1"/>
    </xf>
    <xf numFmtId="185" fontId="4" fillId="0" borderId="18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5" fontId="4" fillId="0" borderId="17" xfId="0" applyNumberFormat="1" applyFont="1" applyFill="1" applyBorder="1" applyAlignment="1">
      <alignment horizontal="left" vertical="center" wrapText="1"/>
    </xf>
    <xf numFmtId="185" fontId="4" fillId="0" borderId="19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185" fontId="6" fillId="0" borderId="13" xfId="0" applyNumberFormat="1" applyFont="1" applyFill="1" applyBorder="1" applyAlignment="1">
      <alignment horizontal="left" vertical="center" wrapText="1"/>
    </xf>
    <xf numFmtId="185" fontId="6" fillId="0" borderId="23" xfId="0" applyNumberFormat="1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85" fontId="4" fillId="0" borderId="41" xfId="0" applyNumberFormat="1" applyFont="1" applyFill="1" applyBorder="1" applyAlignment="1">
      <alignment horizontal="left" vertical="center" wrapText="1"/>
    </xf>
    <xf numFmtId="185" fontId="4" fillId="0" borderId="4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8" fillId="0" borderId="43" xfId="0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8" fillId="0" borderId="44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185" fontId="6" fillId="0" borderId="12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85" fontId="4" fillId="0" borderId="25" xfId="0" applyNumberFormat="1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50" zoomScaleSheetLayoutView="50" zoomScalePageLayoutView="0" workbookViewId="0" topLeftCell="A1">
      <selection activeCell="B50" sqref="B50"/>
    </sheetView>
  </sheetViews>
  <sheetFormatPr defaultColWidth="9.140625" defaultRowHeight="12.75"/>
  <cols>
    <col min="1" max="1" width="8.7109375" style="28" customWidth="1"/>
    <col min="2" max="2" width="130.00390625" style="5" customWidth="1"/>
    <col min="3" max="3" width="20.00390625" style="5" customWidth="1"/>
    <col min="4" max="4" width="22.57421875" style="5" customWidth="1"/>
    <col min="5" max="6" width="25.28125" style="5" customWidth="1"/>
    <col min="7" max="7" width="15.7109375" style="5" customWidth="1"/>
    <col min="8" max="8" width="28.140625" style="5" customWidth="1"/>
    <col min="9" max="9" width="35.57421875" style="5" hidden="1" customWidth="1"/>
    <col min="10" max="10" width="25.00390625" style="5" hidden="1" customWidth="1"/>
    <col min="11" max="11" width="23.421875" style="5" customWidth="1"/>
    <col min="12" max="12" width="11.57421875" style="5" hidden="1" customWidth="1"/>
    <col min="13" max="13" width="35.00390625" style="5" hidden="1" customWidth="1"/>
    <col min="14" max="14" width="10.57421875" style="5" hidden="1" customWidth="1"/>
    <col min="15" max="15" width="20.7109375" style="5" customWidth="1"/>
    <col min="16" max="16" width="21.140625" style="5" customWidth="1"/>
    <col min="17" max="17" width="32.57421875" style="5" customWidth="1"/>
    <col min="18" max="19" width="14.7109375" style="5" hidden="1" customWidth="1"/>
    <col min="20" max="20" width="9.140625" style="5" customWidth="1"/>
    <col min="21" max="21" width="19.57421875" style="5" customWidth="1"/>
    <col min="22" max="22" width="23.421875" style="5" customWidth="1"/>
    <col min="23" max="23" width="20.7109375" style="5" customWidth="1"/>
    <col min="24" max="16384" width="9.140625" style="5" customWidth="1"/>
  </cols>
  <sheetData>
    <row r="1" spans="1:23" ht="21" customHeight="1">
      <c r="A1" s="24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47" t="s">
        <v>65</v>
      </c>
      <c r="V1" s="47"/>
      <c r="W1" s="47"/>
    </row>
    <row r="2" spans="1:23" ht="76.5" customHeight="1">
      <c r="A2" s="2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47" t="s">
        <v>63</v>
      </c>
      <c r="V2" s="47"/>
      <c r="W2" s="47"/>
    </row>
    <row r="3" spans="1:14" ht="20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23" ht="33">
      <c r="A5" s="48" t="s">
        <v>82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17" ht="34.5" customHeight="1" thickBo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"/>
      <c r="P6" s="6"/>
      <c r="Q6" s="6"/>
    </row>
    <row r="7" spans="1:23" ht="57.75" customHeight="1">
      <c r="A7" s="81" t="s">
        <v>0</v>
      </c>
      <c r="B7" s="62" t="s">
        <v>1</v>
      </c>
      <c r="C7" s="62" t="s">
        <v>2</v>
      </c>
      <c r="D7" s="62" t="s">
        <v>3</v>
      </c>
      <c r="E7" s="62" t="s">
        <v>4</v>
      </c>
      <c r="F7" s="62" t="s">
        <v>7</v>
      </c>
      <c r="G7" s="75" t="s">
        <v>20</v>
      </c>
      <c r="H7" s="75" t="s">
        <v>23</v>
      </c>
      <c r="I7" s="49" t="s">
        <v>5</v>
      </c>
      <c r="J7" s="50"/>
      <c r="K7" s="50"/>
      <c r="L7" s="50"/>
      <c r="M7" s="50"/>
      <c r="N7" s="50"/>
      <c r="O7" s="50"/>
      <c r="P7" s="51"/>
      <c r="Q7" s="75" t="s">
        <v>28</v>
      </c>
      <c r="R7" s="62" t="s">
        <v>24</v>
      </c>
      <c r="S7" s="62"/>
      <c r="T7" s="62"/>
      <c r="U7" s="62"/>
      <c r="V7" s="62"/>
      <c r="W7" s="63"/>
    </row>
    <row r="8" spans="1:23" ht="26.25" customHeight="1">
      <c r="A8" s="82"/>
      <c r="B8" s="64"/>
      <c r="C8" s="64"/>
      <c r="D8" s="64"/>
      <c r="E8" s="64"/>
      <c r="F8" s="64"/>
      <c r="G8" s="76"/>
      <c r="H8" s="76"/>
      <c r="I8" s="59"/>
      <c r="J8" s="60"/>
      <c r="K8" s="60"/>
      <c r="L8" s="60"/>
      <c r="M8" s="60"/>
      <c r="N8" s="60"/>
      <c r="O8" s="60"/>
      <c r="P8" s="61"/>
      <c r="Q8" s="76"/>
      <c r="R8" s="64"/>
      <c r="S8" s="64"/>
      <c r="T8" s="64"/>
      <c r="U8" s="64"/>
      <c r="V8" s="64"/>
      <c r="W8" s="65"/>
    </row>
    <row r="9" spans="1:23" ht="22.5" customHeight="1">
      <c r="A9" s="82"/>
      <c r="B9" s="64"/>
      <c r="C9" s="64"/>
      <c r="D9" s="64"/>
      <c r="E9" s="64"/>
      <c r="F9" s="64"/>
      <c r="G9" s="76"/>
      <c r="H9" s="76"/>
      <c r="I9" s="59"/>
      <c r="J9" s="60"/>
      <c r="K9" s="60"/>
      <c r="L9" s="60"/>
      <c r="M9" s="60"/>
      <c r="N9" s="60"/>
      <c r="O9" s="60"/>
      <c r="P9" s="61"/>
      <c r="Q9" s="76"/>
      <c r="R9" s="64"/>
      <c r="S9" s="64"/>
      <c r="T9" s="64"/>
      <c r="U9" s="64"/>
      <c r="V9" s="64"/>
      <c r="W9" s="65"/>
    </row>
    <row r="10" spans="1:23" ht="6" customHeight="1">
      <c r="A10" s="82"/>
      <c r="B10" s="64"/>
      <c r="C10" s="64"/>
      <c r="D10" s="64"/>
      <c r="E10" s="64"/>
      <c r="F10" s="64"/>
      <c r="G10" s="76"/>
      <c r="H10" s="76"/>
      <c r="I10" s="59"/>
      <c r="J10" s="60"/>
      <c r="K10" s="60"/>
      <c r="L10" s="60"/>
      <c r="M10" s="60"/>
      <c r="N10" s="60"/>
      <c r="O10" s="60"/>
      <c r="P10" s="61"/>
      <c r="Q10" s="76"/>
      <c r="R10" s="64"/>
      <c r="S10" s="64"/>
      <c r="T10" s="64"/>
      <c r="U10" s="64"/>
      <c r="V10" s="64"/>
      <c r="W10" s="65"/>
    </row>
    <row r="11" spans="1:23" ht="90" customHeight="1" thickBot="1">
      <c r="A11" s="83"/>
      <c r="B11" s="70"/>
      <c r="C11" s="70"/>
      <c r="D11" s="70"/>
      <c r="E11" s="70"/>
      <c r="F11" s="70"/>
      <c r="G11" s="77"/>
      <c r="H11" s="77"/>
      <c r="I11" s="7" t="s">
        <v>18</v>
      </c>
      <c r="J11" s="7" t="s">
        <v>19</v>
      </c>
      <c r="K11" s="7" t="s">
        <v>26</v>
      </c>
      <c r="L11" s="7"/>
      <c r="M11" s="7"/>
      <c r="N11" s="7"/>
      <c r="O11" s="7" t="s">
        <v>27</v>
      </c>
      <c r="P11" s="7" t="s">
        <v>29</v>
      </c>
      <c r="Q11" s="77"/>
      <c r="R11" s="7" t="s">
        <v>18</v>
      </c>
      <c r="S11" s="7" t="s">
        <v>19</v>
      </c>
      <c r="T11" s="66" t="s">
        <v>26</v>
      </c>
      <c r="U11" s="67"/>
      <c r="V11" s="8" t="s">
        <v>27</v>
      </c>
      <c r="W11" s="9" t="s">
        <v>29</v>
      </c>
    </row>
    <row r="12" spans="1:23" ht="19.5" thickBot="1">
      <c r="A12" s="25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84">
        <v>9</v>
      </c>
      <c r="L12" s="84"/>
      <c r="M12" s="84"/>
      <c r="N12" s="10">
        <v>10</v>
      </c>
      <c r="O12" s="10">
        <v>10</v>
      </c>
      <c r="P12" s="10">
        <v>11</v>
      </c>
      <c r="Q12" s="10">
        <v>12</v>
      </c>
      <c r="R12" s="10">
        <v>13</v>
      </c>
      <c r="S12" s="10">
        <v>14</v>
      </c>
      <c r="T12" s="71">
        <v>13</v>
      </c>
      <c r="U12" s="72"/>
      <c r="V12" s="10">
        <v>14</v>
      </c>
      <c r="W12" s="11">
        <v>15</v>
      </c>
    </row>
    <row r="13" spans="1:23" ht="159" customHeight="1">
      <c r="A13" s="26" t="s">
        <v>50</v>
      </c>
      <c r="B13" s="35" t="s">
        <v>66</v>
      </c>
      <c r="C13" s="12" t="s">
        <v>30</v>
      </c>
      <c r="D13" s="13" t="s">
        <v>6</v>
      </c>
      <c r="E13" s="13" t="s">
        <v>6</v>
      </c>
      <c r="F13" s="1">
        <v>119.18</v>
      </c>
      <c r="G13" s="1">
        <v>2017</v>
      </c>
      <c r="H13" s="36">
        <v>881975.9</v>
      </c>
      <c r="I13" s="14"/>
      <c r="J13" s="14"/>
      <c r="K13" s="56">
        <v>176365.6</v>
      </c>
      <c r="L13" s="45"/>
      <c r="M13" s="57"/>
      <c r="N13" s="14" t="e">
        <f>#REF!+#REF!+#REF!+#REF!+#REF!+#REF!+#REF!</f>
        <v>#REF!</v>
      </c>
      <c r="O13" s="14">
        <v>485048</v>
      </c>
      <c r="P13" s="14">
        <v>220562.3</v>
      </c>
      <c r="Q13" s="14">
        <f>T13+V13+W13</f>
        <v>8320</v>
      </c>
      <c r="R13" s="14"/>
      <c r="S13" s="14"/>
      <c r="T13" s="78">
        <v>8320</v>
      </c>
      <c r="U13" s="79"/>
      <c r="V13" s="14"/>
      <c r="W13" s="14"/>
    </row>
    <row r="14" spans="1:23" ht="82.5" customHeight="1">
      <c r="A14" s="26" t="s">
        <v>51</v>
      </c>
      <c r="B14" s="38" t="s">
        <v>31</v>
      </c>
      <c r="C14" s="13" t="s">
        <v>32</v>
      </c>
      <c r="D14" s="13" t="s">
        <v>6</v>
      </c>
      <c r="E14" s="13" t="s">
        <v>6</v>
      </c>
      <c r="F14" s="3"/>
      <c r="G14" s="3">
        <v>2015</v>
      </c>
      <c r="H14" s="18">
        <f aca="true" t="shared" si="0" ref="H14:H21">K14+O14+P14</f>
        <v>36000</v>
      </c>
      <c r="I14" s="14"/>
      <c r="J14" s="14"/>
      <c r="K14" s="15">
        <v>36000</v>
      </c>
      <c r="L14" s="16"/>
      <c r="M14" s="17"/>
      <c r="N14" s="18"/>
      <c r="O14" s="18"/>
      <c r="P14" s="18"/>
      <c r="Q14" s="14">
        <f>T14+V14+W14</f>
        <v>2377.1</v>
      </c>
      <c r="R14" s="14"/>
      <c r="S14" s="14"/>
      <c r="T14" s="43">
        <v>2377.1</v>
      </c>
      <c r="U14" s="44"/>
      <c r="V14" s="18"/>
      <c r="W14" s="18"/>
    </row>
    <row r="15" spans="1:23" ht="82.5" customHeight="1">
      <c r="A15" s="52" t="s">
        <v>52</v>
      </c>
      <c r="B15" s="58" t="s">
        <v>34</v>
      </c>
      <c r="C15" s="13" t="s">
        <v>83</v>
      </c>
      <c r="D15" s="13" t="s">
        <v>6</v>
      </c>
      <c r="E15" s="13" t="s">
        <v>6</v>
      </c>
      <c r="F15" s="19"/>
      <c r="G15" s="3">
        <v>2015</v>
      </c>
      <c r="H15" s="18">
        <v>20</v>
      </c>
      <c r="I15" s="14"/>
      <c r="J15" s="14"/>
      <c r="K15" s="15">
        <v>20</v>
      </c>
      <c r="L15" s="16"/>
      <c r="M15" s="17"/>
      <c r="N15" s="18"/>
      <c r="O15" s="18"/>
      <c r="P15" s="18"/>
      <c r="Q15" s="18">
        <v>20</v>
      </c>
      <c r="R15" s="14"/>
      <c r="S15" s="14"/>
      <c r="T15" s="56">
        <v>20</v>
      </c>
      <c r="U15" s="57"/>
      <c r="V15" s="18"/>
      <c r="W15" s="18"/>
    </row>
    <row r="16" spans="1:23" ht="66" customHeight="1">
      <c r="A16" s="53"/>
      <c r="B16" s="41"/>
      <c r="C16" s="13" t="s">
        <v>10</v>
      </c>
      <c r="D16" s="13" t="s">
        <v>6</v>
      </c>
      <c r="E16" s="13" t="s">
        <v>6</v>
      </c>
      <c r="F16" s="19" t="s">
        <v>33</v>
      </c>
      <c r="G16" s="4" t="s">
        <v>35</v>
      </c>
      <c r="H16" s="18">
        <f>K16+O16+P16</f>
        <v>115103.70000000001</v>
      </c>
      <c r="I16" s="14"/>
      <c r="J16" s="14">
        <v>8000</v>
      </c>
      <c r="K16" s="56">
        <v>44503.54</v>
      </c>
      <c r="L16" s="45"/>
      <c r="M16" s="57"/>
      <c r="N16" s="18">
        <v>31844.5</v>
      </c>
      <c r="O16" s="18">
        <v>70600.16</v>
      </c>
      <c r="P16" s="18"/>
      <c r="Q16" s="18">
        <f>T16+V16+W16</f>
        <v>22746.199999999997</v>
      </c>
      <c r="R16" s="14"/>
      <c r="S16" s="14">
        <v>8000</v>
      </c>
      <c r="T16" s="56">
        <f>18815.1-20</f>
        <v>18795.1</v>
      </c>
      <c r="U16" s="57"/>
      <c r="V16" s="18">
        <v>3951.1</v>
      </c>
      <c r="W16" s="18"/>
    </row>
    <row r="17" spans="1:23" ht="66" customHeight="1">
      <c r="A17" s="52" t="s">
        <v>53</v>
      </c>
      <c r="B17" s="58" t="s">
        <v>36</v>
      </c>
      <c r="C17" s="13" t="s">
        <v>83</v>
      </c>
      <c r="D17" s="13" t="s">
        <v>6</v>
      </c>
      <c r="E17" s="13" t="s">
        <v>6</v>
      </c>
      <c r="F17" s="19"/>
      <c r="G17" s="4" t="s">
        <v>25</v>
      </c>
      <c r="H17" s="18">
        <v>20</v>
      </c>
      <c r="I17" s="14"/>
      <c r="J17" s="14"/>
      <c r="K17" s="15">
        <v>20</v>
      </c>
      <c r="L17" s="16"/>
      <c r="M17" s="17"/>
      <c r="N17" s="18"/>
      <c r="O17" s="18"/>
      <c r="P17" s="18"/>
      <c r="Q17" s="18"/>
      <c r="R17" s="14"/>
      <c r="S17" s="14"/>
      <c r="T17" s="15"/>
      <c r="U17" s="17"/>
      <c r="V17" s="18"/>
      <c r="W17" s="18"/>
    </row>
    <row r="18" spans="1:23" ht="69.75" customHeight="1">
      <c r="A18" s="53"/>
      <c r="B18" s="41"/>
      <c r="C18" s="13" t="s">
        <v>9</v>
      </c>
      <c r="D18" s="13" t="s">
        <v>6</v>
      </c>
      <c r="E18" s="13" t="s">
        <v>6</v>
      </c>
      <c r="F18" s="19" t="s">
        <v>33</v>
      </c>
      <c r="G18" s="4" t="s">
        <v>35</v>
      </c>
      <c r="H18" s="18">
        <f t="shared" si="0"/>
        <v>48801.8</v>
      </c>
      <c r="I18" s="14"/>
      <c r="J18" s="14"/>
      <c r="K18" s="15">
        <f>24410.9-20</f>
        <v>24390.9</v>
      </c>
      <c r="L18" s="16"/>
      <c r="M18" s="17"/>
      <c r="N18" s="18"/>
      <c r="O18" s="18">
        <v>24410.9</v>
      </c>
      <c r="P18" s="18"/>
      <c r="Q18" s="18">
        <f>T18+V18+W18</f>
        <v>24390.9</v>
      </c>
      <c r="R18" s="14"/>
      <c r="S18" s="14"/>
      <c r="T18" s="56">
        <f aca="true" t="shared" si="1" ref="T18:T31">K18</f>
        <v>24390.9</v>
      </c>
      <c r="U18" s="57"/>
      <c r="V18" s="18"/>
      <c r="W18" s="18"/>
    </row>
    <row r="19" spans="1:23" ht="66.75" customHeight="1">
      <c r="A19" s="27" t="s">
        <v>54</v>
      </c>
      <c r="B19" s="39" t="s">
        <v>81</v>
      </c>
      <c r="C19" s="12" t="s">
        <v>9</v>
      </c>
      <c r="D19" s="13" t="s">
        <v>6</v>
      </c>
      <c r="E19" s="13" t="s">
        <v>6</v>
      </c>
      <c r="F19" s="19" t="s">
        <v>13</v>
      </c>
      <c r="G19" s="4" t="s">
        <v>25</v>
      </c>
      <c r="H19" s="18">
        <f t="shared" si="0"/>
        <v>8053.8</v>
      </c>
      <c r="I19" s="14"/>
      <c r="J19" s="14"/>
      <c r="K19" s="56">
        <v>8053.8</v>
      </c>
      <c r="L19" s="45"/>
      <c r="M19" s="57"/>
      <c r="N19" s="18">
        <v>9500</v>
      </c>
      <c r="O19" s="18"/>
      <c r="P19" s="18"/>
      <c r="Q19" s="18">
        <f aca="true" t="shared" si="2" ref="Q19:Q31">T19+V19+W19</f>
        <v>8053.8</v>
      </c>
      <c r="R19" s="14"/>
      <c r="S19" s="14"/>
      <c r="T19" s="56">
        <f t="shared" si="1"/>
        <v>8053.8</v>
      </c>
      <c r="U19" s="57"/>
      <c r="V19" s="18"/>
      <c r="W19" s="18"/>
    </row>
    <row r="20" spans="1:23" ht="77.25" customHeight="1">
      <c r="A20" s="27" t="s">
        <v>55</v>
      </c>
      <c r="B20" s="39" t="s">
        <v>37</v>
      </c>
      <c r="C20" s="13" t="s">
        <v>9</v>
      </c>
      <c r="D20" s="13" t="s">
        <v>6</v>
      </c>
      <c r="E20" s="13" t="s">
        <v>6</v>
      </c>
      <c r="F20" s="19" t="s">
        <v>33</v>
      </c>
      <c r="G20" s="4" t="s">
        <v>25</v>
      </c>
      <c r="H20" s="18">
        <f t="shared" si="0"/>
        <v>7150</v>
      </c>
      <c r="I20" s="14"/>
      <c r="J20" s="14">
        <v>10500</v>
      </c>
      <c r="K20" s="56">
        <v>7150</v>
      </c>
      <c r="L20" s="45"/>
      <c r="M20" s="57"/>
      <c r="N20" s="18">
        <v>21895</v>
      </c>
      <c r="O20" s="18"/>
      <c r="P20" s="18"/>
      <c r="Q20" s="18">
        <f t="shared" si="2"/>
        <v>7150</v>
      </c>
      <c r="R20" s="14"/>
      <c r="S20" s="14">
        <v>10500</v>
      </c>
      <c r="T20" s="56">
        <f t="shared" si="1"/>
        <v>7150</v>
      </c>
      <c r="U20" s="57"/>
      <c r="V20" s="18"/>
      <c r="W20" s="18"/>
    </row>
    <row r="21" spans="1:23" ht="63.75" customHeight="1">
      <c r="A21" s="27" t="s">
        <v>56</v>
      </c>
      <c r="B21" s="39" t="s">
        <v>38</v>
      </c>
      <c r="C21" s="12" t="s">
        <v>22</v>
      </c>
      <c r="D21" s="13" t="s">
        <v>6</v>
      </c>
      <c r="E21" s="13" t="s">
        <v>6</v>
      </c>
      <c r="F21" s="19"/>
      <c r="G21" s="4" t="s">
        <v>25</v>
      </c>
      <c r="H21" s="18">
        <f t="shared" si="0"/>
        <v>10000</v>
      </c>
      <c r="I21" s="14"/>
      <c r="J21" s="14"/>
      <c r="K21" s="56">
        <v>10000</v>
      </c>
      <c r="L21" s="45"/>
      <c r="M21" s="57"/>
      <c r="N21" s="18">
        <v>4042.6</v>
      </c>
      <c r="O21" s="18"/>
      <c r="P21" s="18"/>
      <c r="Q21" s="18">
        <f t="shared" si="2"/>
        <v>1000</v>
      </c>
      <c r="R21" s="14"/>
      <c r="S21" s="14"/>
      <c r="T21" s="56">
        <v>1000</v>
      </c>
      <c r="U21" s="57"/>
      <c r="V21" s="18"/>
      <c r="W21" s="18"/>
    </row>
    <row r="22" spans="1:23" ht="94.5" customHeight="1">
      <c r="A22" s="27" t="s">
        <v>57</v>
      </c>
      <c r="B22" s="40" t="s">
        <v>21</v>
      </c>
      <c r="C22" s="12"/>
      <c r="D22" s="13"/>
      <c r="E22" s="13"/>
      <c r="F22" s="19"/>
      <c r="G22" s="4"/>
      <c r="H22" s="18"/>
      <c r="I22" s="14"/>
      <c r="J22" s="14"/>
      <c r="K22" s="56"/>
      <c r="L22" s="45"/>
      <c r="M22" s="57"/>
      <c r="N22" s="18">
        <v>1843.1</v>
      </c>
      <c r="O22" s="18"/>
      <c r="P22" s="18"/>
      <c r="Q22" s="18"/>
      <c r="R22" s="14"/>
      <c r="S22" s="14"/>
      <c r="T22" s="56"/>
      <c r="U22" s="57"/>
      <c r="V22" s="18"/>
      <c r="W22" s="18"/>
    </row>
    <row r="23" spans="1:23" ht="77.25" customHeight="1">
      <c r="A23" s="27" t="s">
        <v>68</v>
      </c>
      <c r="B23" s="39" t="s">
        <v>39</v>
      </c>
      <c r="C23" s="12" t="s">
        <v>11</v>
      </c>
      <c r="D23" s="13" t="s">
        <v>6</v>
      </c>
      <c r="E23" s="13" t="s">
        <v>6</v>
      </c>
      <c r="F23" s="19"/>
      <c r="G23" s="4" t="s">
        <v>25</v>
      </c>
      <c r="H23" s="18">
        <f aca="true" t="shared" si="3" ref="H23:H31">K23+O23+P23</f>
        <v>575.2</v>
      </c>
      <c r="I23" s="14"/>
      <c r="J23" s="14"/>
      <c r="K23" s="56">
        <v>575.2</v>
      </c>
      <c r="L23" s="45"/>
      <c r="M23" s="57"/>
      <c r="N23" s="18">
        <v>608.8</v>
      </c>
      <c r="O23" s="18"/>
      <c r="P23" s="18"/>
      <c r="Q23" s="18">
        <f t="shared" si="2"/>
        <v>575.2</v>
      </c>
      <c r="R23" s="14"/>
      <c r="S23" s="14"/>
      <c r="T23" s="56">
        <f t="shared" si="1"/>
        <v>575.2</v>
      </c>
      <c r="U23" s="57"/>
      <c r="V23" s="18"/>
      <c r="W23" s="18"/>
    </row>
    <row r="24" spans="1:23" ht="134.25" customHeight="1">
      <c r="A24" s="27" t="s">
        <v>69</v>
      </c>
      <c r="B24" s="39" t="s">
        <v>40</v>
      </c>
      <c r="C24" s="12" t="s">
        <v>11</v>
      </c>
      <c r="D24" s="13" t="s">
        <v>6</v>
      </c>
      <c r="E24" s="13" t="s">
        <v>6</v>
      </c>
      <c r="F24" s="19"/>
      <c r="G24" s="4" t="s">
        <v>25</v>
      </c>
      <c r="H24" s="18">
        <f t="shared" si="3"/>
        <v>845.1</v>
      </c>
      <c r="I24" s="14"/>
      <c r="J24" s="14"/>
      <c r="K24" s="56">
        <v>845.1</v>
      </c>
      <c r="L24" s="45"/>
      <c r="M24" s="57"/>
      <c r="N24" s="18">
        <v>14668</v>
      </c>
      <c r="O24" s="18"/>
      <c r="P24" s="18"/>
      <c r="Q24" s="18">
        <f t="shared" si="2"/>
        <v>845.1</v>
      </c>
      <c r="R24" s="14"/>
      <c r="S24" s="14"/>
      <c r="T24" s="56">
        <f t="shared" si="1"/>
        <v>845.1</v>
      </c>
      <c r="U24" s="57"/>
      <c r="V24" s="18"/>
      <c r="W24" s="18"/>
    </row>
    <row r="25" spans="1:23" ht="132" customHeight="1">
      <c r="A25" s="26" t="s">
        <v>70</v>
      </c>
      <c r="B25" s="35" t="s">
        <v>41</v>
      </c>
      <c r="C25" s="12" t="s">
        <v>11</v>
      </c>
      <c r="D25" s="13" t="s">
        <v>6</v>
      </c>
      <c r="E25" s="13" t="s">
        <v>6</v>
      </c>
      <c r="F25" s="19"/>
      <c r="G25" s="4" t="s">
        <v>25</v>
      </c>
      <c r="H25" s="18">
        <f t="shared" si="3"/>
        <v>410.4</v>
      </c>
      <c r="I25" s="14"/>
      <c r="J25" s="14"/>
      <c r="K25" s="56">
        <v>410.4</v>
      </c>
      <c r="L25" s="45"/>
      <c r="M25" s="57"/>
      <c r="N25" s="18">
        <v>2558.6</v>
      </c>
      <c r="O25" s="18"/>
      <c r="P25" s="18"/>
      <c r="Q25" s="18">
        <f t="shared" si="2"/>
        <v>410.4</v>
      </c>
      <c r="R25" s="14"/>
      <c r="S25" s="14"/>
      <c r="T25" s="56">
        <f t="shared" si="1"/>
        <v>410.4</v>
      </c>
      <c r="U25" s="57"/>
      <c r="V25" s="18"/>
      <c r="W25" s="18"/>
    </row>
    <row r="26" spans="1:23" ht="123.75" customHeight="1">
      <c r="A26" s="26" t="s">
        <v>71</v>
      </c>
      <c r="B26" s="35" t="s">
        <v>42</v>
      </c>
      <c r="C26" s="12" t="s">
        <v>11</v>
      </c>
      <c r="D26" s="13" t="s">
        <v>6</v>
      </c>
      <c r="E26" s="13" t="s">
        <v>6</v>
      </c>
      <c r="F26" s="19"/>
      <c r="G26" s="4" t="s">
        <v>25</v>
      </c>
      <c r="H26" s="18">
        <f t="shared" si="3"/>
        <v>14060.9</v>
      </c>
      <c r="I26" s="14"/>
      <c r="J26" s="14"/>
      <c r="K26" s="56">
        <v>14060.9</v>
      </c>
      <c r="L26" s="45"/>
      <c r="M26" s="57"/>
      <c r="N26" s="18">
        <v>3382.1</v>
      </c>
      <c r="O26" s="18"/>
      <c r="P26" s="18"/>
      <c r="Q26" s="18">
        <f t="shared" si="2"/>
        <v>14060.9</v>
      </c>
      <c r="R26" s="14"/>
      <c r="S26" s="14"/>
      <c r="T26" s="56">
        <f t="shared" si="1"/>
        <v>14060.9</v>
      </c>
      <c r="U26" s="57"/>
      <c r="V26" s="18"/>
      <c r="W26" s="18"/>
    </row>
    <row r="27" spans="1:23" ht="69" customHeight="1">
      <c r="A27" s="26" t="s">
        <v>72</v>
      </c>
      <c r="B27" s="35" t="s">
        <v>43</v>
      </c>
      <c r="C27" s="12" t="s">
        <v>9</v>
      </c>
      <c r="D27" s="13" t="s">
        <v>6</v>
      </c>
      <c r="E27" s="13" t="s">
        <v>6</v>
      </c>
      <c r="F27" s="19"/>
      <c r="G27" s="4" t="s">
        <v>25</v>
      </c>
      <c r="H27" s="18">
        <f t="shared" si="3"/>
        <v>21602.6</v>
      </c>
      <c r="I27" s="14"/>
      <c r="J27" s="14"/>
      <c r="K27" s="46">
        <v>21602.6</v>
      </c>
      <c r="L27" s="46"/>
      <c r="M27" s="46"/>
      <c r="N27" s="18">
        <v>417.7</v>
      </c>
      <c r="O27" s="18"/>
      <c r="P27" s="18"/>
      <c r="Q27" s="18">
        <f t="shared" si="2"/>
        <v>21602.6</v>
      </c>
      <c r="R27" s="14"/>
      <c r="S27" s="14"/>
      <c r="T27" s="56">
        <f t="shared" si="1"/>
        <v>21602.6</v>
      </c>
      <c r="U27" s="57"/>
      <c r="V27" s="18"/>
      <c r="W27" s="18"/>
    </row>
    <row r="28" spans="1:23" ht="69" customHeight="1">
      <c r="A28" s="52" t="s">
        <v>73</v>
      </c>
      <c r="B28" s="54" t="s">
        <v>44</v>
      </c>
      <c r="C28" s="12" t="s">
        <v>83</v>
      </c>
      <c r="D28" s="13" t="s">
        <v>6</v>
      </c>
      <c r="E28" s="13" t="s">
        <v>6</v>
      </c>
      <c r="F28" s="19"/>
      <c r="G28" s="4" t="s">
        <v>25</v>
      </c>
      <c r="H28" s="18">
        <v>576.5</v>
      </c>
      <c r="I28" s="18">
        <v>576.5</v>
      </c>
      <c r="J28" s="18">
        <v>576.5</v>
      </c>
      <c r="K28" s="18">
        <v>576.5</v>
      </c>
      <c r="L28" s="14"/>
      <c r="M28" s="14"/>
      <c r="N28" s="18"/>
      <c r="O28" s="18"/>
      <c r="P28" s="18"/>
      <c r="Q28" s="18"/>
      <c r="R28" s="14"/>
      <c r="S28" s="14"/>
      <c r="T28" s="15"/>
      <c r="U28" s="17"/>
      <c r="V28" s="18"/>
      <c r="W28" s="18"/>
    </row>
    <row r="29" spans="1:23" ht="95.25" customHeight="1">
      <c r="A29" s="53"/>
      <c r="B29" s="55"/>
      <c r="C29" s="12" t="s">
        <v>32</v>
      </c>
      <c r="D29" s="13" t="s">
        <v>6</v>
      </c>
      <c r="E29" s="13" t="s">
        <v>6</v>
      </c>
      <c r="F29" s="19"/>
      <c r="G29" s="4" t="s">
        <v>25</v>
      </c>
      <c r="H29" s="18">
        <f t="shared" si="3"/>
        <v>19090.4</v>
      </c>
      <c r="I29" s="14"/>
      <c r="J29" s="14"/>
      <c r="K29" s="46">
        <f>19666.9-576.5</f>
        <v>19090.4</v>
      </c>
      <c r="L29" s="46"/>
      <c r="M29" s="46"/>
      <c r="N29" s="18">
        <v>414.8</v>
      </c>
      <c r="O29" s="18"/>
      <c r="P29" s="18"/>
      <c r="Q29" s="18">
        <f t="shared" si="2"/>
        <v>19090.4</v>
      </c>
      <c r="R29" s="14"/>
      <c r="S29" s="14"/>
      <c r="T29" s="56">
        <f t="shared" si="1"/>
        <v>19090.4</v>
      </c>
      <c r="U29" s="57"/>
      <c r="V29" s="18"/>
      <c r="W29" s="18"/>
    </row>
    <row r="30" spans="1:23" ht="95.25" customHeight="1">
      <c r="A30" s="26" t="s">
        <v>74</v>
      </c>
      <c r="B30" s="39" t="s">
        <v>67</v>
      </c>
      <c r="C30" s="12" t="s">
        <v>11</v>
      </c>
      <c r="D30" s="13" t="s">
        <v>6</v>
      </c>
      <c r="E30" s="13" t="s">
        <v>6</v>
      </c>
      <c r="F30" s="19"/>
      <c r="G30" s="4" t="s">
        <v>25</v>
      </c>
      <c r="H30" s="18">
        <f>K30+O30+P30</f>
        <v>342.1</v>
      </c>
      <c r="I30" s="14"/>
      <c r="J30" s="14"/>
      <c r="K30" s="14">
        <v>342.1</v>
      </c>
      <c r="L30" s="14"/>
      <c r="M30" s="14"/>
      <c r="N30" s="18"/>
      <c r="O30" s="18"/>
      <c r="P30" s="18"/>
      <c r="Q30" s="18">
        <f>T30+V30+W30</f>
        <v>342.1</v>
      </c>
      <c r="R30" s="14"/>
      <c r="S30" s="14"/>
      <c r="T30" s="56">
        <v>342.1</v>
      </c>
      <c r="U30" s="57"/>
      <c r="V30" s="18"/>
      <c r="W30" s="18"/>
    </row>
    <row r="31" spans="1:23" ht="61.5" customHeight="1">
      <c r="A31" s="27" t="s">
        <v>75</v>
      </c>
      <c r="B31" s="39" t="s">
        <v>45</v>
      </c>
      <c r="C31" s="12" t="s">
        <v>9</v>
      </c>
      <c r="D31" s="13" t="s">
        <v>6</v>
      </c>
      <c r="E31" s="13" t="s">
        <v>6</v>
      </c>
      <c r="F31" s="19"/>
      <c r="G31" s="4">
        <v>2015</v>
      </c>
      <c r="H31" s="18">
        <f t="shared" si="3"/>
        <v>11172</v>
      </c>
      <c r="I31" s="14"/>
      <c r="J31" s="14"/>
      <c r="K31" s="46">
        <v>11172</v>
      </c>
      <c r="L31" s="46"/>
      <c r="M31" s="46"/>
      <c r="N31" s="18">
        <v>1700</v>
      </c>
      <c r="O31" s="18"/>
      <c r="P31" s="18"/>
      <c r="Q31" s="18">
        <f t="shared" si="2"/>
        <v>11172</v>
      </c>
      <c r="R31" s="14"/>
      <c r="S31" s="14"/>
      <c r="T31" s="56">
        <f t="shared" si="1"/>
        <v>11172</v>
      </c>
      <c r="U31" s="57"/>
      <c r="V31" s="18"/>
      <c r="W31" s="18"/>
    </row>
    <row r="32" spans="1:23" ht="61.5" customHeight="1">
      <c r="A32" s="26" t="s">
        <v>76</v>
      </c>
      <c r="B32" s="39" t="s">
        <v>77</v>
      </c>
      <c r="C32" s="12" t="s">
        <v>11</v>
      </c>
      <c r="D32" s="13" t="s">
        <v>6</v>
      </c>
      <c r="E32" s="13" t="s">
        <v>6</v>
      </c>
      <c r="F32" s="19"/>
      <c r="G32" s="4" t="s">
        <v>25</v>
      </c>
      <c r="H32" s="18">
        <f>K32+O32+P32</f>
        <v>24686</v>
      </c>
      <c r="I32" s="14"/>
      <c r="J32" s="14"/>
      <c r="K32" s="56">
        <v>24686</v>
      </c>
      <c r="L32" s="45"/>
      <c r="M32" s="57"/>
      <c r="N32" s="18">
        <v>6783.9</v>
      </c>
      <c r="O32" s="18"/>
      <c r="P32" s="18"/>
      <c r="Q32" s="18">
        <f>T32+V32+W32</f>
        <v>24686</v>
      </c>
      <c r="R32" s="14"/>
      <c r="S32" s="14"/>
      <c r="T32" s="56">
        <f>K32</f>
        <v>24686</v>
      </c>
      <c r="U32" s="57"/>
      <c r="V32" s="18"/>
      <c r="W32" s="18"/>
    </row>
    <row r="33" spans="1:23" ht="60" customHeight="1">
      <c r="A33" s="88" t="s">
        <v>58</v>
      </c>
      <c r="B33" s="90" t="s">
        <v>62</v>
      </c>
      <c r="C33" s="12" t="s">
        <v>22</v>
      </c>
      <c r="D33" s="13" t="s">
        <v>6</v>
      </c>
      <c r="E33" s="13" t="s">
        <v>6</v>
      </c>
      <c r="F33" s="19" t="s">
        <v>33</v>
      </c>
      <c r="G33" s="4" t="s">
        <v>25</v>
      </c>
      <c r="H33" s="18">
        <f aca="true" t="shared" si="4" ref="H33:H39">K33+O33+P33</f>
        <v>950</v>
      </c>
      <c r="I33" s="14"/>
      <c r="J33" s="14"/>
      <c r="K33" s="14">
        <v>950</v>
      </c>
      <c r="L33" s="14"/>
      <c r="M33" s="14"/>
      <c r="N33" s="18"/>
      <c r="O33" s="18"/>
      <c r="P33" s="18"/>
      <c r="Q33" s="18">
        <f>T33+V33+W33</f>
        <v>950</v>
      </c>
      <c r="R33" s="14"/>
      <c r="S33" s="14"/>
      <c r="T33" s="56">
        <f>K33</f>
        <v>950</v>
      </c>
      <c r="U33" s="57"/>
      <c r="V33" s="18"/>
      <c r="W33" s="18"/>
    </row>
    <row r="34" spans="1:23" ht="64.5" customHeight="1">
      <c r="A34" s="89"/>
      <c r="B34" s="91"/>
      <c r="C34" s="12" t="s">
        <v>12</v>
      </c>
      <c r="D34" s="13" t="s">
        <v>6</v>
      </c>
      <c r="E34" s="13" t="s">
        <v>6</v>
      </c>
      <c r="F34" s="19" t="s">
        <v>33</v>
      </c>
      <c r="G34" s="4" t="s">
        <v>35</v>
      </c>
      <c r="H34" s="18">
        <f t="shared" si="4"/>
        <v>4000</v>
      </c>
      <c r="I34" s="14"/>
      <c r="J34" s="14"/>
      <c r="K34" s="14"/>
      <c r="L34" s="14"/>
      <c r="M34" s="14"/>
      <c r="N34" s="18"/>
      <c r="O34" s="18">
        <v>4000</v>
      </c>
      <c r="P34" s="18"/>
      <c r="Q34" s="18">
        <f>T34+V34+W34</f>
        <v>0</v>
      </c>
      <c r="R34" s="14"/>
      <c r="S34" s="14"/>
      <c r="T34" s="56"/>
      <c r="U34" s="57"/>
      <c r="V34" s="18"/>
      <c r="W34" s="18"/>
    </row>
    <row r="35" spans="1:23" ht="64.5" customHeight="1">
      <c r="A35" s="52" t="s">
        <v>59</v>
      </c>
      <c r="B35" s="54" t="s">
        <v>61</v>
      </c>
      <c r="C35" s="12" t="s">
        <v>83</v>
      </c>
      <c r="D35" s="13" t="s">
        <v>6</v>
      </c>
      <c r="E35" s="13" t="s">
        <v>6</v>
      </c>
      <c r="F35" s="19"/>
      <c r="G35" s="4" t="s">
        <v>25</v>
      </c>
      <c r="H35" s="18">
        <v>20</v>
      </c>
      <c r="I35" s="14"/>
      <c r="J35" s="14"/>
      <c r="K35" s="14">
        <v>20</v>
      </c>
      <c r="L35" s="14"/>
      <c r="M35" s="14"/>
      <c r="N35" s="18"/>
      <c r="O35" s="18"/>
      <c r="P35" s="18"/>
      <c r="Q35" s="18">
        <v>20</v>
      </c>
      <c r="R35" s="14"/>
      <c r="S35" s="14"/>
      <c r="T35" s="56">
        <v>20</v>
      </c>
      <c r="U35" s="57"/>
      <c r="V35" s="18"/>
      <c r="W35" s="18"/>
    </row>
    <row r="36" spans="1:23" ht="60" customHeight="1">
      <c r="A36" s="53"/>
      <c r="B36" s="55"/>
      <c r="C36" s="12" t="s">
        <v>12</v>
      </c>
      <c r="D36" s="13" t="s">
        <v>6</v>
      </c>
      <c r="E36" s="13" t="s">
        <v>6</v>
      </c>
      <c r="F36" s="19"/>
      <c r="G36" s="4" t="s">
        <v>25</v>
      </c>
      <c r="H36" s="18">
        <f t="shared" si="4"/>
        <v>104576.9</v>
      </c>
      <c r="I36" s="14"/>
      <c r="J36" s="14"/>
      <c r="K36" s="14">
        <f>104596.9-20</f>
        <v>104576.9</v>
      </c>
      <c r="L36" s="14"/>
      <c r="M36" s="14"/>
      <c r="N36" s="18"/>
      <c r="O36" s="18"/>
      <c r="P36" s="18"/>
      <c r="Q36" s="18">
        <f>T36+V36+W36</f>
        <v>104576.9</v>
      </c>
      <c r="R36" s="14"/>
      <c r="S36" s="14"/>
      <c r="T36" s="56">
        <f>32037-20</f>
        <v>32017</v>
      </c>
      <c r="U36" s="57"/>
      <c r="V36" s="18">
        <v>72559.9</v>
      </c>
      <c r="W36" s="18"/>
    </row>
    <row r="37" spans="1:23" ht="63.75" customHeight="1">
      <c r="A37" s="27" t="s">
        <v>60</v>
      </c>
      <c r="B37" s="4" t="s">
        <v>46</v>
      </c>
      <c r="C37" s="12" t="s">
        <v>48</v>
      </c>
      <c r="D37" s="13" t="s">
        <v>6</v>
      </c>
      <c r="E37" s="13" t="s">
        <v>6</v>
      </c>
      <c r="F37" s="19" t="s">
        <v>33</v>
      </c>
      <c r="G37" s="4" t="s">
        <v>25</v>
      </c>
      <c r="H37" s="18">
        <v>23354.5</v>
      </c>
      <c r="I37" s="14"/>
      <c r="J37" s="14"/>
      <c r="K37" s="14">
        <v>23354.5</v>
      </c>
      <c r="L37" s="14"/>
      <c r="M37" s="14"/>
      <c r="N37" s="18"/>
      <c r="O37" s="18"/>
      <c r="P37" s="18"/>
      <c r="Q37" s="18">
        <v>12649.2</v>
      </c>
      <c r="R37" s="14"/>
      <c r="S37" s="14"/>
      <c r="T37" s="56">
        <v>12649.2</v>
      </c>
      <c r="U37" s="57"/>
      <c r="V37" s="18"/>
      <c r="W37" s="18"/>
    </row>
    <row r="38" spans="1:23" ht="91.5" customHeight="1">
      <c r="A38" s="27" t="s">
        <v>14</v>
      </c>
      <c r="B38" s="39" t="s">
        <v>47</v>
      </c>
      <c r="C38" s="12" t="s">
        <v>32</v>
      </c>
      <c r="D38" s="13" t="s">
        <v>6</v>
      </c>
      <c r="E38" s="13" t="s">
        <v>6</v>
      </c>
      <c r="F38" s="19"/>
      <c r="G38" s="4" t="s">
        <v>25</v>
      </c>
      <c r="H38" s="18">
        <f t="shared" si="4"/>
        <v>23000</v>
      </c>
      <c r="I38" s="14"/>
      <c r="J38" s="14"/>
      <c r="K38" s="14">
        <v>23000</v>
      </c>
      <c r="L38" s="14"/>
      <c r="M38" s="14"/>
      <c r="N38" s="18"/>
      <c r="O38" s="18"/>
      <c r="P38" s="18"/>
      <c r="Q38" s="18">
        <v>14417.9</v>
      </c>
      <c r="R38" s="14"/>
      <c r="S38" s="14"/>
      <c r="T38" s="56">
        <v>14417.9</v>
      </c>
      <c r="U38" s="57"/>
      <c r="V38" s="18"/>
      <c r="W38" s="18"/>
    </row>
    <row r="39" spans="1:23" ht="79.5" customHeight="1">
      <c r="A39" s="27" t="s">
        <v>15</v>
      </c>
      <c r="B39" s="39" t="s">
        <v>49</v>
      </c>
      <c r="C39" s="12" t="s">
        <v>32</v>
      </c>
      <c r="D39" s="13" t="s">
        <v>6</v>
      </c>
      <c r="E39" s="13" t="s">
        <v>6</v>
      </c>
      <c r="F39" s="19"/>
      <c r="G39" s="4" t="s">
        <v>25</v>
      </c>
      <c r="H39" s="18">
        <f t="shared" si="4"/>
        <v>4000</v>
      </c>
      <c r="I39" s="14"/>
      <c r="J39" s="14"/>
      <c r="K39" s="14">
        <v>4000</v>
      </c>
      <c r="L39" s="14"/>
      <c r="M39" s="14"/>
      <c r="N39" s="18"/>
      <c r="O39" s="18"/>
      <c r="P39" s="18"/>
      <c r="Q39" s="18">
        <f>T39+V39+W39</f>
        <v>4000</v>
      </c>
      <c r="R39" s="14"/>
      <c r="S39" s="14"/>
      <c r="T39" s="56">
        <f>K39</f>
        <v>4000</v>
      </c>
      <c r="U39" s="57"/>
      <c r="V39" s="18"/>
      <c r="W39" s="18"/>
    </row>
    <row r="40" spans="1:23" ht="70.5" customHeight="1">
      <c r="A40" s="88" t="s">
        <v>16</v>
      </c>
      <c r="B40" s="90" t="s">
        <v>64</v>
      </c>
      <c r="C40" s="12" t="s">
        <v>22</v>
      </c>
      <c r="D40" s="13" t="s">
        <v>6</v>
      </c>
      <c r="E40" s="13" t="s">
        <v>6</v>
      </c>
      <c r="F40" s="19"/>
      <c r="G40" s="90" t="s">
        <v>35</v>
      </c>
      <c r="H40" s="92">
        <f>K40+O40+P40+K41+O41+P41</f>
        <v>80000</v>
      </c>
      <c r="I40" s="14"/>
      <c r="J40" s="14"/>
      <c r="K40" s="18">
        <v>5000</v>
      </c>
      <c r="L40" s="14"/>
      <c r="M40" s="14"/>
      <c r="N40" s="18"/>
      <c r="O40" s="18"/>
      <c r="P40" s="18"/>
      <c r="Q40" s="92">
        <f>T40+V40+W40+T41+V41+W41</f>
        <v>3651</v>
      </c>
      <c r="R40" s="14"/>
      <c r="S40" s="14"/>
      <c r="T40" s="56">
        <v>3651</v>
      </c>
      <c r="U40" s="57"/>
      <c r="V40" s="18"/>
      <c r="W40" s="18"/>
    </row>
    <row r="41" spans="1:23" ht="72" customHeight="1">
      <c r="A41" s="89"/>
      <c r="B41" s="91"/>
      <c r="C41" s="12" t="s">
        <v>12</v>
      </c>
      <c r="D41" s="13" t="s">
        <v>6</v>
      </c>
      <c r="E41" s="13" t="s">
        <v>6</v>
      </c>
      <c r="F41" s="19"/>
      <c r="G41" s="94"/>
      <c r="H41" s="93"/>
      <c r="I41" s="14"/>
      <c r="J41" s="14"/>
      <c r="K41" s="18"/>
      <c r="L41" s="14"/>
      <c r="M41" s="14"/>
      <c r="N41" s="18"/>
      <c r="O41" s="18">
        <v>75000</v>
      </c>
      <c r="P41" s="18"/>
      <c r="Q41" s="93"/>
      <c r="R41" s="14"/>
      <c r="S41" s="14"/>
      <c r="T41" s="56"/>
      <c r="U41" s="57"/>
      <c r="V41" s="18"/>
      <c r="W41" s="18"/>
    </row>
    <row r="42" spans="1:23" ht="72" customHeight="1">
      <c r="A42" s="31" t="s">
        <v>17</v>
      </c>
      <c r="B42" s="4" t="s">
        <v>80</v>
      </c>
      <c r="C42" s="12" t="s">
        <v>79</v>
      </c>
      <c r="D42" s="13" t="s">
        <v>6</v>
      </c>
      <c r="E42" s="13" t="s">
        <v>6</v>
      </c>
      <c r="F42" s="19"/>
      <c r="G42" s="32">
        <v>2015</v>
      </c>
      <c r="H42" s="18">
        <v>15000</v>
      </c>
      <c r="I42" s="14"/>
      <c r="J42" s="14"/>
      <c r="K42" s="18">
        <v>15000</v>
      </c>
      <c r="L42" s="14"/>
      <c r="M42" s="14"/>
      <c r="N42" s="18"/>
      <c r="O42" s="18"/>
      <c r="P42" s="18"/>
      <c r="Q42" s="18">
        <v>15000</v>
      </c>
      <c r="R42" s="14"/>
      <c r="S42" s="14"/>
      <c r="T42" s="56">
        <v>15000</v>
      </c>
      <c r="U42" s="42"/>
      <c r="V42" s="18"/>
      <c r="W42" s="18"/>
    </row>
    <row r="43" spans="1:23" ht="89.25" customHeight="1">
      <c r="A43" s="27" t="s">
        <v>78</v>
      </c>
      <c r="B43" s="39" t="s">
        <v>84</v>
      </c>
      <c r="C43" s="12" t="s">
        <v>32</v>
      </c>
      <c r="D43" s="13" t="s">
        <v>6</v>
      </c>
      <c r="E43" s="13" t="s">
        <v>6</v>
      </c>
      <c r="F43" s="19"/>
      <c r="G43" s="4" t="s">
        <v>25</v>
      </c>
      <c r="H43" s="18">
        <f>K43+O43+P43</f>
        <v>6784.4</v>
      </c>
      <c r="I43" s="14"/>
      <c r="J43" s="14"/>
      <c r="K43" s="14">
        <v>6784.4</v>
      </c>
      <c r="L43" s="14"/>
      <c r="M43" s="14"/>
      <c r="N43" s="18"/>
      <c r="O43" s="18"/>
      <c r="P43" s="18"/>
      <c r="Q43" s="18">
        <f>T43+V43+W43</f>
        <v>6784.4</v>
      </c>
      <c r="R43" s="14"/>
      <c r="S43" s="14"/>
      <c r="T43" s="56">
        <v>6784.4</v>
      </c>
      <c r="U43" s="57"/>
      <c r="V43" s="18"/>
      <c r="W43" s="18"/>
    </row>
    <row r="44" spans="1:23" s="21" customFormat="1" ht="44.25" customHeight="1" thickBot="1">
      <c r="A44" s="85" t="s">
        <v>8</v>
      </c>
      <c r="B44" s="86"/>
      <c r="C44" s="86"/>
      <c r="D44" s="86"/>
      <c r="E44" s="86"/>
      <c r="F44" s="86"/>
      <c r="G44" s="86"/>
      <c r="H44" s="37">
        <f>SUM(H13:H43)</f>
        <v>1462172.2</v>
      </c>
      <c r="I44" s="20"/>
      <c r="J44" s="20"/>
      <c r="K44" s="87">
        <f>SUM(K13:M43)</f>
        <v>582550.8400000001</v>
      </c>
      <c r="L44" s="87"/>
      <c r="M44" s="87"/>
      <c r="N44" s="20" t="e">
        <f>SUM(N13:N43)-N13-#REF!</f>
        <v>#REF!</v>
      </c>
      <c r="O44" s="20">
        <f>SUM(O13:O43)</f>
        <v>659059.06</v>
      </c>
      <c r="P44" s="20">
        <f>SUM(P13:P43)</f>
        <v>220562.3</v>
      </c>
      <c r="Q44" s="20">
        <f>SUM(Q13:Q43)</f>
        <v>328892.10000000003</v>
      </c>
      <c r="R44" s="20"/>
      <c r="S44" s="20"/>
      <c r="T44" s="73">
        <f>SUM(T13:U43)</f>
        <v>252381.09999999998</v>
      </c>
      <c r="U44" s="74"/>
      <c r="V44" s="30">
        <f>SUM(V13:V43)</f>
        <v>76511</v>
      </c>
      <c r="W44" s="29">
        <f>SUM(W13:W43)</f>
        <v>0</v>
      </c>
    </row>
    <row r="45" spans="11:16" ht="15">
      <c r="K45" s="22"/>
      <c r="N45" s="22"/>
      <c r="O45" s="22"/>
      <c r="P45" s="22"/>
    </row>
    <row r="46" ht="15">
      <c r="K46" s="22"/>
    </row>
    <row r="48" spans="1:17" ht="18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2"/>
      <c r="P48" s="2"/>
      <c r="Q48" s="2"/>
    </row>
    <row r="50" spans="10:17" ht="26.25">
      <c r="J50" s="23"/>
      <c r="K50" s="23"/>
      <c r="L50" s="23"/>
      <c r="M50" s="23"/>
      <c r="N50" s="23"/>
      <c r="O50" s="34"/>
      <c r="P50" s="23"/>
      <c r="Q50" s="23"/>
    </row>
    <row r="51" spans="10:17" ht="15">
      <c r="J51" s="23"/>
      <c r="K51" s="23"/>
      <c r="L51" s="23"/>
      <c r="M51" s="23"/>
      <c r="N51" s="23"/>
      <c r="O51" s="23"/>
      <c r="P51" s="23"/>
      <c r="Q51" s="23"/>
    </row>
    <row r="52" spans="10:17" ht="15">
      <c r="J52" s="23"/>
      <c r="K52" s="23"/>
      <c r="L52" s="23"/>
      <c r="M52" s="23"/>
      <c r="N52" s="23"/>
      <c r="O52" s="23"/>
      <c r="P52" s="23"/>
      <c r="Q52" s="23"/>
    </row>
    <row r="53" spans="10:17" ht="15">
      <c r="J53" s="23"/>
      <c r="K53" s="23"/>
      <c r="L53" s="23"/>
      <c r="M53" s="23"/>
      <c r="N53" s="23"/>
      <c r="O53" s="23"/>
      <c r="P53" s="23"/>
      <c r="Q53" s="23"/>
    </row>
    <row r="56" ht="15">
      <c r="P56" s="22"/>
    </row>
  </sheetData>
  <sheetProtection/>
  <mergeCells count="82">
    <mergeCell ref="Q40:Q41"/>
    <mergeCell ref="K29:M29"/>
    <mergeCell ref="A33:A34"/>
    <mergeCell ref="K32:M32"/>
    <mergeCell ref="Q7:Q11"/>
    <mergeCell ref="K24:M24"/>
    <mergeCell ref="K25:M25"/>
    <mergeCell ref="K16:M16"/>
    <mergeCell ref="K13:M13"/>
    <mergeCell ref="B40:B41"/>
    <mergeCell ref="B33:B34"/>
    <mergeCell ref="H40:H41"/>
    <mergeCell ref="G40:G41"/>
    <mergeCell ref="A48:N48"/>
    <mergeCell ref="E7:E11"/>
    <mergeCell ref="A7:A11"/>
    <mergeCell ref="F7:F11"/>
    <mergeCell ref="D7:D11"/>
    <mergeCell ref="K12:M12"/>
    <mergeCell ref="A44:G44"/>
    <mergeCell ref="K31:M31"/>
    <mergeCell ref="K44:M44"/>
    <mergeCell ref="A40:A41"/>
    <mergeCell ref="T31:U31"/>
    <mergeCell ref="T34:U34"/>
    <mergeCell ref="T36:U36"/>
    <mergeCell ref="B7:B11"/>
    <mergeCell ref="G7:G11"/>
    <mergeCell ref="H7:H11"/>
    <mergeCell ref="T13:U13"/>
    <mergeCell ref="K20:M20"/>
    <mergeCell ref="K19:M19"/>
    <mergeCell ref="K21:M21"/>
    <mergeCell ref="T44:U44"/>
    <mergeCell ref="T23:U23"/>
    <mergeCell ref="T24:U24"/>
    <mergeCell ref="T25:U25"/>
    <mergeCell ref="T26:U26"/>
    <mergeCell ref="T27:U27"/>
    <mergeCell ref="T29:U29"/>
    <mergeCell ref="A4:N4"/>
    <mergeCell ref="A6:N6"/>
    <mergeCell ref="C7:C11"/>
    <mergeCell ref="T12:U12"/>
    <mergeCell ref="K27:M27"/>
    <mergeCell ref="T30:U30"/>
    <mergeCell ref="T15:U15"/>
    <mergeCell ref="U1:W1"/>
    <mergeCell ref="A5:W5"/>
    <mergeCell ref="U2:W2"/>
    <mergeCell ref="I7:P10"/>
    <mergeCell ref="R7:W10"/>
    <mergeCell ref="T11:U11"/>
    <mergeCell ref="A3:N3"/>
    <mergeCell ref="T14:U14"/>
    <mergeCell ref="T22:U22"/>
    <mergeCell ref="K23:M23"/>
    <mergeCell ref="K26:M26"/>
    <mergeCell ref="T16:U16"/>
    <mergeCell ref="T18:U18"/>
    <mergeCell ref="T19:U19"/>
    <mergeCell ref="T20:U20"/>
    <mergeCell ref="K22:M22"/>
    <mergeCell ref="T21:U21"/>
    <mergeCell ref="T33:U33"/>
    <mergeCell ref="T43:U43"/>
    <mergeCell ref="T38:U38"/>
    <mergeCell ref="T39:U39"/>
    <mergeCell ref="T40:U40"/>
    <mergeCell ref="T41:U41"/>
    <mergeCell ref="T37:U37"/>
    <mergeCell ref="T42:U42"/>
    <mergeCell ref="A35:A36"/>
    <mergeCell ref="B35:B36"/>
    <mergeCell ref="T35:U35"/>
    <mergeCell ref="A15:A16"/>
    <mergeCell ref="B15:B16"/>
    <mergeCell ref="A17:A18"/>
    <mergeCell ref="B17:B18"/>
    <mergeCell ref="A28:A29"/>
    <mergeCell ref="B28:B29"/>
    <mergeCell ref="T32:U32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2015-07-30T02:50:22Z</cp:lastPrinted>
  <dcterms:created xsi:type="dcterms:W3CDTF">1996-10-08T23:32:33Z</dcterms:created>
  <dcterms:modified xsi:type="dcterms:W3CDTF">2015-07-30T02:50:23Z</dcterms:modified>
  <cp:category/>
  <cp:version/>
  <cp:contentType/>
  <cp:contentStatus/>
</cp:coreProperties>
</file>