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'прил.2'!$10:$12</definedName>
  </definedNames>
  <calcPr fullCalcOnLoad="1"/>
</workbook>
</file>

<file path=xl/sharedStrings.xml><?xml version="1.0" encoding="utf-8"?>
<sst xmlns="http://schemas.openxmlformats.org/spreadsheetml/2006/main" count="109" uniqueCount="52">
  <si>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</si>
  <si>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</si>
  <si>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</si>
  <si>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</si>
  <si>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</si>
  <si>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</si>
  <si>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</si>
  <si>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</si>
  <si>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</si>
  <si>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</si>
  <si>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</si>
  <si>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</si>
  <si>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</si>
  <si>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</si>
  <si>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</si>
  <si>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</si>
  <si>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</si>
  <si>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</si>
  <si>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</si>
  <si>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</si>
  <si>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</si>
  <si>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дошкольного образования" на 2015 - 2017 годы"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</si>
  <si>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</si>
  <si>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</si>
  <si>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</si>
  <si>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</si>
  <si>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</si>
  <si>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</si>
  <si>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предоставление субсидии частным дошкольным образовательным организациям на возмещение затрат, связанных с обеспечением получения дошкольного образования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</si>
  <si>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</si>
  <si>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</si>
  <si>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</si>
  <si>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</si>
  <si>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</si>
  <si>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</si>
  <si>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</si>
  <si>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</si>
  <si>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</si>
  <si>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</si>
  <si>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</si>
  <si>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Томске, в т.ч.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</si>
  <si>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</si>
  <si>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</si>
  <si>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</si>
  <si>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</si>
  <si>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</si>
  <si>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</si>
  <si>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</si>
  <si>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 xml:space="preserve">Приложение 2 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</si>
  <si>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</si>
  <si>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</si>
  <si>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 xml:space="preserve"> от 06.08.2015 № 700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</si>
</sst>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1" xfId="5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3" fontId="0" fillId="0" borderId="0" xfId="61" applyFont="1" applyFill="1" applyAlignment="1">
      <alignment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1" fillId="0" borderId="11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49" fontId="1" fillId="0" borderId="15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60" zoomScalePageLayoutView="0" workbookViewId="0" topLeftCell="A1">
      <selection activeCell="K3" sqref="K3"/>
    </sheetView>
  </sheetViews>
  <sheetFormatPr defaultColWidth="9.140625" defaultRowHeight="15"/>
  <cols>
    <col min="1" max="1" width="9.140625" style="11" customWidth="1"/>
    <col min="2" max="2" width="36.57421875" style="1" customWidth="1"/>
    <col min="3" max="3" width="9.140625" style="1" customWidth="1"/>
    <col min="4" max="4" width="10.00390625" style="1" bestFit="1" customWidth="1"/>
    <col min="5" max="6" width="10.421875" style="1" bestFit="1" customWidth="1"/>
    <col min="7" max="7" width="13.00390625" style="1" customWidth="1"/>
    <col min="8" max="9" width="9.140625" style="1" customWidth="1"/>
    <col min="10" max="10" width="10.00390625" style="1" bestFit="1" customWidth="1"/>
    <col min="11" max="11" width="11.28125" style="1" customWidth="1"/>
    <col min="12" max="15" width="9.140625" style="1" customWidth="1"/>
    <col min="16" max="16" width="14.7109375" style="1" bestFit="1" customWidth="1"/>
    <col min="17" max="17" width="9.28125" style="1" bestFit="1" customWidth="1"/>
    <col min="18" max="16384" width="9.140625" style="1" customWidth="1"/>
  </cols>
  <sheetData>
    <row r="1" ht="15">
      <c r="K1" s="10" t="s">
        <v>48</v>
      </c>
    </row>
    <row r="2" ht="15">
      <c r="K2" s="10" t="s">
        <v>49</v>
      </c>
    </row>
    <row r="3" ht="15">
      <c r="K3" s="10" t="s">
        <v>51</v>
      </c>
    </row>
    <row r="4" ht="15">
      <c r="K4" s="10"/>
    </row>
    <row r="5" spans="1:15" ht="54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37" t="s">
        <v>22</v>
      </c>
      <c r="L5" s="37"/>
      <c r="M5" s="37"/>
      <c r="N5" s="37"/>
      <c r="O5" s="37"/>
    </row>
    <row r="6" spans="1:15" ht="15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9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 customHeight="1">
      <c r="A10" s="38" t="s">
        <v>4</v>
      </c>
      <c r="B10" s="36" t="s">
        <v>5</v>
      </c>
      <c r="C10" s="36" t="s">
        <v>6</v>
      </c>
      <c r="D10" s="36" t="s">
        <v>7</v>
      </c>
      <c r="E10" s="36"/>
      <c r="F10" s="36" t="s">
        <v>8</v>
      </c>
      <c r="G10" s="36"/>
      <c r="H10" s="36"/>
      <c r="I10" s="36"/>
      <c r="J10" s="36"/>
      <c r="K10" s="36"/>
      <c r="L10" s="36"/>
      <c r="M10" s="36"/>
      <c r="N10" s="30" t="s">
        <v>17</v>
      </c>
      <c r="O10" s="31"/>
    </row>
    <row r="11" spans="1:15" ht="25.5" customHeight="1">
      <c r="A11" s="38"/>
      <c r="B11" s="36"/>
      <c r="C11" s="36"/>
      <c r="D11" s="36"/>
      <c r="E11" s="36"/>
      <c r="F11" s="36" t="s">
        <v>9</v>
      </c>
      <c r="G11" s="36"/>
      <c r="H11" s="36" t="s">
        <v>10</v>
      </c>
      <c r="I11" s="36"/>
      <c r="J11" s="36" t="s">
        <v>11</v>
      </c>
      <c r="K11" s="36"/>
      <c r="L11" s="36" t="s">
        <v>12</v>
      </c>
      <c r="M11" s="36"/>
      <c r="N11" s="32"/>
      <c r="O11" s="33"/>
    </row>
    <row r="12" spans="1:15" ht="25.5">
      <c r="A12" s="38"/>
      <c r="B12" s="36"/>
      <c r="C12" s="36"/>
      <c r="D12" s="3" t="s">
        <v>13</v>
      </c>
      <c r="E12" s="3" t="s">
        <v>14</v>
      </c>
      <c r="F12" s="3" t="s">
        <v>13</v>
      </c>
      <c r="G12" s="3" t="s">
        <v>14</v>
      </c>
      <c r="H12" s="3" t="s">
        <v>13</v>
      </c>
      <c r="I12" s="3" t="s">
        <v>14</v>
      </c>
      <c r="J12" s="3" t="s">
        <v>13</v>
      </c>
      <c r="K12" s="3" t="s">
        <v>14</v>
      </c>
      <c r="L12" s="3" t="s">
        <v>13</v>
      </c>
      <c r="M12" s="3" t="s">
        <v>14</v>
      </c>
      <c r="N12" s="34"/>
      <c r="O12" s="35"/>
    </row>
    <row r="13" spans="1:15" ht="15">
      <c r="A13" s="1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6">
        <v>14</v>
      </c>
      <c r="O13" s="36"/>
    </row>
    <row r="14" spans="1:15" ht="58.5" customHeight="1">
      <c r="A14" s="13" t="s">
        <v>31</v>
      </c>
      <c r="B14" s="28" t="s">
        <v>37</v>
      </c>
      <c r="C14" s="28"/>
      <c r="D14" s="6"/>
      <c r="E14" s="6"/>
      <c r="F14" s="6"/>
      <c r="G14" s="6"/>
      <c r="H14" s="6"/>
      <c r="I14" s="6"/>
      <c r="J14" s="6"/>
      <c r="K14" s="6"/>
      <c r="L14" s="6"/>
      <c r="M14" s="6"/>
      <c r="N14" s="29"/>
      <c r="O14" s="29"/>
    </row>
    <row r="15" spans="1:15" ht="69.75" customHeight="1">
      <c r="A15" s="14" t="s">
        <v>19</v>
      </c>
      <c r="B15" s="16" t="s">
        <v>23</v>
      </c>
      <c r="C15" s="17"/>
      <c r="D15" s="5"/>
      <c r="E15" s="5"/>
      <c r="F15" s="4"/>
      <c r="G15" s="4"/>
      <c r="H15" s="4"/>
      <c r="I15" s="4"/>
      <c r="J15" s="4"/>
      <c r="K15" s="4"/>
      <c r="L15" s="4"/>
      <c r="M15" s="4"/>
      <c r="N15" s="22"/>
      <c r="O15" s="22"/>
    </row>
    <row r="16" spans="1:15" ht="17.25" customHeight="1">
      <c r="A16" s="18" t="s">
        <v>25</v>
      </c>
      <c r="B16" s="23" t="s">
        <v>24</v>
      </c>
      <c r="C16" s="9" t="s">
        <v>15</v>
      </c>
      <c r="D16" s="5">
        <f>F16+H16+J16+L16</f>
        <v>7107404.9</v>
      </c>
      <c r="E16" s="5">
        <f aca="true" t="shared" si="0" ref="D16:E39">G16+I16+K16+M16</f>
        <v>6425251.5</v>
      </c>
      <c r="F16" s="5">
        <f>SUM(F17:F19)</f>
        <v>3638909.9999999995</v>
      </c>
      <c r="G16" s="5">
        <f aca="true" t="shared" si="1" ref="G16:M16">SUM(G17:G19)</f>
        <v>2956756.5999999996</v>
      </c>
      <c r="H16" s="5">
        <f t="shared" si="1"/>
        <v>0</v>
      </c>
      <c r="I16" s="5">
        <f t="shared" si="1"/>
        <v>0</v>
      </c>
      <c r="J16" s="5">
        <f t="shared" si="1"/>
        <v>3468494.9000000004</v>
      </c>
      <c r="K16" s="5">
        <f t="shared" si="1"/>
        <v>3468494.9000000004</v>
      </c>
      <c r="L16" s="5">
        <f t="shared" si="1"/>
        <v>0</v>
      </c>
      <c r="M16" s="5">
        <f t="shared" si="1"/>
        <v>0</v>
      </c>
      <c r="N16" s="22" t="s">
        <v>18</v>
      </c>
      <c r="O16" s="22"/>
    </row>
    <row r="17" spans="1:15" ht="17.25" customHeight="1">
      <c r="A17" s="18"/>
      <c r="B17" s="23"/>
      <c r="C17" s="9" t="s">
        <v>0</v>
      </c>
      <c r="D17" s="5">
        <f>F17+H17+J17+L17</f>
        <v>2366717.5999999996</v>
      </c>
      <c r="E17" s="5">
        <f t="shared" si="0"/>
        <v>2296832.2</v>
      </c>
      <c r="F17" s="5">
        <f>F21+F25+F29+F33</f>
        <v>1119731.4</v>
      </c>
      <c r="G17" s="5">
        <f aca="true" t="shared" si="2" ref="G17:M17">G21+G25+G29+G33</f>
        <v>1049846</v>
      </c>
      <c r="H17" s="5">
        <f t="shared" si="2"/>
        <v>0</v>
      </c>
      <c r="I17" s="5">
        <f t="shared" si="2"/>
        <v>0</v>
      </c>
      <c r="J17" s="5">
        <f t="shared" si="2"/>
        <v>1246986.2</v>
      </c>
      <c r="K17" s="5">
        <f t="shared" si="2"/>
        <v>1246986.2</v>
      </c>
      <c r="L17" s="5">
        <f t="shared" si="2"/>
        <v>0</v>
      </c>
      <c r="M17" s="5">
        <f t="shared" si="2"/>
        <v>0</v>
      </c>
      <c r="N17" s="22"/>
      <c r="O17" s="22"/>
    </row>
    <row r="18" spans="1:15" ht="17.25" customHeight="1">
      <c r="A18" s="18"/>
      <c r="B18" s="23"/>
      <c r="C18" s="9" t="s">
        <v>1</v>
      </c>
      <c r="D18" s="5">
        <f t="shared" si="0"/>
        <v>2369845.5</v>
      </c>
      <c r="E18" s="5">
        <f t="shared" si="0"/>
        <v>2063711.5</v>
      </c>
      <c r="F18" s="5">
        <f aca="true" t="shared" si="3" ref="F18:M19">F22+F26+F30+F34</f>
        <v>1259589.2999999998</v>
      </c>
      <c r="G18" s="5">
        <f t="shared" si="3"/>
        <v>953455.2999999999</v>
      </c>
      <c r="H18" s="5">
        <f t="shared" si="3"/>
        <v>0</v>
      </c>
      <c r="I18" s="5">
        <f t="shared" si="3"/>
        <v>0</v>
      </c>
      <c r="J18" s="5">
        <f t="shared" si="3"/>
        <v>1110256.2000000002</v>
      </c>
      <c r="K18" s="5">
        <f t="shared" si="3"/>
        <v>1110256.2000000002</v>
      </c>
      <c r="L18" s="5">
        <f t="shared" si="3"/>
        <v>0</v>
      </c>
      <c r="M18" s="5">
        <f t="shared" si="3"/>
        <v>0</v>
      </c>
      <c r="N18" s="22"/>
      <c r="O18" s="22"/>
    </row>
    <row r="19" spans="1:15" ht="17.25" customHeight="1">
      <c r="A19" s="18"/>
      <c r="B19" s="23"/>
      <c r="C19" s="9" t="s">
        <v>3</v>
      </c>
      <c r="D19" s="5">
        <f t="shared" si="0"/>
        <v>2370841.8</v>
      </c>
      <c r="E19" s="5">
        <f t="shared" si="0"/>
        <v>2064707.7999999998</v>
      </c>
      <c r="F19" s="5">
        <f t="shared" si="3"/>
        <v>1259589.2999999998</v>
      </c>
      <c r="G19" s="5">
        <f t="shared" si="3"/>
        <v>953455.2999999999</v>
      </c>
      <c r="H19" s="5">
        <f t="shared" si="3"/>
        <v>0</v>
      </c>
      <c r="I19" s="5">
        <f t="shared" si="3"/>
        <v>0</v>
      </c>
      <c r="J19" s="5">
        <f t="shared" si="3"/>
        <v>1111252.5</v>
      </c>
      <c r="K19" s="5">
        <f t="shared" si="3"/>
        <v>1111252.5</v>
      </c>
      <c r="L19" s="5">
        <f t="shared" si="3"/>
        <v>0</v>
      </c>
      <c r="M19" s="5">
        <f t="shared" si="3"/>
        <v>0</v>
      </c>
      <c r="N19" s="22"/>
      <c r="O19" s="22"/>
    </row>
    <row r="20" spans="1:15" ht="27" customHeight="1">
      <c r="A20" s="18" t="s">
        <v>32</v>
      </c>
      <c r="B20" s="27" t="s">
        <v>26</v>
      </c>
      <c r="C20" s="9" t="s">
        <v>15</v>
      </c>
      <c r="D20" s="5">
        <f t="shared" si="0"/>
        <v>7006720.299999999</v>
      </c>
      <c r="E20" s="5">
        <f t="shared" si="0"/>
        <v>6324566.9</v>
      </c>
      <c r="F20" s="5">
        <f aca="true" t="shared" si="4" ref="F20:M20">SUM(F21:F23)</f>
        <v>3635253.8999999994</v>
      </c>
      <c r="G20" s="5">
        <f t="shared" si="4"/>
        <v>2953100.5</v>
      </c>
      <c r="H20" s="5">
        <f t="shared" si="4"/>
        <v>0</v>
      </c>
      <c r="I20" s="5">
        <f t="shared" si="4"/>
        <v>0</v>
      </c>
      <c r="J20" s="5">
        <f t="shared" si="4"/>
        <v>3371466.4</v>
      </c>
      <c r="K20" s="5">
        <f t="shared" si="4"/>
        <v>3371466.4</v>
      </c>
      <c r="L20" s="5">
        <f t="shared" si="4"/>
        <v>0</v>
      </c>
      <c r="M20" s="5">
        <f t="shared" si="4"/>
        <v>0</v>
      </c>
      <c r="N20" s="22"/>
      <c r="O20" s="22"/>
    </row>
    <row r="21" spans="1:17" ht="27" customHeight="1">
      <c r="A21" s="18"/>
      <c r="B21" s="27"/>
      <c r="C21" s="9" t="s">
        <v>0</v>
      </c>
      <c r="D21" s="5">
        <f t="shared" si="0"/>
        <v>2334945.0999999996</v>
      </c>
      <c r="E21" s="5">
        <f t="shared" si="0"/>
        <v>2265059.7</v>
      </c>
      <c r="F21" s="5">
        <f>1049559.5-22.1+3605+69075.3+1900-5605</f>
        <v>1118512.7</v>
      </c>
      <c r="G21" s="5">
        <f>1048320.3+307</f>
        <v>1048627.3</v>
      </c>
      <c r="H21" s="5"/>
      <c r="I21" s="5"/>
      <c r="J21" s="5">
        <v>1216432.4</v>
      </c>
      <c r="K21" s="5">
        <v>1216432.4</v>
      </c>
      <c r="L21" s="5"/>
      <c r="M21" s="5"/>
      <c r="N21" s="22"/>
      <c r="O21" s="22"/>
      <c r="P21" s="15"/>
      <c r="Q21" s="15"/>
    </row>
    <row r="22" spans="1:17" ht="27" customHeight="1">
      <c r="A22" s="18"/>
      <c r="B22" s="27"/>
      <c r="C22" s="9" t="s">
        <v>1</v>
      </c>
      <c r="D22" s="5">
        <f t="shared" si="0"/>
        <v>2335887.5999999996</v>
      </c>
      <c r="E22" s="5">
        <f t="shared" si="0"/>
        <v>2029753.6</v>
      </c>
      <c r="F22" s="5">
        <f>1168725.2+92100.4-2455</f>
        <v>1258370.5999999999</v>
      </c>
      <c r="G22" s="5">
        <v>952236.6</v>
      </c>
      <c r="H22" s="5"/>
      <c r="I22" s="5"/>
      <c r="J22" s="5">
        <v>1077517</v>
      </c>
      <c r="K22" s="5">
        <v>1077517</v>
      </c>
      <c r="L22" s="5"/>
      <c r="M22" s="5"/>
      <c r="N22" s="22"/>
      <c r="O22" s="22"/>
      <c r="P22" s="15"/>
      <c r="Q22" s="15"/>
    </row>
    <row r="23" spans="1:17" ht="27" customHeight="1">
      <c r="A23" s="18"/>
      <c r="B23" s="27"/>
      <c r="C23" s="9" t="s">
        <v>3</v>
      </c>
      <c r="D23" s="5">
        <f t="shared" si="0"/>
        <v>2335887.5999999996</v>
      </c>
      <c r="E23" s="5">
        <f t="shared" si="0"/>
        <v>2029753.6</v>
      </c>
      <c r="F23" s="5">
        <f>1168725.2+92100.4-2455</f>
        <v>1258370.5999999999</v>
      </c>
      <c r="G23" s="5">
        <v>952236.6</v>
      </c>
      <c r="H23" s="5"/>
      <c r="I23" s="5"/>
      <c r="J23" s="5">
        <v>1077517</v>
      </c>
      <c r="K23" s="5">
        <v>1077517</v>
      </c>
      <c r="L23" s="5"/>
      <c r="M23" s="5"/>
      <c r="N23" s="22"/>
      <c r="O23" s="22"/>
      <c r="P23" s="15"/>
      <c r="Q23" s="15"/>
    </row>
    <row r="24" spans="1:17" ht="27.75" customHeight="1">
      <c r="A24" s="18" t="s">
        <v>33</v>
      </c>
      <c r="B24" s="21" t="s">
        <v>27</v>
      </c>
      <c r="C24" s="9" t="s">
        <v>15</v>
      </c>
      <c r="D24" s="5">
        <f t="shared" si="0"/>
        <v>3656.1000000000004</v>
      </c>
      <c r="E24" s="5">
        <f t="shared" si="0"/>
        <v>3656.1000000000004</v>
      </c>
      <c r="F24" s="5">
        <f aca="true" t="shared" si="5" ref="F24:M24">SUM(F25:F27)</f>
        <v>3656.1000000000004</v>
      </c>
      <c r="G24" s="5">
        <f t="shared" si="5"/>
        <v>3656.1000000000004</v>
      </c>
      <c r="H24" s="5">
        <f t="shared" si="5"/>
        <v>0</v>
      </c>
      <c r="I24" s="5">
        <f t="shared" si="5"/>
        <v>0</v>
      </c>
      <c r="J24" s="5">
        <f t="shared" si="5"/>
        <v>0</v>
      </c>
      <c r="K24" s="5">
        <f t="shared" si="5"/>
        <v>0</v>
      </c>
      <c r="L24" s="5">
        <f t="shared" si="5"/>
        <v>0</v>
      </c>
      <c r="M24" s="5">
        <f t="shared" si="5"/>
        <v>0</v>
      </c>
      <c r="N24" s="22"/>
      <c r="O24" s="22"/>
      <c r="P24" s="15"/>
      <c r="Q24" s="15"/>
    </row>
    <row r="25" spans="1:17" ht="27.75" customHeight="1">
      <c r="A25" s="18"/>
      <c r="B25" s="21"/>
      <c r="C25" s="9" t="s">
        <v>0</v>
      </c>
      <c r="D25" s="5">
        <f t="shared" si="0"/>
        <v>1218.7</v>
      </c>
      <c r="E25" s="5">
        <f t="shared" si="0"/>
        <v>1218.7</v>
      </c>
      <c r="F25" s="5">
        <v>1218.7</v>
      </c>
      <c r="G25" s="5">
        <v>1218.7</v>
      </c>
      <c r="H25" s="5"/>
      <c r="I25" s="5"/>
      <c r="J25" s="5"/>
      <c r="K25" s="5"/>
      <c r="L25" s="5"/>
      <c r="M25" s="5"/>
      <c r="N25" s="22"/>
      <c r="O25" s="22"/>
      <c r="P25" s="15"/>
      <c r="Q25" s="15"/>
    </row>
    <row r="26" spans="1:17" ht="27.75" customHeight="1">
      <c r="A26" s="18"/>
      <c r="B26" s="21"/>
      <c r="C26" s="9" t="s">
        <v>1</v>
      </c>
      <c r="D26" s="5">
        <f t="shared" si="0"/>
        <v>1218.7</v>
      </c>
      <c r="E26" s="5">
        <f t="shared" si="0"/>
        <v>1218.7</v>
      </c>
      <c r="F26" s="5">
        <v>1218.7</v>
      </c>
      <c r="G26" s="5">
        <v>1218.7</v>
      </c>
      <c r="H26" s="5"/>
      <c r="I26" s="5"/>
      <c r="J26" s="5"/>
      <c r="K26" s="5"/>
      <c r="L26" s="5"/>
      <c r="M26" s="5"/>
      <c r="N26" s="22"/>
      <c r="O26" s="22"/>
      <c r="P26" s="15"/>
      <c r="Q26" s="15"/>
    </row>
    <row r="27" spans="1:17" ht="27.75" customHeight="1">
      <c r="A27" s="18"/>
      <c r="B27" s="21"/>
      <c r="C27" s="9" t="s">
        <v>3</v>
      </c>
      <c r="D27" s="5">
        <f t="shared" si="0"/>
        <v>1218.7</v>
      </c>
      <c r="E27" s="5">
        <f t="shared" si="0"/>
        <v>1218.7</v>
      </c>
      <c r="F27" s="5">
        <f>F26</f>
        <v>1218.7</v>
      </c>
      <c r="G27" s="5">
        <v>1218.7</v>
      </c>
      <c r="H27" s="5"/>
      <c r="I27" s="5"/>
      <c r="J27" s="5"/>
      <c r="K27" s="5"/>
      <c r="L27" s="5"/>
      <c r="M27" s="5"/>
      <c r="N27" s="22"/>
      <c r="O27" s="22"/>
      <c r="P27" s="15"/>
      <c r="Q27" s="15"/>
    </row>
    <row r="28" spans="1:17" ht="24.75" customHeight="1">
      <c r="A28" s="18" t="s">
        <v>34</v>
      </c>
      <c r="B28" s="23" t="s">
        <v>28</v>
      </c>
      <c r="C28" s="9" t="s">
        <v>15</v>
      </c>
      <c r="D28" s="5">
        <f t="shared" si="0"/>
        <v>94572.70000000001</v>
      </c>
      <c r="E28" s="5">
        <f t="shared" si="0"/>
        <v>94572.70000000001</v>
      </c>
      <c r="F28" s="5">
        <f aca="true" t="shared" si="6" ref="F28:M28">SUM(F29:F31)</f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94572.70000000001</v>
      </c>
      <c r="K28" s="5">
        <f t="shared" si="6"/>
        <v>94572.70000000001</v>
      </c>
      <c r="L28" s="5">
        <f t="shared" si="6"/>
        <v>0</v>
      </c>
      <c r="M28" s="5">
        <f t="shared" si="6"/>
        <v>0</v>
      </c>
      <c r="N28" s="22"/>
      <c r="O28" s="22"/>
      <c r="P28" s="15"/>
      <c r="Q28" s="15"/>
    </row>
    <row r="29" spans="1:17" ht="24.75" customHeight="1">
      <c r="A29" s="18"/>
      <c r="B29" s="23"/>
      <c r="C29" s="9" t="s">
        <v>0</v>
      </c>
      <c r="D29" s="5">
        <f t="shared" si="0"/>
        <v>29735.2</v>
      </c>
      <c r="E29" s="5">
        <f t="shared" si="0"/>
        <v>29735.2</v>
      </c>
      <c r="F29" s="5"/>
      <c r="G29" s="5"/>
      <c r="H29" s="5"/>
      <c r="I29" s="5"/>
      <c r="J29" s="5">
        <v>29735.2</v>
      </c>
      <c r="K29" s="5">
        <v>29735.2</v>
      </c>
      <c r="L29" s="5"/>
      <c r="M29" s="5"/>
      <c r="N29" s="22"/>
      <c r="O29" s="22"/>
      <c r="P29" s="15"/>
      <c r="Q29" s="15"/>
    </row>
    <row r="30" spans="1:17" ht="24.75" customHeight="1">
      <c r="A30" s="18"/>
      <c r="B30" s="23"/>
      <c r="C30" s="9" t="s">
        <v>1</v>
      </c>
      <c r="D30" s="5">
        <f t="shared" si="0"/>
        <v>31920.6</v>
      </c>
      <c r="E30" s="5">
        <f t="shared" si="0"/>
        <v>31920.6</v>
      </c>
      <c r="F30" s="5"/>
      <c r="G30" s="5"/>
      <c r="H30" s="5"/>
      <c r="I30" s="5"/>
      <c r="J30" s="5">
        <v>31920.6</v>
      </c>
      <c r="K30" s="5">
        <v>31920.6</v>
      </c>
      <c r="L30" s="5"/>
      <c r="M30" s="5"/>
      <c r="N30" s="22"/>
      <c r="O30" s="22"/>
      <c r="P30" s="15"/>
      <c r="Q30" s="15"/>
    </row>
    <row r="31" spans="1:17" ht="24.75" customHeight="1">
      <c r="A31" s="18"/>
      <c r="B31" s="23"/>
      <c r="C31" s="9" t="s">
        <v>3</v>
      </c>
      <c r="D31" s="5">
        <f t="shared" si="0"/>
        <v>32916.9</v>
      </c>
      <c r="E31" s="5">
        <f t="shared" si="0"/>
        <v>32916.9</v>
      </c>
      <c r="F31" s="5"/>
      <c r="G31" s="5"/>
      <c r="H31" s="5"/>
      <c r="I31" s="5"/>
      <c r="J31" s="5">
        <v>32916.9</v>
      </c>
      <c r="K31" s="5">
        <v>32916.9</v>
      </c>
      <c r="L31" s="5"/>
      <c r="M31" s="5"/>
      <c r="N31" s="22"/>
      <c r="O31" s="22"/>
      <c r="P31" s="15"/>
      <c r="Q31" s="15"/>
    </row>
    <row r="32" spans="1:17" ht="59.25" customHeight="1">
      <c r="A32" s="18" t="s">
        <v>38</v>
      </c>
      <c r="B32" s="23" t="s">
        <v>39</v>
      </c>
      <c r="C32" s="9" t="s">
        <v>15</v>
      </c>
      <c r="D32" s="5">
        <f aca="true" t="shared" si="7" ref="D32:E35">F32+H32+J32+L32</f>
        <v>2455.8</v>
      </c>
      <c r="E32" s="5">
        <f t="shared" si="7"/>
        <v>2455.8</v>
      </c>
      <c r="F32" s="5">
        <f aca="true" t="shared" si="8" ref="F32:M32">SUM(F33:F35)</f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2455.8</v>
      </c>
      <c r="K32" s="5">
        <f t="shared" si="8"/>
        <v>2455.8</v>
      </c>
      <c r="L32" s="5">
        <f t="shared" si="8"/>
        <v>0</v>
      </c>
      <c r="M32" s="5">
        <f t="shared" si="8"/>
        <v>0</v>
      </c>
      <c r="N32" s="22"/>
      <c r="O32" s="22"/>
      <c r="P32" s="15"/>
      <c r="Q32" s="15"/>
    </row>
    <row r="33" spans="1:17" ht="59.25" customHeight="1">
      <c r="A33" s="18"/>
      <c r="B33" s="23"/>
      <c r="C33" s="9" t="s">
        <v>0</v>
      </c>
      <c r="D33" s="5">
        <f t="shared" si="7"/>
        <v>818.6</v>
      </c>
      <c r="E33" s="5">
        <f t="shared" si="7"/>
        <v>818.6</v>
      </c>
      <c r="F33" s="5"/>
      <c r="G33" s="5"/>
      <c r="H33" s="5"/>
      <c r="I33" s="5"/>
      <c r="J33" s="7">
        <v>818.6</v>
      </c>
      <c r="K33" s="5">
        <v>818.6</v>
      </c>
      <c r="L33" s="5"/>
      <c r="M33" s="5"/>
      <c r="N33" s="22"/>
      <c r="O33" s="22"/>
      <c r="P33" s="15"/>
      <c r="Q33" s="15"/>
    </row>
    <row r="34" spans="1:17" ht="59.25" customHeight="1">
      <c r="A34" s="18"/>
      <c r="B34" s="23"/>
      <c r="C34" s="9" t="s">
        <v>1</v>
      </c>
      <c r="D34" s="5">
        <f t="shared" si="7"/>
        <v>818.6</v>
      </c>
      <c r="E34" s="5">
        <f t="shared" si="7"/>
        <v>818.6</v>
      </c>
      <c r="F34" s="5"/>
      <c r="G34" s="5"/>
      <c r="H34" s="5"/>
      <c r="I34" s="5"/>
      <c r="J34" s="7">
        <v>818.6</v>
      </c>
      <c r="K34" s="5">
        <v>818.6</v>
      </c>
      <c r="L34" s="5"/>
      <c r="M34" s="5"/>
      <c r="N34" s="22"/>
      <c r="O34" s="22"/>
      <c r="P34" s="15"/>
      <c r="Q34" s="15"/>
    </row>
    <row r="35" spans="1:17" ht="59.25" customHeight="1">
      <c r="A35" s="18"/>
      <c r="B35" s="23"/>
      <c r="C35" s="9" t="s">
        <v>3</v>
      </c>
      <c r="D35" s="5">
        <f t="shared" si="7"/>
        <v>818.6</v>
      </c>
      <c r="E35" s="5">
        <f t="shared" si="7"/>
        <v>818.6</v>
      </c>
      <c r="F35" s="5"/>
      <c r="G35" s="5"/>
      <c r="H35" s="5"/>
      <c r="I35" s="5"/>
      <c r="J35" s="7">
        <v>818.6</v>
      </c>
      <c r="K35" s="5">
        <v>818.6</v>
      </c>
      <c r="L35" s="5"/>
      <c r="M35" s="5"/>
      <c r="N35" s="22"/>
      <c r="O35" s="22"/>
      <c r="P35" s="15"/>
      <c r="Q35" s="15"/>
    </row>
    <row r="36" spans="1:17" ht="15">
      <c r="A36" s="18"/>
      <c r="B36" s="22" t="s">
        <v>16</v>
      </c>
      <c r="C36" s="9" t="s">
        <v>15</v>
      </c>
      <c r="D36" s="5">
        <f t="shared" si="0"/>
        <v>7107404.9</v>
      </c>
      <c r="E36" s="5">
        <f t="shared" si="0"/>
        <v>6425251.5</v>
      </c>
      <c r="F36" s="5">
        <f aca="true" t="shared" si="9" ref="F36:M36">SUM(F37:F39)</f>
        <v>3638909.9999999995</v>
      </c>
      <c r="G36" s="5">
        <f t="shared" si="9"/>
        <v>2956756.5999999996</v>
      </c>
      <c r="H36" s="5">
        <f t="shared" si="9"/>
        <v>0</v>
      </c>
      <c r="I36" s="5">
        <f t="shared" si="9"/>
        <v>0</v>
      </c>
      <c r="J36" s="5">
        <f t="shared" si="9"/>
        <v>3468494.9000000004</v>
      </c>
      <c r="K36" s="5">
        <f t="shared" si="9"/>
        <v>3468494.9000000004</v>
      </c>
      <c r="L36" s="5">
        <f t="shared" si="9"/>
        <v>0</v>
      </c>
      <c r="M36" s="5">
        <f t="shared" si="9"/>
        <v>0</v>
      </c>
      <c r="N36" s="22"/>
      <c r="O36" s="22"/>
      <c r="P36" s="15"/>
      <c r="Q36" s="15"/>
    </row>
    <row r="37" spans="1:17" ht="15">
      <c r="A37" s="18"/>
      <c r="B37" s="22"/>
      <c r="C37" s="9" t="s">
        <v>0</v>
      </c>
      <c r="D37" s="5">
        <f t="shared" si="0"/>
        <v>2366717.5999999996</v>
      </c>
      <c r="E37" s="5">
        <f t="shared" si="0"/>
        <v>2296832.2</v>
      </c>
      <c r="F37" s="5">
        <f>F17</f>
        <v>1119731.4</v>
      </c>
      <c r="G37" s="5">
        <f aca="true" t="shared" si="10" ref="G37:M37">G17</f>
        <v>1049846</v>
      </c>
      <c r="H37" s="5">
        <f t="shared" si="10"/>
        <v>0</v>
      </c>
      <c r="I37" s="5">
        <f t="shared" si="10"/>
        <v>0</v>
      </c>
      <c r="J37" s="5">
        <f t="shared" si="10"/>
        <v>1246986.2</v>
      </c>
      <c r="K37" s="5">
        <f t="shared" si="10"/>
        <v>1246986.2</v>
      </c>
      <c r="L37" s="5">
        <f t="shared" si="10"/>
        <v>0</v>
      </c>
      <c r="M37" s="5">
        <f t="shared" si="10"/>
        <v>0</v>
      </c>
      <c r="N37" s="22"/>
      <c r="O37" s="22"/>
      <c r="P37" s="15"/>
      <c r="Q37" s="15"/>
    </row>
    <row r="38" spans="1:17" ht="15">
      <c r="A38" s="18"/>
      <c r="B38" s="22"/>
      <c r="C38" s="9" t="s">
        <v>1</v>
      </c>
      <c r="D38" s="5">
        <f t="shared" si="0"/>
        <v>2369845.5</v>
      </c>
      <c r="E38" s="5">
        <f t="shared" si="0"/>
        <v>2063711.5</v>
      </c>
      <c r="F38" s="5">
        <f aca="true" t="shared" si="11" ref="F38:M39">F18</f>
        <v>1259589.2999999998</v>
      </c>
      <c r="G38" s="5">
        <f t="shared" si="11"/>
        <v>953455.2999999999</v>
      </c>
      <c r="H38" s="5">
        <f t="shared" si="11"/>
        <v>0</v>
      </c>
      <c r="I38" s="5">
        <f t="shared" si="11"/>
        <v>0</v>
      </c>
      <c r="J38" s="5">
        <f t="shared" si="11"/>
        <v>1110256.2000000002</v>
      </c>
      <c r="K38" s="5">
        <f t="shared" si="11"/>
        <v>1110256.2000000002</v>
      </c>
      <c r="L38" s="5">
        <f t="shared" si="11"/>
        <v>0</v>
      </c>
      <c r="M38" s="5">
        <f t="shared" si="11"/>
        <v>0</v>
      </c>
      <c r="N38" s="22"/>
      <c r="O38" s="22"/>
      <c r="P38" s="15"/>
      <c r="Q38" s="15"/>
    </row>
    <row r="39" spans="1:17" ht="15">
      <c r="A39" s="18"/>
      <c r="B39" s="22"/>
      <c r="C39" s="9" t="s">
        <v>3</v>
      </c>
      <c r="D39" s="5">
        <f t="shared" si="0"/>
        <v>2370841.8</v>
      </c>
      <c r="E39" s="5">
        <f t="shared" si="0"/>
        <v>2064707.7999999998</v>
      </c>
      <c r="F39" s="5">
        <f t="shared" si="11"/>
        <v>1259589.2999999998</v>
      </c>
      <c r="G39" s="5">
        <f t="shared" si="11"/>
        <v>953455.2999999999</v>
      </c>
      <c r="H39" s="5">
        <f t="shared" si="11"/>
        <v>0</v>
      </c>
      <c r="I39" s="5">
        <f t="shared" si="11"/>
        <v>0</v>
      </c>
      <c r="J39" s="5">
        <f t="shared" si="11"/>
        <v>1111252.5</v>
      </c>
      <c r="K39" s="5">
        <f t="shared" si="11"/>
        <v>1111252.5</v>
      </c>
      <c r="L39" s="5">
        <f t="shared" si="11"/>
        <v>0</v>
      </c>
      <c r="M39" s="5">
        <f t="shared" si="11"/>
        <v>0</v>
      </c>
      <c r="N39" s="22"/>
      <c r="O39" s="22"/>
      <c r="P39" s="15"/>
      <c r="Q39" s="15"/>
    </row>
    <row r="40" spans="1:17" ht="51" customHeight="1">
      <c r="A40" s="14" t="s">
        <v>20</v>
      </c>
      <c r="B40" s="16" t="s">
        <v>29</v>
      </c>
      <c r="C40" s="17"/>
      <c r="D40" s="5"/>
      <c r="E40" s="5"/>
      <c r="F40" s="4"/>
      <c r="G40" s="4"/>
      <c r="H40" s="4"/>
      <c r="I40" s="4"/>
      <c r="J40" s="4"/>
      <c r="K40" s="4"/>
      <c r="L40" s="4"/>
      <c r="M40" s="4"/>
      <c r="N40" s="22"/>
      <c r="O40" s="22"/>
      <c r="P40" s="15"/>
      <c r="Q40" s="15"/>
    </row>
    <row r="41" spans="1:17" ht="15">
      <c r="A41" s="24" t="s">
        <v>35</v>
      </c>
      <c r="B41" s="23" t="s">
        <v>40</v>
      </c>
      <c r="C41" s="9" t="s">
        <v>15</v>
      </c>
      <c r="D41" s="5">
        <f aca="true" t="shared" si="12" ref="D41:E44">F41+H41+J41+L41</f>
        <v>325336</v>
      </c>
      <c r="E41" s="5">
        <f t="shared" si="12"/>
        <v>109938.1</v>
      </c>
      <c r="F41" s="5">
        <f aca="true" t="shared" si="13" ref="F41:M41">SUM(F42:F44)</f>
        <v>286831.3</v>
      </c>
      <c r="G41" s="5">
        <f t="shared" si="13"/>
        <v>84118</v>
      </c>
      <c r="H41" s="5">
        <f t="shared" si="13"/>
        <v>0</v>
      </c>
      <c r="I41" s="5">
        <f t="shared" si="13"/>
        <v>0</v>
      </c>
      <c r="J41" s="5">
        <f t="shared" si="13"/>
        <v>38504.7</v>
      </c>
      <c r="K41" s="5">
        <f t="shared" si="13"/>
        <v>25820.100000000002</v>
      </c>
      <c r="L41" s="5">
        <f t="shared" si="13"/>
        <v>0</v>
      </c>
      <c r="M41" s="5">
        <f t="shared" si="13"/>
        <v>0</v>
      </c>
      <c r="N41" s="22" t="s">
        <v>18</v>
      </c>
      <c r="O41" s="22"/>
      <c r="P41" s="15"/>
      <c r="Q41" s="15"/>
    </row>
    <row r="42" spans="1:17" ht="15">
      <c r="A42" s="25"/>
      <c r="B42" s="23"/>
      <c r="C42" s="9" t="s">
        <v>0</v>
      </c>
      <c r="D42" s="5">
        <f t="shared" si="12"/>
        <v>127660.5</v>
      </c>
      <c r="E42" s="5">
        <f t="shared" si="12"/>
        <v>61892.7</v>
      </c>
      <c r="F42" s="5">
        <f>F46+F50+F54+F58</f>
        <v>112711.5</v>
      </c>
      <c r="G42" s="5">
        <f aca="true" t="shared" si="14" ref="G42:M42">G46+G50+G54+G58</f>
        <v>53286</v>
      </c>
      <c r="H42" s="5">
        <f t="shared" si="14"/>
        <v>0</v>
      </c>
      <c r="I42" s="5">
        <f t="shared" si="14"/>
        <v>0</v>
      </c>
      <c r="J42" s="5">
        <f t="shared" si="14"/>
        <v>14949</v>
      </c>
      <c r="K42" s="5">
        <f t="shared" si="14"/>
        <v>8606.7</v>
      </c>
      <c r="L42" s="5">
        <f t="shared" si="14"/>
        <v>0</v>
      </c>
      <c r="M42" s="5">
        <f t="shared" si="14"/>
        <v>0</v>
      </c>
      <c r="N42" s="22"/>
      <c r="O42" s="22"/>
      <c r="P42" s="15"/>
      <c r="Q42" s="15"/>
    </row>
    <row r="43" spans="1:17" ht="15">
      <c r="A43" s="25"/>
      <c r="B43" s="23"/>
      <c r="C43" s="9" t="s">
        <v>1</v>
      </c>
      <c r="D43" s="5">
        <f t="shared" si="12"/>
        <v>104758.9</v>
      </c>
      <c r="E43" s="5">
        <f t="shared" si="12"/>
        <v>20406.7</v>
      </c>
      <c r="F43" s="5">
        <f aca="true" t="shared" si="15" ref="F43:M44">F47+F51+F55+F59</f>
        <v>89809.9</v>
      </c>
      <c r="G43" s="5">
        <f t="shared" si="15"/>
        <v>11800</v>
      </c>
      <c r="H43" s="5">
        <f t="shared" si="15"/>
        <v>0</v>
      </c>
      <c r="I43" s="5">
        <f t="shared" si="15"/>
        <v>0</v>
      </c>
      <c r="J43" s="5">
        <f t="shared" si="15"/>
        <v>14949</v>
      </c>
      <c r="K43" s="5">
        <f t="shared" si="15"/>
        <v>8606.7</v>
      </c>
      <c r="L43" s="5">
        <f t="shared" si="15"/>
        <v>0</v>
      </c>
      <c r="M43" s="5">
        <f t="shared" si="15"/>
        <v>0</v>
      </c>
      <c r="N43" s="22"/>
      <c r="O43" s="22"/>
      <c r="P43" s="15"/>
      <c r="Q43" s="15"/>
    </row>
    <row r="44" spans="1:17" ht="15">
      <c r="A44" s="26"/>
      <c r="B44" s="23"/>
      <c r="C44" s="9" t="s">
        <v>3</v>
      </c>
      <c r="D44" s="5">
        <f t="shared" si="12"/>
        <v>92916.59999999999</v>
      </c>
      <c r="E44" s="5">
        <f t="shared" si="12"/>
        <v>27638.7</v>
      </c>
      <c r="F44" s="5">
        <f t="shared" si="15"/>
        <v>84309.9</v>
      </c>
      <c r="G44" s="5">
        <f t="shared" si="15"/>
        <v>19032</v>
      </c>
      <c r="H44" s="5">
        <f t="shared" si="15"/>
        <v>0</v>
      </c>
      <c r="I44" s="5">
        <f t="shared" si="15"/>
        <v>0</v>
      </c>
      <c r="J44" s="5">
        <f t="shared" si="15"/>
        <v>8606.7</v>
      </c>
      <c r="K44" s="5">
        <f t="shared" si="15"/>
        <v>8606.7</v>
      </c>
      <c r="L44" s="5">
        <f t="shared" si="15"/>
        <v>0</v>
      </c>
      <c r="M44" s="5">
        <f t="shared" si="15"/>
        <v>0</v>
      </c>
      <c r="N44" s="22"/>
      <c r="O44" s="22"/>
      <c r="P44" s="15"/>
      <c r="Q44" s="15"/>
    </row>
    <row r="45" spans="1:17" ht="15" customHeight="1">
      <c r="A45" s="18" t="s">
        <v>43</v>
      </c>
      <c r="B45" s="20" t="s">
        <v>41</v>
      </c>
      <c r="C45" s="9" t="s">
        <v>15</v>
      </c>
      <c r="D45" s="5">
        <f aca="true" t="shared" si="16" ref="D45:E68">F45+H45+J45+L45</f>
        <v>198951.8</v>
      </c>
      <c r="E45" s="5">
        <f t="shared" si="16"/>
        <v>26802.5</v>
      </c>
      <c r="F45" s="5">
        <f aca="true" t="shared" si="17" ref="F45:M45">SUM(F46:F48)</f>
        <v>198951.8</v>
      </c>
      <c r="G45" s="5">
        <f t="shared" si="17"/>
        <v>26802.5</v>
      </c>
      <c r="H45" s="5">
        <f t="shared" si="17"/>
        <v>0</v>
      </c>
      <c r="I45" s="5">
        <f t="shared" si="17"/>
        <v>0</v>
      </c>
      <c r="J45" s="5">
        <f t="shared" si="17"/>
        <v>0</v>
      </c>
      <c r="K45" s="5">
        <f t="shared" si="17"/>
        <v>0</v>
      </c>
      <c r="L45" s="5">
        <f t="shared" si="17"/>
        <v>0</v>
      </c>
      <c r="M45" s="5">
        <f t="shared" si="17"/>
        <v>0</v>
      </c>
      <c r="N45" s="22"/>
      <c r="O45" s="22"/>
      <c r="P45" s="15"/>
      <c r="Q45" s="15"/>
    </row>
    <row r="46" spans="1:17" ht="15">
      <c r="A46" s="18"/>
      <c r="B46" s="21"/>
      <c r="C46" s="9" t="s">
        <v>0</v>
      </c>
      <c r="D46" s="5">
        <f t="shared" si="16"/>
        <v>68332</v>
      </c>
      <c r="E46" s="5">
        <f t="shared" si="16"/>
        <v>26738.5</v>
      </c>
      <c r="F46" s="7">
        <f>65309.9+7500-4500+22.1</f>
        <v>68332</v>
      </c>
      <c r="G46" s="5">
        <f>32+66700+40+20-40053.5</f>
        <v>26738.5</v>
      </c>
      <c r="H46" s="5"/>
      <c r="I46" s="5"/>
      <c r="J46" s="5"/>
      <c r="K46" s="5"/>
      <c r="L46" s="5"/>
      <c r="M46" s="5"/>
      <c r="N46" s="22"/>
      <c r="O46" s="22"/>
      <c r="P46" s="15"/>
      <c r="Q46" s="15"/>
    </row>
    <row r="47" spans="1:17" ht="15">
      <c r="A47" s="18"/>
      <c r="B47" s="21"/>
      <c r="C47" s="9" t="s">
        <v>1</v>
      </c>
      <c r="D47" s="5">
        <f t="shared" si="16"/>
        <v>65309.9</v>
      </c>
      <c r="E47" s="5">
        <f t="shared" si="16"/>
        <v>32</v>
      </c>
      <c r="F47" s="5">
        <v>65309.9</v>
      </c>
      <c r="G47" s="5">
        <v>32</v>
      </c>
      <c r="H47" s="5"/>
      <c r="I47" s="5"/>
      <c r="J47" s="5"/>
      <c r="K47" s="5"/>
      <c r="L47" s="5"/>
      <c r="M47" s="5"/>
      <c r="N47" s="22"/>
      <c r="O47" s="22"/>
      <c r="P47" s="15"/>
      <c r="Q47" s="15"/>
    </row>
    <row r="48" spans="1:17" ht="15">
      <c r="A48" s="18"/>
      <c r="B48" s="21"/>
      <c r="C48" s="9" t="s">
        <v>3</v>
      </c>
      <c r="D48" s="5">
        <f t="shared" si="16"/>
        <v>65309.9</v>
      </c>
      <c r="E48" s="5">
        <f t="shared" si="16"/>
        <v>32</v>
      </c>
      <c r="F48" s="5">
        <v>65309.9</v>
      </c>
      <c r="G48" s="5">
        <v>32</v>
      </c>
      <c r="H48" s="5"/>
      <c r="I48" s="5"/>
      <c r="J48" s="5"/>
      <c r="K48" s="5"/>
      <c r="L48" s="5"/>
      <c r="M48" s="5"/>
      <c r="N48" s="22"/>
      <c r="O48" s="22"/>
      <c r="P48" s="15"/>
      <c r="Q48" s="15"/>
    </row>
    <row r="49" spans="1:17" ht="59.25" customHeight="1">
      <c r="A49" s="18" t="s">
        <v>44</v>
      </c>
      <c r="B49" s="20" t="s">
        <v>42</v>
      </c>
      <c r="C49" s="9" t="s">
        <v>15</v>
      </c>
      <c r="D49" s="5">
        <f t="shared" si="16"/>
        <v>38504.7</v>
      </c>
      <c r="E49" s="5">
        <f t="shared" si="16"/>
        <v>25820.100000000002</v>
      </c>
      <c r="F49" s="5">
        <f aca="true" t="shared" si="18" ref="F49:M49">SUM(F50:F52)</f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38504.7</v>
      </c>
      <c r="K49" s="5">
        <f t="shared" si="18"/>
        <v>25820.100000000002</v>
      </c>
      <c r="L49" s="5">
        <f t="shared" si="18"/>
        <v>0</v>
      </c>
      <c r="M49" s="5">
        <f t="shared" si="18"/>
        <v>0</v>
      </c>
      <c r="N49" s="22"/>
      <c r="O49" s="22"/>
      <c r="P49" s="15"/>
      <c r="Q49" s="15"/>
    </row>
    <row r="50" spans="1:17" ht="59.25" customHeight="1">
      <c r="A50" s="18"/>
      <c r="B50" s="21"/>
      <c r="C50" s="9" t="s">
        <v>0</v>
      </c>
      <c r="D50" s="5">
        <f t="shared" si="16"/>
        <v>14949</v>
      </c>
      <c r="E50" s="5">
        <f t="shared" si="16"/>
        <v>8606.7</v>
      </c>
      <c r="F50" s="5"/>
      <c r="G50" s="5"/>
      <c r="H50" s="5"/>
      <c r="I50" s="5"/>
      <c r="J50" s="7">
        <v>14949</v>
      </c>
      <c r="K50" s="5">
        <v>8606.7</v>
      </c>
      <c r="L50" s="5"/>
      <c r="M50" s="5"/>
      <c r="N50" s="22"/>
      <c r="O50" s="22"/>
      <c r="P50" s="15"/>
      <c r="Q50" s="15"/>
    </row>
    <row r="51" spans="1:17" ht="59.25" customHeight="1">
      <c r="A51" s="18"/>
      <c r="B51" s="21"/>
      <c r="C51" s="9" t="s">
        <v>1</v>
      </c>
      <c r="D51" s="5">
        <f t="shared" si="16"/>
        <v>14949</v>
      </c>
      <c r="E51" s="5">
        <f t="shared" si="16"/>
        <v>8606.7</v>
      </c>
      <c r="F51" s="5"/>
      <c r="G51" s="5"/>
      <c r="H51" s="5"/>
      <c r="I51" s="5"/>
      <c r="J51" s="5">
        <v>14949</v>
      </c>
      <c r="K51" s="5">
        <v>8606.7</v>
      </c>
      <c r="L51" s="5"/>
      <c r="M51" s="5"/>
      <c r="N51" s="22"/>
      <c r="O51" s="22"/>
      <c r="P51" s="15"/>
      <c r="Q51" s="15"/>
    </row>
    <row r="52" spans="1:17" ht="59.25" customHeight="1">
      <c r="A52" s="18"/>
      <c r="B52" s="21"/>
      <c r="C52" s="9" t="s">
        <v>3</v>
      </c>
      <c r="D52" s="5">
        <f t="shared" si="16"/>
        <v>8606.7</v>
      </c>
      <c r="E52" s="5">
        <f t="shared" si="16"/>
        <v>8606.7</v>
      </c>
      <c r="F52" s="5"/>
      <c r="G52" s="5"/>
      <c r="H52" s="5"/>
      <c r="I52" s="5"/>
      <c r="J52" s="5">
        <v>8606.7</v>
      </c>
      <c r="K52" s="5">
        <v>8606.7</v>
      </c>
      <c r="L52" s="5"/>
      <c r="M52" s="5"/>
      <c r="N52" s="22"/>
      <c r="O52" s="22"/>
      <c r="P52" s="15"/>
      <c r="Q52" s="15"/>
    </row>
    <row r="53" spans="1:17" ht="25.5" customHeight="1">
      <c r="A53" s="18" t="s">
        <v>45</v>
      </c>
      <c r="B53" s="23" t="s">
        <v>46</v>
      </c>
      <c r="C53" s="9" t="s">
        <v>15</v>
      </c>
      <c r="D53" s="5">
        <f t="shared" si="16"/>
        <v>73100</v>
      </c>
      <c r="E53" s="5">
        <f t="shared" si="16"/>
        <v>42536</v>
      </c>
      <c r="F53" s="5">
        <f aca="true" t="shared" si="19" ref="F53:M53">SUM(F54:F56)</f>
        <v>73100</v>
      </c>
      <c r="G53" s="5">
        <f t="shared" si="19"/>
        <v>42536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22"/>
      <c r="O53" s="22"/>
      <c r="P53" s="15"/>
      <c r="Q53" s="15"/>
    </row>
    <row r="54" spans="1:17" ht="25.5" customHeight="1">
      <c r="A54" s="18"/>
      <c r="B54" s="23"/>
      <c r="C54" s="9" t="s">
        <v>0</v>
      </c>
      <c r="D54" s="5">
        <f t="shared" si="16"/>
        <v>29600</v>
      </c>
      <c r="E54" s="5">
        <f t="shared" si="16"/>
        <v>11768</v>
      </c>
      <c r="F54" s="5">
        <v>29600</v>
      </c>
      <c r="G54" s="5">
        <v>11768</v>
      </c>
      <c r="H54" s="5"/>
      <c r="I54" s="5"/>
      <c r="J54" s="5"/>
      <c r="K54" s="5"/>
      <c r="L54" s="5"/>
      <c r="M54" s="5"/>
      <c r="N54" s="22"/>
      <c r="O54" s="22"/>
      <c r="P54" s="15"/>
      <c r="Q54" s="15"/>
    </row>
    <row r="55" spans="1:17" ht="25.5" customHeight="1">
      <c r="A55" s="18"/>
      <c r="B55" s="23"/>
      <c r="C55" s="9" t="s">
        <v>1</v>
      </c>
      <c r="D55" s="5">
        <f t="shared" si="16"/>
        <v>24500</v>
      </c>
      <c r="E55" s="5">
        <f t="shared" si="16"/>
        <v>11768</v>
      </c>
      <c r="F55" s="5">
        <v>24500</v>
      </c>
      <c r="G55" s="5">
        <v>11768</v>
      </c>
      <c r="H55" s="5"/>
      <c r="I55" s="5"/>
      <c r="J55" s="5"/>
      <c r="K55" s="5"/>
      <c r="L55" s="5"/>
      <c r="M55" s="5"/>
      <c r="N55" s="22"/>
      <c r="O55" s="22"/>
      <c r="P55" s="15"/>
      <c r="Q55" s="15"/>
    </row>
    <row r="56" spans="1:17" ht="25.5" customHeight="1">
      <c r="A56" s="18"/>
      <c r="B56" s="23"/>
      <c r="C56" s="9" t="s">
        <v>3</v>
      </c>
      <c r="D56" s="5">
        <f t="shared" si="16"/>
        <v>19000</v>
      </c>
      <c r="E56" s="5">
        <f t="shared" si="16"/>
        <v>19000</v>
      </c>
      <c r="F56" s="5">
        <v>19000</v>
      </c>
      <c r="G56" s="5">
        <v>19000</v>
      </c>
      <c r="H56" s="5"/>
      <c r="I56" s="5"/>
      <c r="J56" s="5"/>
      <c r="K56" s="5"/>
      <c r="L56" s="5"/>
      <c r="M56" s="5"/>
      <c r="N56" s="22"/>
      <c r="O56" s="22"/>
      <c r="P56" s="15"/>
      <c r="Q56" s="15"/>
    </row>
    <row r="57" spans="1:17" ht="25.5" customHeight="1">
      <c r="A57" s="18" t="s">
        <v>47</v>
      </c>
      <c r="B57" s="23" t="s">
        <v>50</v>
      </c>
      <c r="C57" s="9" t="s">
        <v>15</v>
      </c>
      <c r="D57" s="5">
        <f aca="true" t="shared" si="20" ref="D57:E60">F57+H57+J57+L57</f>
        <v>14779.5</v>
      </c>
      <c r="E57" s="5">
        <f t="shared" si="20"/>
        <v>14779.5</v>
      </c>
      <c r="F57" s="5">
        <f aca="true" t="shared" si="21" ref="F57:M57">SUM(F58:F60)</f>
        <v>14779.5</v>
      </c>
      <c r="G57" s="5">
        <f t="shared" si="21"/>
        <v>14779.5</v>
      </c>
      <c r="H57" s="5">
        <f t="shared" si="21"/>
        <v>0</v>
      </c>
      <c r="I57" s="5">
        <f t="shared" si="21"/>
        <v>0</v>
      </c>
      <c r="J57" s="5">
        <f t="shared" si="21"/>
        <v>0</v>
      </c>
      <c r="K57" s="5">
        <f t="shared" si="21"/>
        <v>0</v>
      </c>
      <c r="L57" s="5">
        <f t="shared" si="21"/>
        <v>0</v>
      </c>
      <c r="M57" s="5">
        <f t="shared" si="21"/>
        <v>0</v>
      </c>
      <c r="N57" s="22"/>
      <c r="O57" s="22"/>
      <c r="P57" s="15"/>
      <c r="Q57" s="15"/>
    </row>
    <row r="58" spans="1:17" ht="25.5" customHeight="1">
      <c r="A58" s="18"/>
      <c r="B58" s="23"/>
      <c r="C58" s="9" t="s">
        <v>0</v>
      </c>
      <c r="D58" s="5">
        <f t="shared" si="20"/>
        <v>14779.5</v>
      </c>
      <c r="E58" s="5">
        <f t="shared" si="20"/>
        <v>14779.5</v>
      </c>
      <c r="F58" s="5">
        <v>14779.5</v>
      </c>
      <c r="G58" s="5">
        <v>14779.5</v>
      </c>
      <c r="H58" s="5"/>
      <c r="I58" s="5"/>
      <c r="J58" s="5"/>
      <c r="K58" s="5"/>
      <c r="L58" s="5"/>
      <c r="M58" s="5"/>
      <c r="N58" s="22"/>
      <c r="O58" s="22"/>
      <c r="P58" s="15"/>
      <c r="Q58" s="15"/>
    </row>
    <row r="59" spans="1:17" ht="25.5" customHeight="1">
      <c r="A59" s="18"/>
      <c r="B59" s="23"/>
      <c r="C59" s="9" t="s">
        <v>1</v>
      </c>
      <c r="D59" s="5">
        <f t="shared" si="20"/>
        <v>0</v>
      </c>
      <c r="E59" s="5">
        <f t="shared" si="20"/>
        <v>0</v>
      </c>
      <c r="F59" s="5"/>
      <c r="G59" s="5"/>
      <c r="H59" s="5"/>
      <c r="I59" s="5"/>
      <c r="J59" s="5"/>
      <c r="K59" s="5"/>
      <c r="L59" s="5"/>
      <c r="M59" s="5"/>
      <c r="N59" s="22"/>
      <c r="O59" s="22"/>
      <c r="P59" s="15"/>
      <c r="Q59" s="15"/>
    </row>
    <row r="60" spans="1:17" ht="25.5" customHeight="1">
      <c r="A60" s="18"/>
      <c r="B60" s="23"/>
      <c r="C60" s="9" t="s">
        <v>3</v>
      </c>
      <c r="D60" s="5">
        <f t="shared" si="20"/>
        <v>0</v>
      </c>
      <c r="E60" s="5">
        <f t="shared" si="20"/>
        <v>0</v>
      </c>
      <c r="F60" s="5"/>
      <c r="G60" s="5"/>
      <c r="H60" s="5"/>
      <c r="I60" s="5"/>
      <c r="J60" s="5"/>
      <c r="K60" s="5"/>
      <c r="L60" s="5"/>
      <c r="M60" s="5"/>
      <c r="N60" s="22"/>
      <c r="O60" s="22"/>
      <c r="P60" s="15"/>
      <c r="Q60" s="15"/>
    </row>
    <row r="61" spans="1:17" ht="15">
      <c r="A61" s="18"/>
      <c r="B61" s="22" t="s">
        <v>2</v>
      </c>
      <c r="C61" s="9" t="s">
        <v>15</v>
      </c>
      <c r="D61" s="5">
        <f t="shared" si="16"/>
        <v>325336</v>
      </c>
      <c r="E61" s="5">
        <f t="shared" si="16"/>
        <v>109938.1</v>
      </c>
      <c r="F61" s="5">
        <f aca="true" t="shared" si="22" ref="F61:M61">SUM(F62:F64)</f>
        <v>286831.3</v>
      </c>
      <c r="G61" s="5">
        <f t="shared" si="22"/>
        <v>84118</v>
      </c>
      <c r="H61" s="5">
        <f t="shared" si="22"/>
        <v>0</v>
      </c>
      <c r="I61" s="5">
        <f t="shared" si="22"/>
        <v>0</v>
      </c>
      <c r="J61" s="5">
        <f t="shared" si="22"/>
        <v>38504.7</v>
      </c>
      <c r="K61" s="5">
        <f t="shared" si="22"/>
        <v>25820.100000000002</v>
      </c>
      <c r="L61" s="5">
        <f t="shared" si="22"/>
        <v>0</v>
      </c>
      <c r="M61" s="5">
        <f t="shared" si="22"/>
        <v>0</v>
      </c>
      <c r="N61" s="22"/>
      <c r="O61" s="22"/>
      <c r="P61" s="15"/>
      <c r="Q61" s="15"/>
    </row>
    <row r="62" spans="1:17" ht="15">
      <c r="A62" s="18"/>
      <c r="B62" s="22"/>
      <c r="C62" s="9" t="s">
        <v>0</v>
      </c>
      <c r="D62" s="5">
        <f t="shared" si="16"/>
        <v>127660.5</v>
      </c>
      <c r="E62" s="5">
        <f t="shared" si="16"/>
        <v>61892.7</v>
      </c>
      <c r="F62" s="5">
        <f>F42</f>
        <v>112711.5</v>
      </c>
      <c r="G62" s="5">
        <f aca="true" t="shared" si="23" ref="G62:M62">G42</f>
        <v>53286</v>
      </c>
      <c r="H62" s="5">
        <f t="shared" si="23"/>
        <v>0</v>
      </c>
      <c r="I62" s="5">
        <f t="shared" si="23"/>
        <v>0</v>
      </c>
      <c r="J62" s="5">
        <f t="shared" si="23"/>
        <v>14949</v>
      </c>
      <c r="K62" s="5">
        <f t="shared" si="23"/>
        <v>8606.7</v>
      </c>
      <c r="L62" s="5">
        <f t="shared" si="23"/>
        <v>0</v>
      </c>
      <c r="M62" s="5">
        <f t="shared" si="23"/>
        <v>0</v>
      </c>
      <c r="N62" s="22"/>
      <c r="O62" s="22"/>
      <c r="P62" s="15"/>
      <c r="Q62" s="15"/>
    </row>
    <row r="63" spans="1:17" ht="15">
      <c r="A63" s="18"/>
      <c r="B63" s="22"/>
      <c r="C63" s="9" t="s">
        <v>1</v>
      </c>
      <c r="D63" s="5">
        <f t="shared" si="16"/>
        <v>104758.9</v>
      </c>
      <c r="E63" s="5">
        <f t="shared" si="16"/>
        <v>20406.7</v>
      </c>
      <c r="F63" s="5">
        <f aca="true" t="shared" si="24" ref="F63:M64">F43</f>
        <v>89809.9</v>
      </c>
      <c r="G63" s="5">
        <f t="shared" si="24"/>
        <v>11800</v>
      </c>
      <c r="H63" s="5">
        <f t="shared" si="24"/>
        <v>0</v>
      </c>
      <c r="I63" s="5">
        <f t="shared" si="24"/>
        <v>0</v>
      </c>
      <c r="J63" s="5">
        <f t="shared" si="24"/>
        <v>14949</v>
      </c>
      <c r="K63" s="5">
        <f t="shared" si="24"/>
        <v>8606.7</v>
      </c>
      <c r="L63" s="5">
        <f t="shared" si="24"/>
        <v>0</v>
      </c>
      <c r="M63" s="5">
        <f t="shared" si="24"/>
        <v>0</v>
      </c>
      <c r="N63" s="22"/>
      <c r="O63" s="22"/>
      <c r="P63" s="15"/>
      <c r="Q63" s="15"/>
    </row>
    <row r="64" spans="1:17" ht="15">
      <c r="A64" s="18"/>
      <c r="B64" s="22"/>
      <c r="C64" s="9" t="s">
        <v>3</v>
      </c>
      <c r="D64" s="5">
        <f t="shared" si="16"/>
        <v>92916.59999999999</v>
      </c>
      <c r="E64" s="5">
        <f t="shared" si="16"/>
        <v>27638.7</v>
      </c>
      <c r="F64" s="5">
        <f t="shared" si="24"/>
        <v>84309.9</v>
      </c>
      <c r="G64" s="5">
        <f t="shared" si="24"/>
        <v>19032</v>
      </c>
      <c r="H64" s="5">
        <f t="shared" si="24"/>
        <v>0</v>
      </c>
      <c r="I64" s="5">
        <f t="shared" si="24"/>
        <v>0</v>
      </c>
      <c r="J64" s="5">
        <f t="shared" si="24"/>
        <v>8606.7</v>
      </c>
      <c r="K64" s="5">
        <f t="shared" si="24"/>
        <v>8606.7</v>
      </c>
      <c r="L64" s="5">
        <f t="shared" si="24"/>
        <v>0</v>
      </c>
      <c r="M64" s="5">
        <f t="shared" si="24"/>
        <v>0</v>
      </c>
      <c r="N64" s="22"/>
      <c r="O64" s="22"/>
      <c r="P64" s="15"/>
      <c r="Q64" s="15"/>
    </row>
    <row r="65" spans="1:17" ht="15">
      <c r="A65" s="18"/>
      <c r="B65" s="22" t="s">
        <v>30</v>
      </c>
      <c r="C65" s="9" t="s">
        <v>15</v>
      </c>
      <c r="D65" s="5">
        <f>F65+H65+J65+L65</f>
        <v>7432740.9</v>
      </c>
      <c r="E65" s="5">
        <f t="shared" si="16"/>
        <v>6535189.6</v>
      </c>
      <c r="F65" s="5">
        <f aca="true" t="shared" si="25" ref="F65:M65">SUM(F66:F68)</f>
        <v>3925741.2999999993</v>
      </c>
      <c r="G65" s="5">
        <f t="shared" si="25"/>
        <v>3040874.5999999996</v>
      </c>
      <c r="H65" s="5">
        <f t="shared" si="25"/>
        <v>0</v>
      </c>
      <c r="I65" s="5">
        <f t="shared" si="25"/>
        <v>0</v>
      </c>
      <c r="J65" s="5">
        <f t="shared" si="25"/>
        <v>3506999.6000000006</v>
      </c>
      <c r="K65" s="5">
        <f t="shared" si="25"/>
        <v>3494315</v>
      </c>
      <c r="L65" s="5">
        <f t="shared" si="25"/>
        <v>0</v>
      </c>
      <c r="M65" s="5">
        <f t="shared" si="25"/>
        <v>0</v>
      </c>
      <c r="N65" s="22"/>
      <c r="O65" s="22"/>
      <c r="P65" s="15"/>
      <c r="Q65" s="15"/>
    </row>
    <row r="66" spans="1:17" ht="15">
      <c r="A66" s="18"/>
      <c r="B66" s="22"/>
      <c r="C66" s="9" t="s">
        <v>0</v>
      </c>
      <c r="D66" s="5">
        <f t="shared" si="16"/>
        <v>2494378.0999999996</v>
      </c>
      <c r="E66" s="5">
        <f t="shared" si="16"/>
        <v>2358724.9</v>
      </c>
      <c r="F66" s="5">
        <f>F37+F62</f>
        <v>1232442.9</v>
      </c>
      <c r="G66" s="5">
        <f aca="true" t="shared" si="26" ref="G66:M66">G37+G62</f>
        <v>1103132</v>
      </c>
      <c r="H66" s="5">
        <f t="shared" si="26"/>
        <v>0</v>
      </c>
      <c r="I66" s="5">
        <f t="shared" si="26"/>
        <v>0</v>
      </c>
      <c r="J66" s="5">
        <f t="shared" si="26"/>
        <v>1261935.2</v>
      </c>
      <c r="K66" s="5">
        <f t="shared" si="26"/>
        <v>1255592.9</v>
      </c>
      <c r="L66" s="5">
        <f t="shared" si="26"/>
        <v>0</v>
      </c>
      <c r="M66" s="5">
        <f t="shared" si="26"/>
        <v>0</v>
      </c>
      <c r="N66" s="22"/>
      <c r="O66" s="22"/>
      <c r="P66" s="15"/>
      <c r="Q66" s="15"/>
    </row>
    <row r="67" spans="1:17" ht="15">
      <c r="A67" s="18"/>
      <c r="B67" s="22"/>
      <c r="C67" s="9" t="s">
        <v>1</v>
      </c>
      <c r="D67" s="5">
        <f t="shared" si="16"/>
        <v>2474604.4</v>
      </c>
      <c r="E67" s="5">
        <f t="shared" si="16"/>
        <v>2084118.2000000002</v>
      </c>
      <c r="F67" s="5">
        <f aca="true" t="shared" si="27" ref="F67:M68">F38+F63</f>
        <v>1349399.1999999997</v>
      </c>
      <c r="G67" s="5">
        <f t="shared" si="27"/>
        <v>965255.2999999999</v>
      </c>
      <c r="H67" s="5">
        <f t="shared" si="27"/>
        <v>0</v>
      </c>
      <c r="I67" s="5">
        <f t="shared" si="27"/>
        <v>0</v>
      </c>
      <c r="J67" s="5">
        <f t="shared" si="27"/>
        <v>1125205.2000000002</v>
      </c>
      <c r="K67" s="5">
        <f t="shared" si="27"/>
        <v>1118862.9000000001</v>
      </c>
      <c r="L67" s="5">
        <f t="shared" si="27"/>
        <v>0</v>
      </c>
      <c r="M67" s="5">
        <f t="shared" si="27"/>
        <v>0</v>
      </c>
      <c r="N67" s="22"/>
      <c r="O67" s="22"/>
      <c r="P67" s="15"/>
      <c r="Q67" s="15"/>
    </row>
    <row r="68" spans="1:17" ht="15">
      <c r="A68" s="18"/>
      <c r="B68" s="22"/>
      <c r="C68" s="9" t="s">
        <v>3</v>
      </c>
      <c r="D68" s="5">
        <f t="shared" si="16"/>
        <v>2463758.3999999994</v>
      </c>
      <c r="E68" s="5">
        <f t="shared" si="16"/>
        <v>2092346.5</v>
      </c>
      <c r="F68" s="5">
        <f t="shared" si="27"/>
        <v>1343899.1999999997</v>
      </c>
      <c r="G68" s="5">
        <f t="shared" si="27"/>
        <v>972487.2999999999</v>
      </c>
      <c r="H68" s="5">
        <f t="shared" si="27"/>
        <v>0</v>
      </c>
      <c r="I68" s="5">
        <f t="shared" si="27"/>
        <v>0</v>
      </c>
      <c r="J68" s="5">
        <f t="shared" si="27"/>
        <v>1119859.2</v>
      </c>
      <c r="K68" s="5">
        <f t="shared" si="27"/>
        <v>1119859.2</v>
      </c>
      <c r="L68" s="5">
        <f t="shared" si="27"/>
        <v>0</v>
      </c>
      <c r="M68" s="5">
        <f t="shared" si="27"/>
        <v>0</v>
      </c>
      <c r="N68" s="22"/>
      <c r="O68" s="22"/>
      <c r="P68" s="15"/>
      <c r="Q68" s="15"/>
    </row>
    <row r="69" spans="16:17" ht="15">
      <c r="P69" s="15"/>
      <c r="Q69" s="15"/>
    </row>
    <row r="70" spans="16:17" ht="15">
      <c r="P70" s="15"/>
      <c r="Q70" s="15"/>
    </row>
    <row r="71" spans="6:17" ht="15">
      <c r="F71" s="8"/>
      <c r="G71" s="8"/>
      <c r="P71" s="15"/>
      <c r="Q71" s="15"/>
    </row>
    <row r="72" spans="5:17" ht="15">
      <c r="E72" s="8"/>
      <c r="F72" s="8"/>
      <c r="G72" s="8"/>
      <c r="P72" s="15"/>
      <c r="Q72" s="15"/>
    </row>
    <row r="73" spans="5:17" ht="15">
      <c r="E73" s="8"/>
      <c r="F73" s="8"/>
      <c r="P73" s="15"/>
      <c r="Q73" s="15"/>
    </row>
    <row r="74" spans="4:17" ht="15">
      <c r="D74" s="8"/>
      <c r="P74" s="15"/>
      <c r="Q74" s="15"/>
    </row>
    <row r="75" spans="4:17" ht="15">
      <c r="D75" s="8"/>
      <c r="P75" s="15"/>
      <c r="Q75" s="15"/>
    </row>
    <row r="76" spans="4:17" ht="15">
      <c r="D76" s="8"/>
      <c r="P76" s="15"/>
      <c r="Q76" s="15"/>
    </row>
    <row r="77" spans="16:17" ht="15">
      <c r="P77" s="15"/>
      <c r="Q77" s="15"/>
    </row>
    <row r="78" spans="16:17" ht="15">
      <c r="P78" s="15"/>
      <c r="Q78" s="15"/>
    </row>
    <row r="79" spans="16:17" ht="15">
      <c r="P79" s="15"/>
      <c r="Q79" s="15"/>
    </row>
    <row r="80" spans="16:17" ht="15">
      <c r="P80" s="15"/>
      <c r="Q80" s="15"/>
    </row>
    <row r="81" spans="16:17" ht="15">
      <c r="P81" s="15"/>
      <c r="Q81" s="15"/>
    </row>
    <row r="82" spans="16:17" ht="15">
      <c r="P82" s="15"/>
      <c r="Q82" s="15"/>
    </row>
    <row r="83" spans="16:17" ht="15">
      <c r="P83" s="15"/>
      <c r="Q83" s="15"/>
    </row>
    <row r="84" spans="16:17" ht="15">
      <c r="P84" s="15"/>
      <c r="Q84" s="15"/>
    </row>
    <row r="85" spans="16:17" ht="15">
      <c r="P85" s="15"/>
      <c r="Q85" s="15"/>
    </row>
    <row r="86" spans="16:17" ht="15">
      <c r="P86" s="15"/>
      <c r="Q86" s="15"/>
    </row>
    <row r="87" spans="16:17" ht="15">
      <c r="P87" s="15"/>
      <c r="Q87" s="15"/>
    </row>
    <row r="88" spans="16:17" ht="15">
      <c r="P88" s="15"/>
      <c r="Q88" s="15"/>
    </row>
    <row r="89" spans="16:17" ht="15">
      <c r="P89" s="15"/>
      <c r="Q89" s="15"/>
    </row>
    <row r="90" spans="16:17" ht="15">
      <c r="P90" s="15"/>
      <c r="Q90" s="15"/>
    </row>
    <row r="91" spans="16:17" ht="15">
      <c r="P91" s="15"/>
      <c r="Q91" s="15"/>
    </row>
    <row r="92" spans="16:17" ht="15">
      <c r="P92" s="15"/>
      <c r="Q92" s="15"/>
    </row>
    <row r="93" spans="16:17" ht="15">
      <c r="P93" s="15"/>
      <c r="Q93" s="15"/>
    </row>
    <row r="94" spans="16:17" ht="15">
      <c r="P94" s="15"/>
      <c r="Q94" s="15"/>
    </row>
    <row r="95" spans="16:17" ht="15">
      <c r="P95" s="15"/>
      <c r="Q95" s="15"/>
    </row>
    <row r="96" spans="16:17" ht="15">
      <c r="P96" s="15"/>
      <c r="Q96" s="15"/>
    </row>
    <row r="97" spans="16:17" ht="15">
      <c r="P97" s="15"/>
      <c r="Q97" s="15"/>
    </row>
    <row r="98" spans="16:17" ht="15">
      <c r="P98" s="15"/>
      <c r="Q98" s="15"/>
    </row>
    <row r="99" spans="16:17" ht="15">
      <c r="P99" s="15"/>
      <c r="Q99" s="15"/>
    </row>
    <row r="100" spans="16:17" ht="15">
      <c r="P100" s="15"/>
      <c r="Q100" s="15"/>
    </row>
  </sheetData>
  <sheetProtection/>
  <mergeCells count="59">
    <mergeCell ref="K5:O5"/>
    <mergeCell ref="A7:O7"/>
    <mergeCell ref="A10:A12"/>
    <mergeCell ref="B10:B12"/>
    <mergeCell ref="C10:C12"/>
    <mergeCell ref="D10:E11"/>
    <mergeCell ref="F10:M10"/>
    <mergeCell ref="F11:G11"/>
    <mergeCell ref="B14:C14"/>
    <mergeCell ref="N14:O14"/>
    <mergeCell ref="N10:O12"/>
    <mergeCell ref="B15:C15"/>
    <mergeCell ref="N15:O15"/>
    <mergeCell ref="H11:I11"/>
    <mergeCell ref="J11:K11"/>
    <mergeCell ref="L11:M11"/>
    <mergeCell ref="N13:O13"/>
    <mergeCell ref="A24:A27"/>
    <mergeCell ref="B24:B27"/>
    <mergeCell ref="N24:O27"/>
    <mergeCell ref="A16:A19"/>
    <mergeCell ref="B16:B19"/>
    <mergeCell ref="N16:O19"/>
    <mergeCell ref="A20:A23"/>
    <mergeCell ref="B20:B23"/>
    <mergeCell ref="N20:O23"/>
    <mergeCell ref="A28:A31"/>
    <mergeCell ref="B28:B31"/>
    <mergeCell ref="N28:O31"/>
    <mergeCell ref="A32:A35"/>
    <mergeCell ref="B32:B35"/>
    <mergeCell ref="N32:O35"/>
    <mergeCell ref="N61:O64"/>
    <mergeCell ref="A49:A52"/>
    <mergeCell ref="A41:A44"/>
    <mergeCell ref="B41:B44"/>
    <mergeCell ref="N41:O44"/>
    <mergeCell ref="B57:B60"/>
    <mergeCell ref="N57:O60"/>
    <mergeCell ref="N36:O39"/>
    <mergeCell ref="N40:O40"/>
    <mergeCell ref="A65:A68"/>
    <mergeCell ref="B65:B68"/>
    <mergeCell ref="N65:O68"/>
    <mergeCell ref="A53:A56"/>
    <mergeCell ref="B53:B56"/>
    <mergeCell ref="N53:O56"/>
    <mergeCell ref="A61:A64"/>
    <mergeCell ref="B61:B64"/>
    <mergeCell ref="B40:C40"/>
    <mergeCell ref="A57:A60"/>
    <mergeCell ref="A8:O8"/>
    <mergeCell ref="B49:B52"/>
    <mergeCell ref="N49:O52"/>
    <mergeCell ref="A45:A48"/>
    <mergeCell ref="B45:B48"/>
    <mergeCell ref="N45:O48"/>
    <mergeCell ref="A36:A39"/>
    <mergeCell ref="B36:B39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landscape" paperSize="9" scale="70" r:id="rId1"/>
  <rowBreaks count="3" manualBreakCount="3">
    <brk id="23" max="255" man="1"/>
    <brk id="4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2015-08-04T11:33:58Z</cp:lastPrinted>
  <dcterms:created xsi:type="dcterms:W3CDTF">2013-09-25T10:58:55Z</dcterms:created>
  <dcterms:modified xsi:type="dcterms:W3CDTF">2015-08-06T10:29:01Z</dcterms:modified>
  <cp:category/>
  <cp:version/>
  <cp:contentType/>
  <cp:contentStatus/>
</cp:coreProperties>
</file>