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Шаталина Татьяна Евгеньевна</author>
  </authors>
  <commentList>
    <comment ref="G90" authorId="0">
      <text>
        <r>
          <rPr>
            <b/>
            <sz val="8"/>
            <rFont val="Tahoma"/>
            <family val="2"/>
          </rPr>
          <t>1283 сначало письмо было на эту сумму, потом изменили цену на 746,61</t>
        </r>
      </text>
    </comment>
  </commentList>
</comments>
</file>

<file path=xl/sharedStrings.xml><?xml version="1.0" encoding="utf-8"?>
<sst xmlns="http://schemas.openxmlformats.org/spreadsheetml/2006/main" count="226" uniqueCount="60">
  <si>
    <t>«Развитие культуры и туризма»  муниципального образования «Город Томск</t>
  </si>
  <si>
    <t>на 2015-2020 годы</t>
  </si>
  <si>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</si>
  <si>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</si>
  <si>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</si>
  <si>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</si>
  <si>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</si>
  <si>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</si>
  <si>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</si>
  <si>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</si>
  <si>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</si>
  <si>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</si>
  <si>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</si>
  <si>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</si>
  <si>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</si>
  <si>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</si>
  <si>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</si>
  <si>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</si>
  <si>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</si>
  <si>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</si>
  <si>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</si>
  <si>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</si>
  <si>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</si>
  <si>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</si>
  <si>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</si>
  <si>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</si>
  <si>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</si>
  <si>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</si>
  <si>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>Департамент капитального строительства администрации Города Томска</t>
  </si>
  <si>
    <t>Приложение 2 к подпрограмме 2 «Развитие туризма».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</si>
  <si>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</si>
  <si>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</si>
  <si>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</si>
  <si>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</si>
  <si>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</si>
  <si>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</si>
  <si>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КЦСР 0340120320, КВР  243</t>
  </si>
  <si>
    <t xml:space="preserve">Приложение 8
к постановлению
администрации Города Томска от    №
</t>
  </si>
  <si>
    <t xml:space="preserve"> МБОУДО "Детская школа искусств № 1 имени А.Г. Рубинштейна" </t>
  </si>
  <si>
    <t xml:space="preserve">МАУ Зрелищный центр «Аэлита» 
(Зрелищный центр  «Аэлита»)
</t>
  </si>
  <si>
    <t xml:space="preserve"> МАУ Зрелищный центр «Аэлита» (Дом культуры «Тимирязевский»)</t>
  </si>
  <si>
    <t>МАУ Дом культуры  «Маяк»</t>
  </si>
  <si>
    <t xml:space="preserve"> МАУ МИБС МБ «Южная»</t>
  </si>
  <si>
    <t xml:space="preserve"> МАУ МИБС МБ «Кольцевая»</t>
  </si>
  <si>
    <t xml:space="preserve"> МАУ МИБС МБ «Дом семьи»</t>
  </si>
  <si>
    <t xml:space="preserve"> МАУ МИБС МБ «Лада» </t>
  </si>
  <si>
    <t>МАУ "ДК "Томский перекресток"</t>
  </si>
  <si>
    <t xml:space="preserve"> МАУ "ДК "Светлый"</t>
  </si>
  <si>
    <t xml:space="preserve"> МАУ МИБС МБ «Сибирская»</t>
  </si>
  <si>
    <t xml:space="preserve"> 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</si>
  <si>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</si>
  <si>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</si>
  <si>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</si>
  <si>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</si>
  <si>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>1.1.1. Капитальный ремонт учреждений  культуры:</t>
  </si>
  <si>
    <t>Наименования целей, задач, мероприятий муниципальной Подпрограммы</t>
  </si>
  <si>
    <t xml:space="preserve"> МБОУДО Детская музыкальная школа № 2, МАОУДО Детская художественная школа  №1</t>
  </si>
  <si>
    <t>Задача  1.2.</t>
  </si>
  <si>
    <t>1.2.1.Строительство:</t>
  </si>
  <si>
    <t>Города Томска от 25.11.2016 № 1231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</si>
</sst>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2" fillId="24" borderId="14" xfId="0" applyFont="1" applyFill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right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24" borderId="13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3"/>
  <sheetViews>
    <sheetView tabSelected="1" zoomScalePageLayoutView="0" workbookViewId="0" topLeftCell="A1">
      <selection activeCell="A4" sqref="A4:O4"/>
    </sheetView>
  </sheetViews>
  <sheetFormatPr defaultColWidth="9.00390625" defaultRowHeight="15.75"/>
  <cols>
    <col min="1" max="1" width="3.875" style="0" customWidth="1"/>
    <col min="2" max="2" width="14.25390625" style="10" customWidth="1"/>
    <col min="3" max="3" width="19.125" style="10" customWidth="1"/>
    <col min="4" max="4" width="5.875" style="9" customWidth="1"/>
    <col min="5" max="5" width="11.375" style="12" customWidth="1"/>
    <col min="6" max="6" width="9.75390625" style="12" customWidth="1"/>
    <col min="7" max="7" width="13.125" style="9" customWidth="1"/>
    <col min="8" max="8" width="9.875" style="9" customWidth="1"/>
    <col min="9" max="9" width="6.125" style="9" customWidth="1"/>
    <col min="10" max="10" width="6.375" style="9" customWidth="1"/>
    <col min="11" max="11" width="10.125" style="9" customWidth="1"/>
    <col min="12" max="12" width="9.125" style="9" customWidth="1"/>
    <col min="13" max="13" width="7.50390625" style="9" bestFit="1" customWidth="1"/>
    <col min="14" max="14" width="6.625" style="9" bestFit="1" customWidth="1"/>
    <col min="15" max="15" width="9.375" style="14" customWidth="1"/>
    <col min="16" max="16" width="3.75390625" style="0" hidden="1" customWidth="1"/>
    <col min="17" max="17" width="11.875" style="0" bestFit="1" customWidth="1"/>
    <col min="18" max="18" width="11.625" style="0" bestFit="1" customWidth="1"/>
  </cols>
  <sheetData>
    <row r="1" ht="15.75"/>
    <row r="2" spans="1:15" s="16" customFormat="1" ht="15.75">
      <c r="A2" s="47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6" customFormat="1" ht="15.75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16" customFormat="1" ht="15.75">
      <c r="A4" s="48" t="s">
        <v>59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.75" customHeight="1">
      <c r="A5" s="49" t="s">
        <v>29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ht="15.75"/>
    <row r="7" spans="1:15" ht="39.75" customHeight="1">
      <c r="A7" s="42" t="s">
        <v>27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5.75">
      <c r="A8" s="50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.75">
      <c r="A9" s="51" t="s">
        <v>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15.75">
      <c r="A10" s="51" t="s">
        <v>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ht="15.75">
      <c r="A11" s="1"/>
    </row>
    <row r="12" ht="15.75">
      <c r="A12" s="2"/>
    </row>
    <row r="13" spans="1:15" ht="15.75">
      <c r="A13" s="52" t="s">
        <v>25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ht="15.75">
      <c r="A14" s="2"/>
    </row>
    <row r="15" spans="1:7" ht="15.75">
      <c r="A15" s="2"/>
      <c r="G15" s="2" t="s">
        <v>23</v>
      </c>
    </row>
    <row r="16" spans="1:7" ht="15.75">
      <c r="A16" s="2"/>
      <c r="G16" s="2"/>
    </row>
    <row r="17" spans="1:16" ht="25.5" customHeight="1">
      <c r="A17" s="29" t="s">
        <v>2</v>
      </c>
      <c r="B17" s="25" t="s">
        <v>55</v>
      </c>
      <c r="C17" s="25" t="s">
        <v>32</v>
      </c>
      <c r="D17" s="29" t="s">
        <v>3</v>
      </c>
      <c r="E17" s="46" t="s">
        <v>19</v>
      </c>
      <c r="F17" s="46"/>
      <c r="G17" s="29" t="s">
        <v>4</v>
      </c>
      <c r="H17" s="29"/>
      <c r="I17" s="29"/>
      <c r="J17" s="29"/>
      <c r="K17" s="29"/>
      <c r="L17" s="29"/>
      <c r="M17" s="29"/>
      <c r="N17" s="29"/>
      <c r="O17" s="29" t="s">
        <v>5</v>
      </c>
      <c r="P17" s="5"/>
    </row>
    <row r="18" spans="1:16" ht="63" customHeight="1">
      <c r="A18" s="29"/>
      <c r="B18" s="26"/>
      <c r="C18" s="26"/>
      <c r="D18" s="29"/>
      <c r="E18" s="46"/>
      <c r="F18" s="46"/>
      <c r="G18" s="29" t="s">
        <v>6</v>
      </c>
      <c r="H18" s="29"/>
      <c r="I18" s="29" t="s">
        <v>7</v>
      </c>
      <c r="J18" s="29"/>
      <c r="K18" s="29" t="s">
        <v>8</v>
      </c>
      <c r="L18" s="29"/>
      <c r="M18" s="29" t="s">
        <v>9</v>
      </c>
      <c r="N18" s="29"/>
      <c r="O18" s="29"/>
      <c r="P18" s="5"/>
    </row>
    <row r="19" spans="1:16" s="1" customFormat="1" ht="38.25">
      <c r="A19" s="29"/>
      <c r="B19" s="27"/>
      <c r="C19" s="27"/>
      <c r="D19" s="29"/>
      <c r="E19" s="7" t="s">
        <v>10</v>
      </c>
      <c r="F19" s="7" t="s">
        <v>11</v>
      </c>
      <c r="G19" s="7" t="s">
        <v>10</v>
      </c>
      <c r="H19" s="7" t="s">
        <v>11</v>
      </c>
      <c r="I19" s="7" t="s">
        <v>10</v>
      </c>
      <c r="J19" s="7" t="s">
        <v>11</v>
      </c>
      <c r="K19" s="7" t="s">
        <v>10</v>
      </c>
      <c r="L19" s="7" t="s">
        <v>11</v>
      </c>
      <c r="M19" s="7" t="s">
        <v>10</v>
      </c>
      <c r="N19" s="7" t="s">
        <v>11</v>
      </c>
      <c r="O19" s="7"/>
      <c r="P19" s="13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36" t="s">
        <v>24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5"/>
    </row>
    <row r="22" spans="1:16" ht="16.5" customHeight="1" hidden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5"/>
    </row>
    <row r="23" spans="1:16" ht="15.75" customHeight="1" hidden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7"/>
      <c r="P23" s="8"/>
    </row>
    <row r="24" spans="1:16" ht="15.75" customHeight="1" hidden="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7"/>
      <c r="P24" s="8"/>
    </row>
    <row r="25" spans="1:16" s="3" customFormat="1" ht="15.75" customHeight="1">
      <c r="A25" s="33"/>
      <c r="B25" s="21" t="s">
        <v>34</v>
      </c>
      <c r="C25" s="21" t="s">
        <v>33</v>
      </c>
      <c r="D25" s="11" t="s">
        <v>12</v>
      </c>
      <c r="E25" s="4">
        <f>SUM(E26:E31)</f>
        <v>130430.2</v>
      </c>
      <c r="F25" s="4">
        <f>SUM(F26:F31)</f>
        <v>2152.9</v>
      </c>
      <c r="G25" s="4">
        <f>SUM(G26:G31)</f>
        <v>130430.2</v>
      </c>
      <c r="H25" s="4">
        <f>SUM(H26:H31)</f>
        <v>2152.9</v>
      </c>
      <c r="I25" s="4">
        <f aca="true" t="shared" si="0" ref="I25:N25">SUM(I26:I31)</f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39" t="s">
        <v>28</v>
      </c>
      <c r="P25" s="8"/>
    </row>
    <row r="26" spans="1:16" s="3" customFormat="1" ht="36" customHeight="1">
      <c r="A26" s="34"/>
      <c r="B26" s="22"/>
      <c r="C26" s="22"/>
      <c r="D26" s="11" t="s">
        <v>13</v>
      </c>
      <c r="E26" s="4">
        <f aca="true" t="shared" si="1" ref="E26:F31">G26+I26+K26+M26</f>
        <v>339.3</v>
      </c>
      <c r="F26" s="4">
        <f t="shared" si="1"/>
        <v>339.3</v>
      </c>
      <c r="G26" s="4">
        <f aca="true" t="shared" si="2" ref="G26:H31">G40</f>
        <v>339.3</v>
      </c>
      <c r="H26" s="4">
        <f t="shared" si="2"/>
        <v>339.3</v>
      </c>
      <c r="I26" s="4">
        <f aca="true" t="shared" si="3" ref="I26:N31">I40+I54+I61+I68+I75+I89+I96+I103+I138+I82+I110+I117+I124</f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40"/>
      <c r="P26" s="8"/>
    </row>
    <row r="27" spans="1:16" s="3" customFormat="1" ht="25.5">
      <c r="A27" s="34"/>
      <c r="B27" s="22"/>
      <c r="C27" s="22"/>
      <c r="D27" s="11" t="s">
        <v>14</v>
      </c>
      <c r="E27" s="4">
        <f t="shared" si="1"/>
        <v>1813.6</v>
      </c>
      <c r="F27" s="4">
        <f t="shared" si="1"/>
        <v>1813.6</v>
      </c>
      <c r="G27" s="4">
        <f t="shared" si="2"/>
        <v>1813.6</v>
      </c>
      <c r="H27" s="4">
        <f t="shared" si="2"/>
        <v>1813.6</v>
      </c>
      <c r="I27" s="4">
        <f t="shared" si="3"/>
        <v>0</v>
      </c>
      <c r="J27" s="4">
        <f t="shared" si="3"/>
        <v>0</v>
      </c>
      <c r="K27" s="4">
        <f t="shared" si="3"/>
        <v>0</v>
      </c>
      <c r="L27" s="4">
        <f t="shared" si="3"/>
        <v>0</v>
      </c>
      <c r="M27" s="4">
        <f t="shared" si="3"/>
        <v>0</v>
      </c>
      <c r="N27" s="4">
        <f t="shared" si="3"/>
        <v>0</v>
      </c>
      <c r="O27" s="40"/>
      <c r="P27" s="8"/>
    </row>
    <row r="28" spans="1:18" s="3" customFormat="1" ht="25.5">
      <c r="A28" s="34"/>
      <c r="B28" s="22"/>
      <c r="C28" s="22"/>
      <c r="D28" s="11" t="s">
        <v>15</v>
      </c>
      <c r="E28" s="4">
        <f t="shared" si="1"/>
        <v>76577.3</v>
      </c>
      <c r="F28" s="4">
        <f t="shared" si="1"/>
        <v>0</v>
      </c>
      <c r="G28" s="4">
        <f t="shared" si="2"/>
        <v>76577.3</v>
      </c>
      <c r="H28" s="4">
        <f t="shared" si="2"/>
        <v>0</v>
      </c>
      <c r="I28" s="4">
        <f t="shared" si="3"/>
        <v>0</v>
      </c>
      <c r="J28" s="4">
        <f t="shared" si="3"/>
        <v>0</v>
      </c>
      <c r="K28" s="4">
        <f t="shared" si="3"/>
        <v>0</v>
      </c>
      <c r="L28" s="4">
        <f t="shared" si="3"/>
        <v>0</v>
      </c>
      <c r="M28" s="4">
        <f t="shared" si="3"/>
        <v>0</v>
      </c>
      <c r="N28" s="4">
        <f t="shared" si="3"/>
        <v>0</v>
      </c>
      <c r="O28" s="40"/>
      <c r="P28" s="8"/>
      <c r="R28" s="18"/>
    </row>
    <row r="29" spans="1:16" s="3" customFormat="1" ht="25.5">
      <c r="A29" s="34"/>
      <c r="B29" s="22"/>
      <c r="C29" s="22"/>
      <c r="D29" s="11" t="s">
        <v>16</v>
      </c>
      <c r="E29" s="4">
        <f t="shared" si="1"/>
        <v>26700</v>
      </c>
      <c r="F29" s="4">
        <f t="shared" si="1"/>
        <v>0</v>
      </c>
      <c r="G29" s="4">
        <f t="shared" si="2"/>
        <v>26700</v>
      </c>
      <c r="H29" s="4">
        <f t="shared" si="2"/>
        <v>0</v>
      </c>
      <c r="I29" s="4">
        <f t="shared" si="3"/>
        <v>0</v>
      </c>
      <c r="J29" s="4">
        <f t="shared" si="3"/>
        <v>0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40"/>
      <c r="P29" s="8"/>
    </row>
    <row r="30" spans="1:16" s="3" customFormat="1" ht="25.5">
      <c r="A30" s="34"/>
      <c r="B30" s="22"/>
      <c r="C30" s="22"/>
      <c r="D30" s="11" t="s">
        <v>17</v>
      </c>
      <c r="E30" s="4">
        <f t="shared" si="1"/>
        <v>21000</v>
      </c>
      <c r="F30" s="4">
        <f t="shared" si="1"/>
        <v>0</v>
      </c>
      <c r="G30" s="4">
        <f t="shared" si="2"/>
        <v>21000</v>
      </c>
      <c r="H30" s="4">
        <f t="shared" si="2"/>
        <v>0</v>
      </c>
      <c r="I30" s="4">
        <f t="shared" si="3"/>
        <v>0</v>
      </c>
      <c r="J30" s="4">
        <f t="shared" si="3"/>
        <v>0</v>
      </c>
      <c r="K30" s="4">
        <f t="shared" si="3"/>
        <v>0</v>
      </c>
      <c r="L30" s="4">
        <f t="shared" si="3"/>
        <v>0</v>
      </c>
      <c r="M30" s="4">
        <f t="shared" si="3"/>
        <v>0</v>
      </c>
      <c r="N30" s="4">
        <f t="shared" si="3"/>
        <v>0</v>
      </c>
      <c r="O30" s="40"/>
      <c r="P30" s="8"/>
    </row>
    <row r="31" spans="1:16" s="3" customFormat="1" ht="25.5">
      <c r="A31" s="35"/>
      <c r="B31" s="23"/>
      <c r="C31" s="23"/>
      <c r="D31" s="11" t="s">
        <v>18</v>
      </c>
      <c r="E31" s="4">
        <f t="shared" si="1"/>
        <v>4000</v>
      </c>
      <c r="F31" s="4">
        <f t="shared" si="1"/>
        <v>0</v>
      </c>
      <c r="G31" s="4">
        <f t="shared" si="2"/>
        <v>4000</v>
      </c>
      <c r="H31" s="4">
        <f t="shared" si="2"/>
        <v>0</v>
      </c>
      <c r="I31" s="4">
        <f t="shared" si="3"/>
        <v>0</v>
      </c>
      <c r="J31" s="4">
        <f t="shared" si="3"/>
        <v>0</v>
      </c>
      <c r="K31" s="4">
        <f t="shared" si="3"/>
        <v>0</v>
      </c>
      <c r="L31" s="4">
        <f t="shared" si="3"/>
        <v>0</v>
      </c>
      <c r="M31" s="4">
        <f t="shared" si="3"/>
        <v>0</v>
      </c>
      <c r="N31" s="4">
        <f t="shared" si="3"/>
        <v>0</v>
      </c>
      <c r="O31" s="40"/>
      <c r="P31" s="8"/>
    </row>
    <row r="32" spans="1:16" s="3" customFormat="1" ht="15.75" customHeight="1">
      <c r="A32" s="33"/>
      <c r="B32" s="21" t="s">
        <v>35</v>
      </c>
      <c r="C32" s="21"/>
      <c r="D32" s="11" t="s">
        <v>12</v>
      </c>
      <c r="E32" s="4">
        <f>SUM(E33:E38)</f>
        <v>5804448</v>
      </c>
      <c r="F32" s="4">
        <f>SUM(F33:F38)</f>
        <v>0</v>
      </c>
      <c r="G32" s="4">
        <f>SUM(G33:G38)</f>
        <v>5804448</v>
      </c>
      <c r="H32" s="4">
        <f aca="true" t="shared" si="4" ref="H32:N32">SUM(H33:H38)</f>
        <v>0</v>
      </c>
      <c r="I32" s="4">
        <f t="shared" si="4"/>
        <v>0</v>
      </c>
      <c r="J32" s="4">
        <f t="shared" si="4"/>
        <v>0</v>
      </c>
      <c r="K32" s="4">
        <f t="shared" si="4"/>
        <v>0</v>
      </c>
      <c r="L32" s="4">
        <f t="shared" si="4"/>
        <v>0</v>
      </c>
      <c r="M32" s="4">
        <f t="shared" si="4"/>
        <v>0</v>
      </c>
      <c r="N32" s="4">
        <f t="shared" si="4"/>
        <v>0</v>
      </c>
      <c r="O32" s="40"/>
      <c r="P32" s="8"/>
    </row>
    <row r="33" spans="1:16" s="3" customFormat="1" ht="36" customHeight="1">
      <c r="A33" s="34"/>
      <c r="B33" s="22"/>
      <c r="C33" s="22"/>
      <c r="D33" s="11" t="s">
        <v>13</v>
      </c>
      <c r="E33" s="4">
        <f aca="true" t="shared" si="5" ref="E33:E38">G33+I33+K33+M33</f>
        <v>0</v>
      </c>
      <c r="F33" s="4">
        <f aca="true" t="shared" si="6" ref="F33:F38">H33+J33+L33+N33</f>
        <v>0</v>
      </c>
      <c r="G33" s="4">
        <f aca="true" t="shared" si="7" ref="G33:H38">G152</f>
        <v>0</v>
      </c>
      <c r="H33" s="4">
        <f t="shared" si="7"/>
        <v>0</v>
      </c>
      <c r="I33" s="4">
        <f aca="true" t="shared" si="8" ref="I33:N33">I54+I61+I68+I75+I82+I96+I103+I110+I145+I89+I117+I124+I131</f>
        <v>0</v>
      </c>
      <c r="J33" s="4">
        <f t="shared" si="8"/>
        <v>0</v>
      </c>
      <c r="K33" s="4">
        <f t="shared" si="8"/>
        <v>0</v>
      </c>
      <c r="L33" s="4">
        <f t="shared" si="8"/>
        <v>0</v>
      </c>
      <c r="M33" s="4">
        <f t="shared" si="8"/>
        <v>0</v>
      </c>
      <c r="N33" s="4">
        <f t="shared" si="8"/>
        <v>0</v>
      </c>
      <c r="O33" s="40"/>
      <c r="P33" s="8"/>
    </row>
    <row r="34" spans="1:16" s="3" customFormat="1" ht="25.5">
      <c r="A34" s="34"/>
      <c r="B34" s="22"/>
      <c r="C34" s="22"/>
      <c r="D34" s="11" t="s">
        <v>14</v>
      </c>
      <c r="E34" s="4">
        <f t="shared" si="5"/>
        <v>0</v>
      </c>
      <c r="F34" s="4">
        <f t="shared" si="6"/>
        <v>0</v>
      </c>
      <c r="G34" s="4">
        <f t="shared" si="7"/>
        <v>0</v>
      </c>
      <c r="H34" s="4">
        <f t="shared" si="7"/>
        <v>0</v>
      </c>
      <c r="I34" s="4">
        <f aca="true" t="shared" si="9" ref="I34:N34">I55+I62+I69+I76+I83+I97+I104+I111+I146+I90+I118+I125+I132</f>
        <v>0</v>
      </c>
      <c r="J34" s="4">
        <f t="shared" si="9"/>
        <v>0</v>
      </c>
      <c r="K34" s="4">
        <f t="shared" si="9"/>
        <v>0</v>
      </c>
      <c r="L34" s="4">
        <f t="shared" si="9"/>
        <v>0</v>
      </c>
      <c r="M34" s="4">
        <f t="shared" si="9"/>
        <v>0</v>
      </c>
      <c r="N34" s="4">
        <f t="shared" si="9"/>
        <v>0</v>
      </c>
      <c r="O34" s="40"/>
      <c r="P34" s="8"/>
    </row>
    <row r="35" spans="1:18" s="3" customFormat="1" ht="25.5">
      <c r="A35" s="34"/>
      <c r="B35" s="22"/>
      <c r="C35" s="22"/>
      <c r="D35" s="11" t="s">
        <v>15</v>
      </c>
      <c r="E35" s="4">
        <f t="shared" si="5"/>
        <v>1131000</v>
      </c>
      <c r="F35" s="4">
        <f t="shared" si="6"/>
        <v>0</v>
      </c>
      <c r="G35" s="4">
        <f t="shared" si="7"/>
        <v>1131000</v>
      </c>
      <c r="H35" s="4">
        <f t="shared" si="7"/>
        <v>0</v>
      </c>
      <c r="I35" s="4">
        <f aca="true" t="shared" si="10" ref="I35:N38">I56+I63+I70+I77+I84+I98+I105+I112+I147+I91+I119+I126+I133</f>
        <v>0</v>
      </c>
      <c r="J35" s="4">
        <f t="shared" si="10"/>
        <v>0</v>
      </c>
      <c r="K35" s="4">
        <f t="shared" si="10"/>
        <v>0</v>
      </c>
      <c r="L35" s="4">
        <f t="shared" si="10"/>
        <v>0</v>
      </c>
      <c r="M35" s="4">
        <f t="shared" si="10"/>
        <v>0</v>
      </c>
      <c r="N35" s="4">
        <f t="shared" si="10"/>
        <v>0</v>
      </c>
      <c r="O35" s="40"/>
      <c r="P35" s="8"/>
      <c r="R35" s="18"/>
    </row>
    <row r="36" spans="1:16" s="3" customFormat="1" ht="25.5">
      <c r="A36" s="34"/>
      <c r="B36" s="22"/>
      <c r="C36" s="22"/>
      <c r="D36" s="11" t="s">
        <v>16</v>
      </c>
      <c r="E36" s="4">
        <f t="shared" si="5"/>
        <v>1318200</v>
      </c>
      <c r="F36" s="4">
        <f t="shared" si="6"/>
        <v>0</v>
      </c>
      <c r="G36" s="4">
        <f t="shared" si="7"/>
        <v>1318200</v>
      </c>
      <c r="H36" s="4">
        <f t="shared" si="7"/>
        <v>0</v>
      </c>
      <c r="I36" s="4">
        <f t="shared" si="10"/>
        <v>0</v>
      </c>
      <c r="J36" s="4">
        <f t="shared" si="10"/>
        <v>0</v>
      </c>
      <c r="K36" s="4">
        <f t="shared" si="10"/>
        <v>0</v>
      </c>
      <c r="L36" s="4">
        <f t="shared" si="10"/>
        <v>0</v>
      </c>
      <c r="M36" s="4">
        <f t="shared" si="10"/>
        <v>0</v>
      </c>
      <c r="N36" s="4">
        <f t="shared" si="10"/>
        <v>0</v>
      </c>
      <c r="O36" s="40"/>
      <c r="P36" s="8"/>
    </row>
    <row r="37" spans="1:16" s="3" customFormat="1" ht="25.5">
      <c r="A37" s="34"/>
      <c r="B37" s="22"/>
      <c r="C37" s="22"/>
      <c r="D37" s="11" t="s">
        <v>17</v>
      </c>
      <c r="E37" s="4">
        <f t="shared" si="5"/>
        <v>1542840</v>
      </c>
      <c r="F37" s="4">
        <f t="shared" si="6"/>
        <v>0</v>
      </c>
      <c r="G37" s="4">
        <f t="shared" si="7"/>
        <v>1542840</v>
      </c>
      <c r="H37" s="4">
        <f t="shared" si="7"/>
        <v>0</v>
      </c>
      <c r="I37" s="4">
        <f t="shared" si="10"/>
        <v>0</v>
      </c>
      <c r="J37" s="4">
        <f t="shared" si="10"/>
        <v>0</v>
      </c>
      <c r="K37" s="4">
        <f t="shared" si="10"/>
        <v>0</v>
      </c>
      <c r="L37" s="4">
        <f t="shared" si="10"/>
        <v>0</v>
      </c>
      <c r="M37" s="4">
        <f t="shared" si="10"/>
        <v>0</v>
      </c>
      <c r="N37" s="4">
        <f t="shared" si="10"/>
        <v>0</v>
      </c>
      <c r="O37" s="40"/>
      <c r="P37" s="8"/>
    </row>
    <row r="38" spans="1:16" s="3" customFormat="1" ht="25.5">
      <c r="A38" s="35"/>
      <c r="B38" s="23"/>
      <c r="C38" s="23"/>
      <c r="D38" s="11" t="s">
        <v>18</v>
      </c>
      <c r="E38" s="4">
        <f t="shared" si="5"/>
        <v>1812408</v>
      </c>
      <c r="F38" s="4">
        <f t="shared" si="6"/>
        <v>0</v>
      </c>
      <c r="G38" s="4">
        <f t="shared" si="7"/>
        <v>1812408</v>
      </c>
      <c r="H38" s="4">
        <f t="shared" si="7"/>
        <v>0</v>
      </c>
      <c r="I38" s="4">
        <f t="shared" si="10"/>
        <v>0</v>
      </c>
      <c r="J38" s="4">
        <f t="shared" si="10"/>
        <v>0</v>
      </c>
      <c r="K38" s="4">
        <f t="shared" si="10"/>
        <v>0</v>
      </c>
      <c r="L38" s="4">
        <f t="shared" si="10"/>
        <v>0</v>
      </c>
      <c r="M38" s="4">
        <f t="shared" si="10"/>
        <v>0</v>
      </c>
      <c r="N38" s="4">
        <f t="shared" si="10"/>
        <v>0</v>
      </c>
      <c r="O38" s="41"/>
      <c r="P38" s="8"/>
    </row>
    <row r="39" spans="1:16" s="3" customFormat="1" ht="15.75" customHeight="1">
      <c r="A39" s="25"/>
      <c r="B39" s="17" t="s">
        <v>30</v>
      </c>
      <c r="C39" s="21" t="s">
        <v>33</v>
      </c>
      <c r="D39" s="11" t="s">
        <v>12</v>
      </c>
      <c r="E39" s="4">
        <f>SUM(E40:E45)</f>
        <v>130430.2</v>
      </c>
      <c r="F39" s="4">
        <f aca="true" t="shared" si="11" ref="F39:N39">SUM(F40:F45)</f>
        <v>2152.9</v>
      </c>
      <c r="G39" s="4">
        <f>SUM(G40:G45)</f>
        <v>130430.2</v>
      </c>
      <c r="H39" s="4">
        <f t="shared" si="11"/>
        <v>2152.9</v>
      </c>
      <c r="I39" s="4">
        <f t="shared" si="11"/>
        <v>0</v>
      </c>
      <c r="J39" s="4">
        <f t="shared" si="11"/>
        <v>0</v>
      </c>
      <c r="K39" s="4">
        <f t="shared" si="11"/>
        <v>0</v>
      </c>
      <c r="L39" s="4">
        <f t="shared" si="11"/>
        <v>0</v>
      </c>
      <c r="M39" s="4">
        <f t="shared" si="11"/>
        <v>0</v>
      </c>
      <c r="N39" s="4">
        <f t="shared" si="11"/>
        <v>0</v>
      </c>
      <c r="O39" s="39" t="s">
        <v>28</v>
      </c>
      <c r="P39" s="8"/>
    </row>
    <row r="40" spans="1:16" s="3" customFormat="1" ht="36" customHeight="1">
      <c r="A40" s="26"/>
      <c r="B40" s="24" t="s">
        <v>20</v>
      </c>
      <c r="C40" s="22"/>
      <c r="D40" s="11" t="s">
        <v>13</v>
      </c>
      <c r="E40" s="4">
        <f aca="true" t="shared" si="12" ref="E40:E45">G40+I40+K40+M40</f>
        <v>339.3</v>
      </c>
      <c r="F40" s="4">
        <f aca="true" t="shared" si="13" ref="F40:F45">H40+J40+L40+N40</f>
        <v>339.3</v>
      </c>
      <c r="G40" s="4">
        <f>G54+G61+G68+G75+G82+G96+G103+G110+G145+G89+G117+G124+G131</f>
        <v>339.3</v>
      </c>
      <c r="H40" s="4">
        <f aca="true" t="shared" si="14" ref="H40:N40">H54+H61+H68+H75+H82+H96+H103+H110+H145+H89+H117+H124+H131</f>
        <v>339.3</v>
      </c>
      <c r="I40" s="4">
        <f t="shared" si="14"/>
        <v>0</v>
      </c>
      <c r="J40" s="4">
        <f t="shared" si="14"/>
        <v>0</v>
      </c>
      <c r="K40" s="4">
        <f t="shared" si="14"/>
        <v>0</v>
      </c>
      <c r="L40" s="4">
        <f t="shared" si="14"/>
        <v>0</v>
      </c>
      <c r="M40" s="4">
        <f t="shared" si="14"/>
        <v>0</v>
      </c>
      <c r="N40" s="4">
        <f t="shared" si="14"/>
        <v>0</v>
      </c>
      <c r="O40" s="40"/>
      <c r="P40" s="8"/>
    </row>
    <row r="41" spans="1:16" s="3" customFormat="1" ht="25.5">
      <c r="A41" s="26"/>
      <c r="B41" s="24"/>
      <c r="C41" s="22"/>
      <c r="D41" s="11" t="s">
        <v>14</v>
      </c>
      <c r="E41" s="4">
        <f t="shared" si="12"/>
        <v>1813.6</v>
      </c>
      <c r="F41" s="4">
        <f t="shared" si="13"/>
        <v>1813.6</v>
      </c>
      <c r="G41" s="4">
        <f>G55+G62+G69+G76+G83+G97+G104+G111+G146+G90+G118+G125+G132+G139</f>
        <v>1813.6</v>
      </c>
      <c r="H41" s="4">
        <f>H55+H62+H69+H76+H83+H97+H104+H111+H146+H90+H118+H125+H132+H139</f>
        <v>1813.6</v>
      </c>
      <c r="I41" s="4">
        <f aca="true" t="shared" si="15" ref="H41:N45">I55+I62+I69+I76+I83+I97+I104+I111+I146+I90+I118+I125+I132</f>
        <v>0</v>
      </c>
      <c r="J41" s="4">
        <f t="shared" si="15"/>
        <v>0</v>
      </c>
      <c r="K41" s="4">
        <f t="shared" si="15"/>
        <v>0</v>
      </c>
      <c r="L41" s="4">
        <f t="shared" si="15"/>
        <v>0</v>
      </c>
      <c r="M41" s="4">
        <f t="shared" si="15"/>
        <v>0</v>
      </c>
      <c r="N41" s="4">
        <f t="shared" si="15"/>
        <v>0</v>
      </c>
      <c r="O41" s="40"/>
      <c r="P41" s="8"/>
    </row>
    <row r="42" spans="1:18" s="3" customFormat="1" ht="25.5">
      <c r="A42" s="26"/>
      <c r="B42" s="24"/>
      <c r="C42" s="22"/>
      <c r="D42" s="11" t="s">
        <v>15</v>
      </c>
      <c r="E42" s="4">
        <f t="shared" si="12"/>
        <v>76577.3</v>
      </c>
      <c r="F42" s="4">
        <f t="shared" si="13"/>
        <v>0</v>
      </c>
      <c r="G42" s="4">
        <f>G56+G63+G70+G77+G84+G98+G105+G112+G147+G91+G119+G126+G133+G140</f>
        <v>76577.3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0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0"/>
      <c r="P42" s="8"/>
      <c r="R42" s="18"/>
    </row>
    <row r="43" spans="1:16" s="3" customFormat="1" ht="25.5">
      <c r="A43" s="26"/>
      <c r="B43" s="24"/>
      <c r="C43" s="22"/>
      <c r="D43" s="11" t="s">
        <v>16</v>
      </c>
      <c r="E43" s="4">
        <f t="shared" si="12"/>
        <v>26700</v>
      </c>
      <c r="F43" s="4">
        <f t="shared" si="13"/>
        <v>0</v>
      </c>
      <c r="G43" s="4">
        <f>G57+G64+G71+G78+G85+G99+G106+G113+G148+G92+G120+G127+G134+G141</f>
        <v>26700</v>
      </c>
      <c r="H43" s="4">
        <f t="shared" si="15"/>
        <v>0</v>
      </c>
      <c r="I43" s="4">
        <f t="shared" si="15"/>
        <v>0</v>
      </c>
      <c r="J43" s="4">
        <f t="shared" si="15"/>
        <v>0</v>
      </c>
      <c r="K43" s="4">
        <f t="shared" si="15"/>
        <v>0</v>
      </c>
      <c r="L43" s="4">
        <f t="shared" si="15"/>
        <v>0</v>
      </c>
      <c r="M43" s="4">
        <f t="shared" si="15"/>
        <v>0</v>
      </c>
      <c r="N43" s="4">
        <f t="shared" si="15"/>
        <v>0</v>
      </c>
      <c r="O43" s="40"/>
      <c r="P43" s="8"/>
    </row>
    <row r="44" spans="1:16" s="3" customFormat="1" ht="25.5">
      <c r="A44" s="26"/>
      <c r="B44" s="24"/>
      <c r="C44" s="22"/>
      <c r="D44" s="11" t="s">
        <v>17</v>
      </c>
      <c r="E44" s="4">
        <f t="shared" si="12"/>
        <v>21000</v>
      </c>
      <c r="F44" s="4">
        <f t="shared" si="13"/>
        <v>0</v>
      </c>
      <c r="G44" s="4">
        <f>G58+G65+G72+G79+G86+G100+G107+G114+G149+G93+G121+G128+G135+G142</f>
        <v>21000</v>
      </c>
      <c r="H44" s="4">
        <f t="shared" si="15"/>
        <v>0</v>
      </c>
      <c r="I44" s="4">
        <f t="shared" si="15"/>
        <v>0</v>
      </c>
      <c r="J44" s="4">
        <f t="shared" si="15"/>
        <v>0</v>
      </c>
      <c r="K44" s="4">
        <f t="shared" si="15"/>
        <v>0</v>
      </c>
      <c r="L44" s="4">
        <f t="shared" si="15"/>
        <v>0</v>
      </c>
      <c r="M44" s="4">
        <f t="shared" si="15"/>
        <v>0</v>
      </c>
      <c r="N44" s="4">
        <f t="shared" si="15"/>
        <v>0</v>
      </c>
      <c r="O44" s="40"/>
      <c r="P44" s="8"/>
    </row>
    <row r="45" spans="1:16" s="3" customFormat="1" ht="25.5">
      <c r="A45" s="26"/>
      <c r="B45" s="24"/>
      <c r="C45" s="23"/>
      <c r="D45" s="11" t="s">
        <v>18</v>
      </c>
      <c r="E45" s="4">
        <f t="shared" si="12"/>
        <v>4000</v>
      </c>
      <c r="F45" s="4">
        <f t="shared" si="13"/>
        <v>0</v>
      </c>
      <c r="G45" s="4">
        <f>G59+G66+G73+G80+G87+G101+G108+G115+G150+G94+G122+G129+G136+G143</f>
        <v>4000</v>
      </c>
      <c r="H45" s="4">
        <f t="shared" si="15"/>
        <v>0</v>
      </c>
      <c r="I45" s="4">
        <f t="shared" si="15"/>
        <v>0</v>
      </c>
      <c r="J45" s="4">
        <f t="shared" si="15"/>
        <v>0</v>
      </c>
      <c r="K45" s="4">
        <f t="shared" si="15"/>
        <v>0</v>
      </c>
      <c r="L45" s="4">
        <f t="shared" si="15"/>
        <v>0</v>
      </c>
      <c r="M45" s="4">
        <f t="shared" si="15"/>
        <v>0</v>
      </c>
      <c r="N45" s="4">
        <f t="shared" si="15"/>
        <v>0</v>
      </c>
      <c r="O45" s="40"/>
      <c r="P45" s="8"/>
    </row>
    <row r="46" spans="1:16" s="1" customFormat="1" ht="15.75" customHeight="1">
      <c r="A46" s="26"/>
      <c r="B46" s="53" t="s">
        <v>54</v>
      </c>
      <c r="C46" s="25"/>
      <c r="D46" s="11" t="s">
        <v>12</v>
      </c>
      <c r="E46" s="4">
        <f>SUM(E47:E52)</f>
        <v>120430.2</v>
      </c>
      <c r="F46" s="4">
        <f>SUM(F47:F52)</f>
        <v>2152.9</v>
      </c>
      <c r="G46" s="4">
        <f>SUM(G47:G52)</f>
        <v>120430.2</v>
      </c>
      <c r="H46" s="4">
        <f>SUM(H47:H52)</f>
        <v>2152.9</v>
      </c>
      <c r="I46" s="4"/>
      <c r="J46" s="4"/>
      <c r="K46" s="4"/>
      <c r="L46" s="4"/>
      <c r="M46" s="4"/>
      <c r="N46" s="4"/>
      <c r="O46" s="40"/>
      <c r="P46" s="8"/>
    </row>
    <row r="47" spans="1:16" ht="25.5">
      <c r="A47" s="26"/>
      <c r="B47" s="54"/>
      <c r="C47" s="37"/>
      <c r="D47" s="11" t="s">
        <v>13</v>
      </c>
      <c r="E47" s="4">
        <f>E54+E61+E68+E75+E82+E89+E96+E103+E110+E117+E124+E131+E138</f>
        <v>339.3</v>
      </c>
      <c r="F47" s="4">
        <f>F54+F61+F68+F75+F82+F89+F96+F103+F110+F117+F124+F131+F138</f>
        <v>339.3</v>
      </c>
      <c r="G47" s="4">
        <f>G54+G61+G68+G75+G82+G89+G96+G103+G110+G117+G124+G131+G138</f>
        <v>339.3</v>
      </c>
      <c r="H47" s="4">
        <f>H54+H61+H68+H75+H82+H89+H96+H103+H110+H117+H124+H131+H138</f>
        <v>339.3</v>
      </c>
      <c r="I47" s="4">
        <f aca="true" t="shared" si="16" ref="I47:N47">I54+I61+I68+I75+I82+I89+I96+I103+I110+I117+I124+I131+I138</f>
        <v>0</v>
      </c>
      <c r="J47" s="4">
        <f t="shared" si="16"/>
        <v>0</v>
      </c>
      <c r="K47" s="4">
        <f t="shared" si="16"/>
        <v>0</v>
      </c>
      <c r="L47" s="4">
        <f t="shared" si="16"/>
        <v>0</v>
      </c>
      <c r="M47" s="4">
        <f t="shared" si="16"/>
        <v>0</v>
      </c>
      <c r="N47" s="4">
        <f t="shared" si="16"/>
        <v>0</v>
      </c>
      <c r="O47" s="40"/>
      <c r="P47" s="8"/>
    </row>
    <row r="48" spans="1:16" ht="25.5">
      <c r="A48" s="26"/>
      <c r="B48" s="54"/>
      <c r="C48" s="37"/>
      <c r="D48" s="11" t="s">
        <v>14</v>
      </c>
      <c r="E48" s="4">
        <f aca="true" t="shared" si="17" ref="E48:H52">E55+E62+E69+E76+E83+E90+E97+E104+E111+E118+E125+E132+E139</f>
        <v>1813.6</v>
      </c>
      <c r="F48" s="4">
        <f t="shared" si="17"/>
        <v>1813.6</v>
      </c>
      <c r="G48" s="4">
        <f t="shared" si="17"/>
        <v>1813.6</v>
      </c>
      <c r="H48" s="4">
        <f t="shared" si="17"/>
        <v>1813.6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0"/>
      <c r="P48" s="8"/>
    </row>
    <row r="49" spans="1:16" ht="25.5">
      <c r="A49" s="26"/>
      <c r="B49" s="54"/>
      <c r="C49" s="37"/>
      <c r="D49" s="11" t="s">
        <v>15</v>
      </c>
      <c r="E49" s="4">
        <f t="shared" si="17"/>
        <v>74577.3</v>
      </c>
      <c r="F49" s="4">
        <f t="shared" si="17"/>
        <v>0</v>
      </c>
      <c r="G49" s="4">
        <f t="shared" si="17"/>
        <v>74577.3</v>
      </c>
      <c r="H49" s="4">
        <f t="shared" si="17"/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0"/>
      <c r="P49" s="8"/>
    </row>
    <row r="50" spans="1:16" ht="25.5">
      <c r="A50" s="26"/>
      <c r="B50" s="54"/>
      <c r="C50" s="37"/>
      <c r="D50" s="11" t="s">
        <v>16</v>
      </c>
      <c r="E50" s="4">
        <f t="shared" si="17"/>
        <v>22700</v>
      </c>
      <c r="F50" s="4">
        <f t="shared" si="17"/>
        <v>0</v>
      </c>
      <c r="G50" s="4">
        <f>G57+G64+G71+G78+G85+G92+G99+G106+G113+G120+G127+G134+G141</f>
        <v>22700</v>
      </c>
      <c r="H50" s="4">
        <f t="shared" si="17"/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0"/>
      <c r="P50" s="8"/>
    </row>
    <row r="51" spans="1:16" ht="25.5">
      <c r="A51" s="26"/>
      <c r="B51" s="54"/>
      <c r="C51" s="37"/>
      <c r="D51" s="11" t="s">
        <v>17</v>
      </c>
      <c r="E51" s="4">
        <f t="shared" si="17"/>
        <v>17000</v>
      </c>
      <c r="F51" s="4">
        <f t="shared" si="17"/>
        <v>0</v>
      </c>
      <c r="G51" s="4">
        <f t="shared" si="17"/>
        <v>17000</v>
      </c>
      <c r="H51" s="4">
        <f t="shared" si="17"/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0"/>
      <c r="P51" s="8"/>
    </row>
    <row r="52" spans="1:16" ht="25.5">
      <c r="A52" s="26"/>
      <c r="B52" s="55"/>
      <c r="C52" s="38"/>
      <c r="D52" s="11" t="s">
        <v>18</v>
      </c>
      <c r="E52" s="4">
        <f t="shared" si="17"/>
        <v>4000</v>
      </c>
      <c r="F52" s="4">
        <f t="shared" si="17"/>
        <v>0</v>
      </c>
      <c r="G52" s="4">
        <f t="shared" si="17"/>
        <v>4000</v>
      </c>
      <c r="H52" s="4">
        <f t="shared" si="17"/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0"/>
      <c r="P52" s="8"/>
    </row>
    <row r="53" spans="1:16" s="1" customFormat="1" ht="15.75" customHeight="1">
      <c r="A53" s="26"/>
      <c r="B53" s="30" t="s">
        <v>38</v>
      </c>
      <c r="C53" s="25" t="s">
        <v>36</v>
      </c>
      <c r="D53" s="7" t="s">
        <v>12</v>
      </c>
      <c r="E53" s="4">
        <f>SUM(E54:E59)</f>
        <v>3023</v>
      </c>
      <c r="F53" s="4">
        <f>SUM(F54:F59)</f>
        <v>913.4</v>
      </c>
      <c r="G53" s="6">
        <f>SUM(G54:G59)</f>
        <v>3023</v>
      </c>
      <c r="H53" s="6">
        <f>SUM(H54:H59)</f>
        <v>913.4</v>
      </c>
      <c r="I53" s="6"/>
      <c r="J53" s="6"/>
      <c r="K53" s="6"/>
      <c r="L53" s="6"/>
      <c r="M53" s="6"/>
      <c r="N53" s="6"/>
      <c r="O53" s="40"/>
      <c r="P53" s="8"/>
    </row>
    <row r="54" spans="1:16" ht="39" customHeight="1">
      <c r="A54" s="26"/>
      <c r="B54" s="31"/>
      <c r="C54" s="37"/>
      <c r="D54" s="7" t="s">
        <v>13</v>
      </c>
      <c r="E54" s="4">
        <f aca="true" t="shared" si="18" ref="E54:F59">G54+I54+K54+M54</f>
        <v>0</v>
      </c>
      <c r="F54" s="4">
        <f t="shared" si="18"/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40"/>
      <c r="P54" s="8"/>
    </row>
    <row r="55" spans="1:16" ht="25.5">
      <c r="A55" s="26"/>
      <c r="B55" s="31"/>
      <c r="C55" s="37"/>
      <c r="D55" s="7" t="s">
        <v>14</v>
      </c>
      <c r="E55" s="4">
        <f t="shared" si="18"/>
        <v>913.4</v>
      </c>
      <c r="F55" s="4">
        <f t="shared" si="18"/>
        <v>913.4</v>
      </c>
      <c r="G55" s="6">
        <v>913.4</v>
      </c>
      <c r="H55" s="6">
        <v>913.4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40"/>
      <c r="P55" s="8"/>
    </row>
    <row r="56" spans="1:16" ht="25.5">
      <c r="A56" s="26"/>
      <c r="B56" s="31"/>
      <c r="C56" s="37"/>
      <c r="D56" s="7" t="s">
        <v>15</v>
      </c>
      <c r="E56" s="4">
        <f t="shared" si="18"/>
        <v>2109.6</v>
      </c>
      <c r="F56" s="4">
        <f t="shared" si="18"/>
        <v>0</v>
      </c>
      <c r="G56" s="6">
        <v>2109.6</v>
      </c>
      <c r="H56" s="6"/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40"/>
      <c r="P56" s="8"/>
    </row>
    <row r="57" spans="1:16" ht="25.5">
      <c r="A57" s="26"/>
      <c r="B57" s="31"/>
      <c r="C57" s="37"/>
      <c r="D57" s="7" t="s">
        <v>16</v>
      </c>
      <c r="E57" s="4">
        <f t="shared" si="18"/>
        <v>0</v>
      </c>
      <c r="F57" s="4">
        <f t="shared" si="18"/>
        <v>0</v>
      </c>
      <c r="G57" s="6"/>
      <c r="H57" s="6"/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40"/>
      <c r="P57" s="8"/>
    </row>
    <row r="58" spans="1:16" ht="25.5">
      <c r="A58" s="26"/>
      <c r="B58" s="31"/>
      <c r="C58" s="37"/>
      <c r="D58" s="7" t="s">
        <v>17</v>
      </c>
      <c r="E58" s="4">
        <f t="shared" si="18"/>
        <v>0</v>
      </c>
      <c r="F58" s="4">
        <f t="shared" si="18"/>
        <v>0</v>
      </c>
      <c r="G58" s="6"/>
      <c r="H58" s="6"/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40"/>
      <c r="P58" s="8"/>
    </row>
    <row r="59" spans="1:16" ht="25.5">
      <c r="A59" s="26"/>
      <c r="B59" s="32"/>
      <c r="C59" s="38"/>
      <c r="D59" s="7" t="s">
        <v>18</v>
      </c>
      <c r="E59" s="4">
        <f t="shared" si="18"/>
        <v>0</v>
      </c>
      <c r="F59" s="4">
        <f t="shared" si="18"/>
        <v>0</v>
      </c>
      <c r="G59" s="6"/>
      <c r="H59" s="6"/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40"/>
      <c r="P59" s="8"/>
    </row>
    <row r="60" spans="1:16" s="1" customFormat="1" ht="15.75" customHeight="1">
      <c r="A60" s="26"/>
      <c r="B60" s="28" t="s">
        <v>56</v>
      </c>
      <c r="C60" s="25"/>
      <c r="D60" s="7" t="s">
        <v>12</v>
      </c>
      <c r="E60" s="4">
        <f>SUM(E61:E66)</f>
        <v>12073.8</v>
      </c>
      <c r="F60" s="4">
        <f>SUM(F61:F66)</f>
        <v>285.3</v>
      </c>
      <c r="G60" s="6">
        <f aca="true" t="shared" si="19" ref="G60:L60">SUM(G61:G66)</f>
        <v>12073.8</v>
      </c>
      <c r="H60" s="6">
        <f t="shared" si="19"/>
        <v>285.3</v>
      </c>
      <c r="I60" s="6">
        <f t="shared" si="19"/>
        <v>0</v>
      </c>
      <c r="J60" s="6">
        <f t="shared" si="19"/>
        <v>0</v>
      </c>
      <c r="K60" s="6">
        <f t="shared" si="19"/>
        <v>0</v>
      </c>
      <c r="L60" s="6">
        <f t="shared" si="19"/>
        <v>0</v>
      </c>
      <c r="M60" s="6">
        <f>SUM(M61:M66)</f>
        <v>0</v>
      </c>
      <c r="N60" s="6">
        <f>SUM(N61:N66)</f>
        <v>0</v>
      </c>
      <c r="O60" s="40"/>
      <c r="P60" s="8"/>
    </row>
    <row r="61" spans="1:16" ht="25.5">
      <c r="A61" s="26"/>
      <c r="B61" s="28"/>
      <c r="C61" s="26"/>
      <c r="D61" s="7" t="s">
        <v>13</v>
      </c>
      <c r="E61" s="4">
        <f aca="true" t="shared" si="20" ref="E61:F66">G61+I61+K61+M61</f>
        <v>285.3</v>
      </c>
      <c r="F61" s="4">
        <f t="shared" si="20"/>
        <v>285.3</v>
      </c>
      <c r="G61" s="6">
        <v>285.3</v>
      </c>
      <c r="H61" s="6">
        <v>285.3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40"/>
      <c r="P61" s="8"/>
    </row>
    <row r="62" spans="1:16" ht="25.5">
      <c r="A62" s="26"/>
      <c r="B62" s="28"/>
      <c r="C62" s="26"/>
      <c r="D62" s="7" t="s">
        <v>14</v>
      </c>
      <c r="E62" s="4">
        <f t="shared" si="20"/>
        <v>0</v>
      </c>
      <c r="F62" s="4">
        <f t="shared" si="20"/>
        <v>0</v>
      </c>
      <c r="G62" s="6">
        <v>0</v>
      </c>
      <c r="H62" s="6"/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40"/>
      <c r="P62" s="8"/>
    </row>
    <row r="63" spans="1:16" ht="25.5">
      <c r="A63" s="26"/>
      <c r="B63" s="28"/>
      <c r="C63" s="26"/>
      <c r="D63" s="7" t="s">
        <v>15</v>
      </c>
      <c r="E63" s="4">
        <f t="shared" si="20"/>
        <v>11788.5</v>
      </c>
      <c r="F63" s="4">
        <f t="shared" si="20"/>
        <v>0</v>
      </c>
      <c r="G63" s="6">
        <v>11788.5</v>
      </c>
      <c r="H63" s="6"/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40"/>
      <c r="P63" s="8"/>
    </row>
    <row r="64" spans="1:16" ht="25.5">
      <c r="A64" s="26"/>
      <c r="B64" s="28"/>
      <c r="C64" s="26"/>
      <c r="D64" s="7" t="s">
        <v>16</v>
      </c>
      <c r="E64" s="4">
        <f t="shared" si="20"/>
        <v>0</v>
      </c>
      <c r="F64" s="4">
        <f t="shared" si="20"/>
        <v>0</v>
      </c>
      <c r="G64" s="6">
        <v>0</v>
      </c>
      <c r="H64" s="6"/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40"/>
      <c r="P64" s="8"/>
    </row>
    <row r="65" spans="1:16" ht="25.5">
      <c r="A65" s="26"/>
      <c r="B65" s="28"/>
      <c r="C65" s="26"/>
      <c r="D65" s="7" t="s">
        <v>17</v>
      </c>
      <c r="E65" s="4">
        <f t="shared" si="20"/>
        <v>0</v>
      </c>
      <c r="F65" s="4">
        <f t="shared" si="20"/>
        <v>0</v>
      </c>
      <c r="G65" s="6">
        <v>0</v>
      </c>
      <c r="H65" s="6"/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40"/>
      <c r="P65" s="8"/>
    </row>
    <row r="66" spans="1:16" ht="25.5">
      <c r="A66" s="26"/>
      <c r="B66" s="28"/>
      <c r="C66" s="27"/>
      <c r="D66" s="7" t="s">
        <v>18</v>
      </c>
      <c r="E66" s="4">
        <f t="shared" si="20"/>
        <v>0</v>
      </c>
      <c r="F66" s="4">
        <f t="shared" si="20"/>
        <v>0</v>
      </c>
      <c r="G66" s="6">
        <v>0</v>
      </c>
      <c r="H66" s="6"/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40"/>
      <c r="P66" s="8"/>
    </row>
    <row r="67" spans="1:16" s="1" customFormat="1" ht="15.75" customHeight="1">
      <c r="A67" s="26"/>
      <c r="B67" s="28" t="s">
        <v>39</v>
      </c>
      <c r="C67" s="25"/>
      <c r="D67" s="7" t="s">
        <v>12</v>
      </c>
      <c r="E67" s="4">
        <f>SUM(E68:E73)</f>
        <v>17125.4</v>
      </c>
      <c r="F67" s="4">
        <f>SUM(F68:F73)</f>
        <v>0</v>
      </c>
      <c r="G67" s="6">
        <f aca="true" t="shared" si="21" ref="G67:L67">SUM(G68:G73)</f>
        <v>17125.4</v>
      </c>
      <c r="H67" s="6">
        <f t="shared" si="21"/>
        <v>0</v>
      </c>
      <c r="I67" s="6">
        <f t="shared" si="21"/>
        <v>0</v>
      </c>
      <c r="J67" s="6">
        <f t="shared" si="21"/>
        <v>0</v>
      </c>
      <c r="K67" s="6">
        <f t="shared" si="21"/>
        <v>0</v>
      </c>
      <c r="L67" s="6">
        <f t="shared" si="21"/>
        <v>0</v>
      </c>
      <c r="M67" s="6">
        <f>SUM(M68:M73)</f>
        <v>0</v>
      </c>
      <c r="N67" s="6">
        <f>SUM(N68:N73)</f>
        <v>0</v>
      </c>
      <c r="O67" s="40"/>
      <c r="P67" s="8"/>
    </row>
    <row r="68" spans="1:16" ht="25.5">
      <c r="A68" s="26"/>
      <c r="B68" s="28"/>
      <c r="C68" s="26"/>
      <c r="D68" s="7" t="s">
        <v>13</v>
      </c>
      <c r="E68" s="4">
        <f aca="true" t="shared" si="22" ref="E68:F73">G68+I68+K68+M68</f>
        <v>0</v>
      </c>
      <c r="F68" s="4">
        <f t="shared" si="22"/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40"/>
      <c r="P68" s="8"/>
    </row>
    <row r="69" spans="1:16" ht="25.5">
      <c r="A69" s="26"/>
      <c r="B69" s="28"/>
      <c r="C69" s="26"/>
      <c r="D69" s="7" t="s">
        <v>14</v>
      </c>
      <c r="E69" s="4">
        <f t="shared" si="22"/>
        <v>0</v>
      </c>
      <c r="F69" s="4">
        <f t="shared" si="22"/>
        <v>0</v>
      </c>
      <c r="G69" s="6">
        <v>0</v>
      </c>
      <c r="H69" s="6"/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40"/>
      <c r="P69" s="8"/>
    </row>
    <row r="70" spans="1:16" ht="25.5">
      <c r="A70" s="26"/>
      <c r="B70" s="28"/>
      <c r="C70" s="26"/>
      <c r="D70" s="7" t="s">
        <v>15</v>
      </c>
      <c r="E70" s="4">
        <f t="shared" si="22"/>
        <v>17125.4</v>
      </c>
      <c r="F70" s="4">
        <f>H70+J70+L70+N70</f>
        <v>0</v>
      </c>
      <c r="G70" s="6">
        <v>17125.4</v>
      </c>
      <c r="H70" s="6"/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40"/>
      <c r="P70" s="8"/>
    </row>
    <row r="71" spans="1:16" ht="25.5">
      <c r="A71" s="26"/>
      <c r="B71" s="28"/>
      <c r="C71" s="26"/>
      <c r="D71" s="7" t="s">
        <v>16</v>
      </c>
      <c r="E71" s="4">
        <f t="shared" si="22"/>
        <v>0</v>
      </c>
      <c r="F71" s="4">
        <f t="shared" si="22"/>
        <v>0</v>
      </c>
      <c r="G71" s="6">
        <v>0</v>
      </c>
      <c r="H71" s="6"/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40"/>
      <c r="P71" s="8"/>
    </row>
    <row r="72" spans="1:16" ht="25.5">
      <c r="A72" s="26"/>
      <c r="B72" s="28"/>
      <c r="C72" s="26"/>
      <c r="D72" s="7" t="s">
        <v>17</v>
      </c>
      <c r="E72" s="4">
        <f t="shared" si="22"/>
        <v>0</v>
      </c>
      <c r="F72" s="4">
        <f t="shared" si="22"/>
        <v>0</v>
      </c>
      <c r="G72" s="6"/>
      <c r="H72" s="6"/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40"/>
      <c r="P72" s="8"/>
    </row>
    <row r="73" spans="1:16" ht="25.5">
      <c r="A73" s="26"/>
      <c r="B73" s="28"/>
      <c r="C73" s="27"/>
      <c r="D73" s="7" t="s">
        <v>18</v>
      </c>
      <c r="E73" s="4">
        <f t="shared" si="22"/>
        <v>0</v>
      </c>
      <c r="F73" s="4">
        <f t="shared" si="22"/>
        <v>0</v>
      </c>
      <c r="G73" s="6">
        <v>0</v>
      </c>
      <c r="H73" s="6"/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40"/>
      <c r="P73" s="8"/>
    </row>
    <row r="74" spans="1:16" ht="15.75" customHeight="1">
      <c r="A74" s="26"/>
      <c r="B74" s="28" t="s">
        <v>40</v>
      </c>
      <c r="C74" s="25"/>
      <c r="D74" s="7" t="s">
        <v>12</v>
      </c>
      <c r="E74" s="4">
        <f>SUM(E75:E80)</f>
        <v>23863.3</v>
      </c>
      <c r="F74" s="4">
        <f>SUM(F75:F80)</f>
        <v>0</v>
      </c>
      <c r="G74" s="4">
        <f aca="true" t="shared" si="23" ref="G74:L74">SUM(G75:G80)</f>
        <v>23863.3</v>
      </c>
      <c r="H74" s="4">
        <f t="shared" si="23"/>
        <v>0</v>
      </c>
      <c r="I74" s="4">
        <f t="shared" si="23"/>
        <v>0</v>
      </c>
      <c r="J74" s="4">
        <f t="shared" si="23"/>
        <v>0</v>
      </c>
      <c r="K74" s="4">
        <f t="shared" si="23"/>
        <v>0</v>
      </c>
      <c r="L74" s="4">
        <f t="shared" si="23"/>
        <v>0</v>
      </c>
      <c r="M74" s="4">
        <f>SUM(M75:M80)</f>
        <v>0</v>
      </c>
      <c r="N74" s="4">
        <f>SUM(N75:N80)</f>
        <v>0</v>
      </c>
      <c r="O74" s="40"/>
      <c r="P74" s="8"/>
    </row>
    <row r="75" spans="1:16" ht="25.5">
      <c r="A75" s="26"/>
      <c r="B75" s="28"/>
      <c r="C75" s="26"/>
      <c r="D75" s="7" t="s">
        <v>13</v>
      </c>
      <c r="E75" s="4">
        <f aca="true" t="shared" si="24" ref="E75:F80">G75+I75+K75+M75</f>
        <v>0</v>
      </c>
      <c r="F75" s="4">
        <f t="shared" si="24"/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40"/>
      <c r="P75" s="8"/>
    </row>
    <row r="76" spans="1:16" ht="25.5">
      <c r="A76" s="26"/>
      <c r="B76" s="28"/>
      <c r="C76" s="26"/>
      <c r="D76" s="7" t="s">
        <v>14</v>
      </c>
      <c r="E76" s="4">
        <f t="shared" si="24"/>
        <v>0</v>
      </c>
      <c r="F76" s="4">
        <f t="shared" si="24"/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40"/>
      <c r="P76" s="8"/>
    </row>
    <row r="77" spans="1:16" ht="25.5">
      <c r="A77" s="26"/>
      <c r="B77" s="28"/>
      <c r="C77" s="26"/>
      <c r="D77" s="7" t="s">
        <v>15</v>
      </c>
      <c r="E77" s="4">
        <f t="shared" si="24"/>
        <v>23863.3</v>
      </c>
      <c r="F77" s="4">
        <f t="shared" si="24"/>
        <v>0</v>
      </c>
      <c r="G77" s="6">
        <v>23863.3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40"/>
      <c r="P77" s="8"/>
    </row>
    <row r="78" spans="1:16" ht="25.5">
      <c r="A78" s="26"/>
      <c r="B78" s="28"/>
      <c r="C78" s="26"/>
      <c r="D78" s="7" t="s">
        <v>16</v>
      </c>
      <c r="E78" s="4">
        <f t="shared" si="24"/>
        <v>0</v>
      </c>
      <c r="F78" s="4">
        <f t="shared" si="24"/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40"/>
      <c r="P78" s="8"/>
    </row>
    <row r="79" spans="1:16" ht="25.5">
      <c r="A79" s="26"/>
      <c r="B79" s="28"/>
      <c r="C79" s="26"/>
      <c r="D79" s="7" t="s">
        <v>17</v>
      </c>
      <c r="E79" s="4">
        <f t="shared" si="24"/>
        <v>0</v>
      </c>
      <c r="F79" s="4">
        <f t="shared" si="24"/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40"/>
      <c r="P79" s="8"/>
    </row>
    <row r="80" spans="1:16" ht="25.5">
      <c r="A80" s="26"/>
      <c r="B80" s="28"/>
      <c r="C80" s="27"/>
      <c r="D80" s="7" t="s">
        <v>18</v>
      </c>
      <c r="E80" s="4">
        <f t="shared" si="24"/>
        <v>0</v>
      </c>
      <c r="F80" s="4">
        <f t="shared" si="24"/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40"/>
      <c r="P80" s="8"/>
    </row>
    <row r="81" spans="1:16" s="1" customFormat="1" ht="15.75" customHeight="1">
      <c r="A81" s="26"/>
      <c r="B81" s="28" t="s">
        <v>41</v>
      </c>
      <c r="C81" s="25"/>
      <c r="D81" s="7" t="s">
        <v>12</v>
      </c>
      <c r="E81" s="4">
        <f>SUM(E82:E87)</f>
        <v>1534.4</v>
      </c>
      <c r="F81" s="4">
        <f>SUM(F82:F87)</f>
        <v>54</v>
      </c>
      <c r="G81" s="6">
        <f>SUM(G82:G87)</f>
        <v>1534.4</v>
      </c>
      <c r="H81" s="6">
        <f>SUM(H82:H87)</f>
        <v>54</v>
      </c>
      <c r="I81" s="6"/>
      <c r="J81" s="6"/>
      <c r="K81" s="6"/>
      <c r="L81" s="6"/>
      <c r="M81" s="6"/>
      <c r="N81" s="6"/>
      <c r="O81" s="40"/>
      <c r="P81" s="8"/>
    </row>
    <row r="82" spans="1:16" ht="25.5">
      <c r="A82" s="26"/>
      <c r="B82" s="28"/>
      <c r="C82" s="26"/>
      <c r="D82" s="7" t="s">
        <v>13</v>
      </c>
      <c r="E82" s="4">
        <f aca="true" t="shared" si="25" ref="E82:F87">G82+I82+K82+M82</f>
        <v>54</v>
      </c>
      <c r="F82" s="4">
        <f t="shared" si="25"/>
        <v>54</v>
      </c>
      <c r="G82" s="6">
        <v>54</v>
      </c>
      <c r="H82" s="6">
        <v>54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40"/>
      <c r="P82" s="8"/>
    </row>
    <row r="83" spans="1:16" ht="25.5">
      <c r="A83" s="26"/>
      <c r="B83" s="28"/>
      <c r="C83" s="26"/>
      <c r="D83" s="7" t="s">
        <v>14</v>
      </c>
      <c r="E83" s="4">
        <f t="shared" si="25"/>
        <v>0</v>
      </c>
      <c r="F83" s="4">
        <f t="shared" si="25"/>
        <v>0</v>
      </c>
      <c r="G83" s="6">
        <v>0</v>
      </c>
      <c r="H83" s="6"/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40"/>
      <c r="P83" s="8"/>
    </row>
    <row r="84" spans="1:16" ht="25.5">
      <c r="A84" s="26"/>
      <c r="B84" s="28"/>
      <c r="C84" s="26"/>
      <c r="D84" s="7" t="s">
        <v>15</v>
      </c>
      <c r="E84" s="4">
        <f t="shared" si="25"/>
        <v>1480.4</v>
      </c>
      <c r="F84" s="4">
        <f t="shared" si="25"/>
        <v>0</v>
      </c>
      <c r="G84" s="6">
        <v>1480.4</v>
      </c>
      <c r="H84" s="6"/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40"/>
      <c r="P84" s="8"/>
    </row>
    <row r="85" spans="1:16" ht="25.5">
      <c r="A85" s="26"/>
      <c r="B85" s="28"/>
      <c r="C85" s="26"/>
      <c r="D85" s="7" t="s">
        <v>16</v>
      </c>
      <c r="E85" s="4">
        <f t="shared" si="25"/>
        <v>0</v>
      </c>
      <c r="F85" s="4">
        <f t="shared" si="25"/>
        <v>0</v>
      </c>
      <c r="G85" s="6"/>
      <c r="H85" s="6"/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40"/>
      <c r="P85" s="8"/>
    </row>
    <row r="86" spans="1:16" ht="25.5">
      <c r="A86" s="26"/>
      <c r="B86" s="28"/>
      <c r="C86" s="26"/>
      <c r="D86" s="7" t="s">
        <v>17</v>
      </c>
      <c r="E86" s="4">
        <f t="shared" si="25"/>
        <v>0</v>
      </c>
      <c r="F86" s="4">
        <f t="shared" si="25"/>
        <v>0</v>
      </c>
      <c r="G86" s="6"/>
      <c r="H86" s="6"/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40"/>
      <c r="P86" s="8"/>
    </row>
    <row r="87" spans="1:16" ht="25.5">
      <c r="A87" s="26"/>
      <c r="B87" s="28"/>
      <c r="C87" s="27"/>
      <c r="D87" s="7" t="s">
        <v>18</v>
      </c>
      <c r="E87" s="4">
        <f t="shared" si="25"/>
        <v>0</v>
      </c>
      <c r="F87" s="4">
        <f t="shared" si="25"/>
        <v>0</v>
      </c>
      <c r="G87" s="6"/>
      <c r="H87" s="6"/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40"/>
      <c r="P87" s="8"/>
    </row>
    <row r="88" spans="1:16" s="1" customFormat="1" ht="15.75" customHeight="1">
      <c r="A88" s="26"/>
      <c r="B88" s="28" t="s">
        <v>42</v>
      </c>
      <c r="C88" s="25"/>
      <c r="D88" s="7" t="s">
        <v>12</v>
      </c>
      <c r="E88" s="4">
        <f>SUM(E89:E94)</f>
        <v>4746.6</v>
      </c>
      <c r="F88" s="4">
        <f>SUM(F89:F94)</f>
        <v>0</v>
      </c>
      <c r="G88" s="6">
        <f aca="true" t="shared" si="26" ref="G88:L88">SUM(G89:G94)</f>
        <v>4746.6</v>
      </c>
      <c r="H88" s="6">
        <f t="shared" si="26"/>
        <v>0</v>
      </c>
      <c r="I88" s="6">
        <f t="shared" si="26"/>
        <v>0</v>
      </c>
      <c r="J88" s="6">
        <f t="shared" si="26"/>
        <v>0</v>
      </c>
      <c r="K88" s="6">
        <f t="shared" si="26"/>
        <v>0</v>
      </c>
      <c r="L88" s="6">
        <f t="shared" si="26"/>
        <v>0</v>
      </c>
      <c r="M88" s="6">
        <f>SUM(M89:M94)</f>
        <v>0</v>
      </c>
      <c r="N88" s="6">
        <f>SUM(N89:N94)</f>
        <v>0</v>
      </c>
      <c r="O88" s="40"/>
      <c r="P88" s="8"/>
    </row>
    <row r="89" spans="1:16" ht="16.5" customHeight="1">
      <c r="A89" s="26"/>
      <c r="B89" s="28"/>
      <c r="C89" s="26"/>
      <c r="D89" s="7" t="s">
        <v>13</v>
      </c>
      <c r="E89" s="4">
        <f aca="true" t="shared" si="27" ref="E89:F94">G89+I89+K89+M89</f>
        <v>0</v>
      </c>
      <c r="F89" s="4">
        <f t="shared" si="27"/>
        <v>0</v>
      </c>
      <c r="G89" s="6">
        <v>0</v>
      </c>
      <c r="H89" s="6"/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40"/>
      <c r="P89" s="8"/>
    </row>
    <row r="90" spans="1:16" ht="25.5">
      <c r="A90" s="26"/>
      <c r="B90" s="28"/>
      <c r="C90" s="26"/>
      <c r="D90" s="7" t="s">
        <v>14</v>
      </c>
      <c r="E90" s="4">
        <f t="shared" si="27"/>
        <v>0</v>
      </c>
      <c r="F90" s="4">
        <f t="shared" si="27"/>
        <v>0</v>
      </c>
      <c r="G90" s="6">
        <v>0</v>
      </c>
      <c r="H90" s="6"/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40"/>
      <c r="P90" s="8"/>
    </row>
    <row r="91" spans="1:16" ht="25.5">
      <c r="A91" s="26"/>
      <c r="B91" s="28"/>
      <c r="C91" s="26"/>
      <c r="D91" s="7" t="s">
        <v>15</v>
      </c>
      <c r="E91" s="4">
        <f t="shared" si="27"/>
        <v>2746.6</v>
      </c>
      <c r="F91" s="4">
        <f t="shared" si="27"/>
        <v>0</v>
      </c>
      <c r="G91" s="6">
        <v>2746.6</v>
      </c>
      <c r="H91" s="6"/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40"/>
      <c r="P91" s="8"/>
    </row>
    <row r="92" spans="1:16" ht="25.5">
      <c r="A92" s="26"/>
      <c r="B92" s="28"/>
      <c r="C92" s="26"/>
      <c r="D92" s="7" t="s">
        <v>16</v>
      </c>
      <c r="E92" s="4">
        <f t="shared" si="27"/>
        <v>2000</v>
      </c>
      <c r="F92" s="4">
        <f t="shared" si="27"/>
        <v>0</v>
      </c>
      <c r="G92" s="6">
        <v>2000</v>
      </c>
      <c r="H92" s="6"/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40"/>
      <c r="P92" s="8"/>
    </row>
    <row r="93" spans="1:16" ht="25.5">
      <c r="A93" s="26"/>
      <c r="B93" s="28"/>
      <c r="C93" s="26"/>
      <c r="D93" s="7" t="s">
        <v>17</v>
      </c>
      <c r="E93" s="4">
        <f t="shared" si="27"/>
        <v>0</v>
      </c>
      <c r="F93" s="4">
        <f t="shared" si="27"/>
        <v>0</v>
      </c>
      <c r="G93" s="6"/>
      <c r="H93" s="6"/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40"/>
      <c r="P93" s="8"/>
    </row>
    <row r="94" spans="1:16" ht="25.5">
      <c r="A94" s="26"/>
      <c r="B94" s="28"/>
      <c r="C94" s="27"/>
      <c r="D94" s="7" t="s">
        <v>18</v>
      </c>
      <c r="E94" s="4">
        <f t="shared" si="27"/>
        <v>0</v>
      </c>
      <c r="F94" s="4">
        <f t="shared" si="27"/>
        <v>0</v>
      </c>
      <c r="G94" s="6"/>
      <c r="H94" s="6"/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40"/>
      <c r="P94" s="8"/>
    </row>
    <row r="95" spans="1:16" s="1" customFormat="1" ht="15.75" customHeight="1">
      <c r="A95" s="26"/>
      <c r="B95" s="28" t="s">
        <v>43</v>
      </c>
      <c r="C95" s="25"/>
      <c r="D95" s="7" t="s">
        <v>12</v>
      </c>
      <c r="E95" s="4">
        <f>SUM(E96:E101)</f>
        <v>5900</v>
      </c>
      <c r="F95" s="4">
        <f>SUM(F96:F101)</f>
        <v>0</v>
      </c>
      <c r="G95" s="6">
        <f aca="true" t="shared" si="28" ref="G95:L95">SUM(G96:G101)</f>
        <v>5900</v>
      </c>
      <c r="H95" s="6">
        <f t="shared" si="28"/>
        <v>0</v>
      </c>
      <c r="I95" s="6">
        <f t="shared" si="28"/>
        <v>0</v>
      </c>
      <c r="J95" s="6">
        <f t="shared" si="28"/>
        <v>0</v>
      </c>
      <c r="K95" s="6">
        <f t="shared" si="28"/>
        <v>0</v>
      </c>
      <c r="L95" s="6">
        <f t="shared" si="28"/>
        <v>0</v>
      </c>
      <c r="M95" s="6">
        <f>SUM(M96:M101)</f>
        <v>0</v>
      </c>
      <c r="N95" s="6">
        <f>SUM(N96:N101)</f>
        <v>0</v>
      </c>
      <c r="O95" s="40"/>
      <c r="P95" s="8"/>
    </row>
    <row r="96" spans="1:16" ht="25.5">
      <c r="A96" s="26"/>
      <c r="B96" s="28"/>
      <c r="C96" s="26"/>
      <c r="D96" s="7" t="s">
        <v>13</v>
      </c>
      <c r="E96" s="4">
        <f aca="true" t="shared" si="29" ref="E96:F101">G96+I96+K96+M96</f>
        <v>0</v>
      </c>
      <c r="F96" s="4">
        <f t="shared" si="29"/>
        <v>0</v>
      </c>
      <c r="G96" s="6"/>
      <c r="H96" s="6"/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40"/>
      <c r="P96" s="8"/>
    </row>
    <row r="97" spans="1:16" ht="25.5">
      <c r="A97" s="26"/>
      <c r="B97" s="28"/>
      <c r="C97" s="26"/>
      <c r="D97" s="7" t="s">
        <v>14</v>
      </c>
      <c r="E97" s="4">
        <f t="shared" si="29"/>
        <v>0</v>
      </c>
      <c r="F97" s="4">
        <f t="shared" si="29"/>
        <v>0</v>
      </c>
      <c r="G97" s="6"/>
      <c r="H97" s="6"/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40"/>
      <c r="P97" s="8"/>
    </row>
    <row r="98" spans="1:16" ht="25.5">
      <c r="A98" s="26"/>
      <c r="B98" s="28"/>
      <c r="C98" s="26"/>
      <c r="D98" s="7" t="s">
        <v>15</v>
      </c>
      <c r="E98" s="4">
        <f t="shared" si="29"/>
        <v>700</v>
      </c>
      <c r="F98" s="4">
        <f>H98+J98+L98+N98</f>
        <v>0</v>
      </c>
      <c r="G98" s="6">
        <v>700</v>
      </c>
      <c r="H98" s="6"/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40"/>
      <c r="P98" s="8"/>
    </row>
    <row r="99" spans="1:16" ht="25.5">
      <c r="A99" s="26"/>
      <c r="B99" s="28"/>
      <c r="C99" s="26"/>
      <c r="D99" s="7" t="s">
        <v>16</v>
      </c>
      <c r="E99" s="4">
        <f t="shared" si="29"/>
        <v>3200</v>
      </c>
      <c r="F99" s="4">
        <f t="shared" si="29"/>
        <v>0</v>
      </c>
      <c r="G99" s="6">
        <v>3200</v>
      </c>
      <c r="H99" s="6"/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40"/>
      <c r="P99" s="8"/>
    </row>
    <row r="100" spans="1:16" ht="25.5">
      <c r="A100" s="26"/>
      <c r="B100" s="28"/>
      <c r="C100" s="26"/>
      <c r="D100" s="7" t="s">
        <v>17</v>
      </c>
      <c r="E100" s="4">
        <f t="shared" si="29"/>
        <v>2000</v>
      </c>
      <c r="F100" s="4">
        <f t="shared" si="29"/>
        <v>0</v>
      </c>
      <c r="G100" s="6">
        <v>2000</v>
      </c>
      <c r="H100" s="6"/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40"/>
      <c r="P100" s="8"/>
    </row>
    <row r="101" spans="1:16" ht="25.5">
      <c r="A101" s="26"/>
      <c r="B101" s="28"/>
      <c r="C101" s="27"/>
      <c r="D101" s="7" t="s">
        <v>18</v>
      </c>
      <c r="E101" s="4">
        <f t="shared" si="29"/>
        <v>0</v>
      </c>
      <c r="F101" s="4">
        <f t="shared" si="29"/>
        <v>0</v>
      </c>
      <c r="G101" s="6"/>
      <c r="H101" s="6"/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40"/>
      <c r="P101" s="8"/>
    </row>
    <row r="102" spans="1:16" ht="15.75" customHeight="1">
      <c r="A102" s="26"/>
      <c r="B102" s="28" t="s">
        <v>44</v>
      </c>
      <c r="C102" s="25"/>
      <c r="D102" s="7" t="s">
        <v>12</v>
      </c>
      <c r="E102" s="4">
        <f>SUM(E103:E108)</f>
        <v>5000</v>
      </c>
      <c r="F102" s="4">
        <f>SUM(F103:F108)</f>
        <v>0</v>
      </c>
      <c r="G102" s="4">
        <f aca="true" t="shared" si="30" ref="G102:L102">SUM(G103:G108)</f>
        <v>5000</v>
      </c>
      <c r="H102" s="4">
        <f t="shared" si="30"/>
        <v>0</v>
      </c>
      <c r="I102" s="4">
        <f t="shared" si="30"/>
        <v>0</v>
      </c>
      <c r="J102" s="4">
        <f t="shared" si="30"/>
        <v>0</v>
      </c>
      <c r="K102" s="4">
        <f t="shared" si="30"/>
        <v>0</v>
      </c>
      <c r="L102" s="4">
        <f t="shared" si="30"/>
        <v>0</v>
      </c>
      <c r="M102" s="4">
        <f>SUM(M103:M108)</f>
        <v>0</v>
      </c>
      <c r="N102" s="4">
        <f>SUM(N103:N108)</f>
        <v>0</v>
      </c>
      <c r="O102" s="40"/>
      <c r="P102" s="8"/>
    </row>
    <row r="103" spans="1:16" ht="25.5">
      <c r="A103" s="26"/>
      <c r="B103" s="28"/>
      <c r="C103" s="26"/>
      <c r="D103" s="7" t="s">
        <v>13</v>
      </c>
      <c r="E103" s="4">
        <f aca="true" t="shared" si="31" ref="E103:F108">G103+I103+K103+M103</f>
        <v>0</v>
      </c>
      <c r="F103" s="4">
        <f t="shared" si="31"/>
        <v>0</v>
      </c>
      <c r="G103" s="6"/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0"/>
      <c r="P103" s="8"/>
    </row>
    <row r="104" spans="1:16" ht="25.5">
      <c r="A104" s="26"/>
      <c r="B104" s="28"/>
      <c r="C104" s="26"/>
      <c r="D104" s="7" t="s">
        <v>14</v>
      </c>
      <c r="E104" s="4">
        <f t="shared" si="31"/>
        <v>0</v>
      </c>
      <c r="F104" s="4">
        <f t="shared" si="31"/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40"/>
      <c r="P104" s="8"/>
    </row>
    <row r="105" spans="1:16" ht="25.5">
      <c r="A105" s="26"/>
      <c r="B105" s="28"/>
      <c r="C105" s="26"/>
      <c r="D105" s="7" t="s">
        <v>15</v>
      </c>
      <c r="E105" s="4">
        <f t="shared" si="31"/>
        <v>500</v>
      </c>
      <c r="F105" s="4">
        <f t="shared" si="31"/>
        <v>0</v>
      </c>
      <c r="G105" s="6">
        <v>500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40"/>
      <c r="P105" s="8"/>
    </row>
    <row r="106" spans="1:16" ht="25.5">
      <c r="A106" s="26"/>
      <c r="B106" s="28"/>
      <c r="C106" s="26"/>
      <c r="D106" s="7" t="s">
        <v>16</v>
      </c>
      <c r="E106" s="4">
        <f t="shared" si="31"/>
        <v>2500</v>
      </c>
      <c r="F106" s="4">
        <f t="shared" si="31"/>
        <v>0</v>
      </c>
      <c r="G106" s="6">
        <v>2500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40"/>
      <c r="P106" s="8"/>
    </row>
    <row r="107" spans="1:16" ht="25.5">
      <c r="A107" s="26"/>
      <c r="B107" s="28"/>
      <c r="C107" s="26"/>
      <c r="D107" s="7" t="s">
        <v>17</v>
      </c>
      <c r="E107" s="4">
        <f t="shared" si="31"/>
        <v>2000</v>
      </c>
      <c r="F107" s="4">
        <f t="shared" si="31"/>
        <v>0</v>
      </c>
      <c r="G107" s="6">
        <v>2000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40"/>
      <c r="P107" s="8"/>
    </row>
    <row r="108" spans="1:16" ht="25.5">
      <c r="A108" s="26"/>
      <c r="B108" s="28"/>
      <c r="C108" s="27"/>
      <c r="D108" s="7" t="s">
        <v>18</v>
      </c>
      <c r="E108" s="4">
        <f t="shared" si="31"/>
        <v>0</v>
      </c>
      <c r="F108" s="4">
        <f t="shared" si="31"/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40"/>
      <c r="P108" s="8"/>
    </row>
    <row r="109" spans="1:16" s="1" customFormat="1" ht="15.75" customHeight="1">
      <c r="A109" s="26"/>
      <c r="B109" s="28" t="s">
        <v>45</v>
      </c>
      <c r="C109" s="25"/>
      <c r="D109" s="7" t="s">
        <v>12</v>
      </c>
      <c r="E109" s="4">
        <f>SUM(E110:E115)</f>
        <v>4500</v>
      </c>
      <c r="F109" s="4">
        <f>SUM(F110:F115)</f>
        <v>0</v>
      </c>
      <c r="G109" s="6">
        <f aca="true" t="shared" si="32" ref="G109:L109">SUM(G110:G115)</f>
        <v>4500</v>
      </c>
      <c r="H109" s="6">
        <f t="shared" si="32"/>
        <v>0</v>
      </c>
      <c r="I109" s="6">
        <f t="shared" si="32"/>
        <v>0</v>
      </c>
      <c r="J109" s="6">
        <f t="shared" si="32"/>
        <v>0</v>
      </c>
      <c r="K109" s="6">
        <f t="shared" si="32"/>
        <v>0</v>
      </c>
      <c r="L109" s="6">
        <f t="shared" si="32"/>
        <v>0</v>
      </c>
      <c r="M109" s="6">
        <f>SUM(M110:M115)</f>
        <v>0</v>
      </c>
      <c r="N109" s="6">
        <f>SUM(N110:N115)</f>
        <v>0</v>
      </c>
      <c r="O109" s="40"/>
      <c r="P109" s="8"/>
    </row>
    <row r="110" spans="1:16" ht="25.5">
      <c r="A110" s="26"/>
      <c r="B110" s="28"/>
      <c r="C110" s="26"/>
      <c r="D110" s="7" t="s">
        <v>13</v>
      </c>
      <c r="E110" s="4">
        <f aca="true" t="shared" si="33" ref="E110:F115">G110+I110+K110+M110</f>
        <v>0</v>
      </c>
      <c r="F110" s="4">
        <f t="shared" si="33"/>
        <v>0</v>
      </c>
      <c r="G110" s="6">
        <v>0</v>
      </c>
      <c r="H110" s="6"/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40"/>
      <c r="P110" s="8"/>
    </row>
    <row r="111" spans="1:16" ht="25.5">
      <c r="A111" s="26"/>
      <c r="B111" s="28"/>
      <c r="C111" s="26"/>
      <c r="D111" s="7" t="s">
        <v>14</v>
      </c>
      <c r="E111" s="4">
        <f t="shared" si="33"/>
        <v>0</v>
      </c>
      <c r="F111" s="4">
        <f t="shared" si="33"/>
        <v>0</v>
      </c>
      <c r="G111" s="6">
        <v>0</v>
      </c>
      <c r="H111" s="6"/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40"/>
      <c r="P111" s="8"/>
    </row>
    <row r="112" spans="1:16" ht="25.5">
      <c r="A112" s="26"/>
      <c r="B112" s="28"/>
      <c r="C112" s="26"/>
      <c r="D112" s="7" t="s">
        <v>15</v>
      </c>
      <c r="E112" s="4">
        <f t="shared" si="33"/>
        <v>2500</v>
      </c>
      <c r="F112" s="4">
        <f>H112+J112+L112+N112</f>
        <v>0</v>
      </c>
      <c r="G112" s="6">
        <v>2500</v>
      </c>
      <c r="H112" s="6"/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40"/>
      <c r="P112" s="8"/>
    </row>
    <row r="113" spans="1:16" ht="25.5">
      <c r="A113" s="26"/>
      <c r="B113" s="28"/>
      <c r="C113" s="26"/>
      <c r="D113" s="7" t="s">
        <v>16</v>
      </c>
      <c r="E113" s="4">
        <f t="shared" si="33"/>
        <v>2000</v>
      </c>
      <c r="F113" s="4">
        <f t="shared" si="33"/>
        <v>0</v>
      </c>
      <c r="G113" s="6">
        <v>2000</v>
      </c>
      <c r="H113" s="6"/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40"/>
      <c r="P113" s="8"/>
    </row>
    <row r="114" spans="1:16" ht="25.5">
      <c r="A114" s="26"/>
      <c r="B114" s="28"/>
      <c r="C114" s="26"/>
      <c r="D114" s="7" t="s">
        <v>17</v>
      </c>
      <c r="E114" s="4">
        <f t="shared" si="33"/>
        <v>0</v>
      </c>
      <c r="F114" s="4">
        <f t="shared" si="33"/>
        <v>0</v>
      </c>
      <c r="G114" s="6"/>
      <c r="H114" s="6"/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40"/>
      <c r="P114" s="8"/>
    </row>
    <row r="115" spans="1:16" ht="25.5">
      <c r="A115" s="26"/>
      <c r="B115" s="28"/>
      <c r="C115" s="27"/>
      <c r="D115" s="7" t="s">
        <v>18</v>
      </c>
      <c r="E115" s="4">
        <f t="shared" si="33"/>
        <v>0</v>
      </c>
      <c r="F115" s="4">
        <f t="shared" si="33"/>
        <v>0</v>
      </c>
      <c r="G115" s="6"/>
      <c r="H115" s="6"/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40"/>
      <c r="P115" s="8"/>
    </row>
    <row r="116" spans="1:16" s="1" customFormat="1" ht="15.75" customHeight="1">
      <c r="A116" s="26"/>
      <c r="B116" s="28" t="s">
        <v>46</v>
      </c>
      <c r="C116" s="25"/>
      <c r="D116" s="7" t="s">
        <v>12</v>
      </c>
      <c r="E116" s="4">
        <f>SUM(E117:E122)</f>
        <v>13000</v>
      </c>
      <c r="F116" s="4">
        <f>SUM(F117:F122)</f>
        <v>0</v>
      </c>
      <c r="G116" s="6">
        <f aca="true" t="shared" si="34" ref="G116:L116">SUM(G117:G122)</f>
        <v>13000</v>
      </c>
      <c r="H116" s="6">
        <f t="shared" si="34"/>
        <v>0</v>
      </c>
      <c r="I116" s="6">
        <f t="shared" si="34"/>
        <v>0</v>
      </c>
      <c r="J116" s="6">
        <f t="shared" si="34"/>
        <v>0</v>
      </c>
      <c r="K116" s="6">
        <f t="shared" si="34"/>
        <v>0</v>
      </c>
      <c r="L116" s="6">
        <f t="shared" si="34"/>
        <v>0</v>
      </c>
      <c r="M116" s="6">
        <f>SUM(M117:M122)</f>
        <v>0</v>
      </c>
      <c r="N116" s="6">
        <f>SUM(N117:N122)</f>
        <v>0</v>
      </c>
      <c r="O116" s="40"/>
      <c r="P116" s="8"/>
    </row>
    <row r="117" spans="1:16" ht="25.5">
      <c r="A117" s="26"/>
      <c r="B117" s="28"/>
      <c r="C117" s="26"/>
      <c r="D117" s="7" t="s">
        <v>13</v>
      </c>
      <c r="E117" s="4">
        <f aca="true" t="shared" si="35" ref="E117:F122">G117+I117+K117+M117</f>
        <v>0</v>
      </c>
      <c r="F117" s="4">
        <f t="shared" si="35"/>
        <v>0</v>
      </c>
      <c r="G117" s="6">
        <v>0</v>
      </c>
      <c r="H117" s="6"/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40"/>
      <c r="P117" s="8"/>
    </row>
    <row r="118" spans="1:16" ht="25.5">
      <c r="A118" s="26"/>
      <c r="B118" s="28"/>
      <c r="C118" s="26"/>
      <c r="D118" s="7" t="s">
        <v>14</v>
      </c>
      <c r="E118" s="4">
        <f t="shared" si="35"/>
        <v>0</v>
      </c>
      <c r="F118" s="4">
        <f t="shared" si="35"/>
        <v>0</v>
      </c>
      <c r="G118" s="6">
        <v>0</v>
      </c>
      <c r="H118" s="6"/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40"/>
      <c r="P118" s="8"/>
    </row>
    <row r="119" spans="1:16" ht="25.5">
      <c r="A119" s="26"/>
      <c r="B119" s="28"/>
      <c r="C119" s="26"/>
      <c r="D119" s="7" t="s">
        <v>15</v>
      </c>
      <c r="E119" s="4">
        <f t="shared" si="35"/>
        <v>3000</v>
      </c>
      <c r="F119" s="4">
        <f t="shared" si="35"/>
        <v>0</v>
      </c>
      <c r="G119" s="6">
        <v>3000</v>
      </c>
      <c r="H119" s="6"/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40"/>
      <c r="P119" s="8"/>
    </row>
    <row r="120" spans="1:16" ht="25.5">
      <c r="A120" s="26"/>
      <c r="B120" s="28"/>
      <c r="C120" s="26"/>
      <c r="D120" s="7" t="s">
        <v>16</v>
      </c>
      <c r="E120" s="4">
        <f t="shared" si="35"/>
        <v>5000</v>
      </c>
      <c r="F120" s="4">
        <f t="shared" si="35"/>
        <v>0</v>
      </c>
      <c r="G120" s="6">
        <v>5000</v>
      </c>
      <c r="H120" s="6"/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40"/>
      <c r="P120" s="8"/>
    </row>
    <row r="121" spans="1:16" ht="25.5">
      <c r="A121" s="26"/>
      <c r="B121" s="28"/>
      <c r="C121" s="26"/>
      <c r="D121" s="7" t="s">
        <v>17</v>
      </c>
      <c r="E121" s="4">
        <f t="shared" si="35"/>
        <v>5000</v>
      </c>
      <c r="F121" s="4">
        <f t="shared" si="35"/>
        <v>0</v>
      </c>
      <c r="G121" s="6">
        <v>5000</v>
      </c>
      <c r="H121" s="6"/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40"/>
      <c r="P121" s="8"/>
    </row>
    <row r="122" spans="1:16" ht="25.5">
      <c r="A122" s="26"/>
      <c r="B122" s="28"/>
      <c r="C122" s="27"/>
      <c r="D122" s="7" t="s">
        <v>18</v>
      </c>
      <c r="E122" s="4">
        <f t="shared" si="35"/>
        <v>0</v>
      </c>
      <c r="F122" s="4">
        <f t="shared" si="35"/>
        <v>0</v>
      </c>
      <c r="G122" s="6">
        <v>0</v>
      </c>
      <c r="H122" s="6"/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40"/>
      <c r="P122" s="8"/>
    </row>
    <row r="123" spans="1:16" s="1" customFormat="1" ht="15.75" customHeight="1">
      <c r="A123" s="26"/>
      <c r="B123" s="28" t="s">
        <v>47</v>
      </c>
      <c r="C123" s="25"/>
      <c r="D123" s="7" t="s">
        <v>12</v>
      </c>
      <c r="E123" s="4">
        <f>SUM(E124:E129)</f>
        <v>12000</v>
      </c>
      <c r="F123" s="4">
        <f>SUM(F124:F129)</f>
        <v>0</v>
      </c>
      <c r="G123" s="6">
        <f aca="true" t="shared" si="36" ref="G123:L123">SUM(G124:G129)</f>
        <v>12000</v>
      </c>
      <c r="H123" s="6">
        <f t="shared" si="36"/>
        <v>0</v>
      </c>
      <c r="I123" s="6">
        <f t="shared" si="36"/>
        <v>0</v>
      </c>
      <c r="J123" s="6">
        <f t="shared" si="36"/>
        <v>0</v>
      </c>
      <c r="K123" s="6">
        <f t="shared" si="36"/>
        <v>0</v>
      </c>
      <c r="L123" s="6">
        <f t="shared" si="36"/>
        <v>0</v>
      </c>
      <c r="M123" s="6">
        <f>SUM(M124:M129)</f>
        <v>0</v>
      </c>
      <c r="N123" s="6">
        <f>SUM(N124:N129)</f>
        <v>0</v>
      </c>
      <c r="O123" s="40"/>
      <c r="P123" s="8"/>
    </row>
    <row r="124" spans="1:16" ht="25.5">
      <c r="A124" s="26"/>
      <c r="B124" s="28"/>
      <c r="C124" s="26"/>
      <c r="D124" s="7" t="s">
        <v>13</v>
      </c>
      <c r="E124" s="4">
        <f aca="true" t="shared" si="37" ref="E124:F129">G124+I124+K124+M124</f>
        <v>0</v>
      </c>
      <c r="F124" s="4">
        <f t="shared" si="37"/>
        <v>0</v>
      </c>
      <c r="G124" s="6">
        <v>0</v>
      </c>
      <c r="H124" s="6"/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40"/>
      <c r="P124" s="8"/>
    </row>
    <row r="125" spans="1:16" ht="25.5">
      <c r="A125" s="26"/>
      <c r="B125" s="28"/>
      <c r="C125" s="26"/>
      <c r="D125" s="7" t="s">
        <v>14</v>
      </c>
      <c r="E125" s="4">
        <f t="shared" si="37"/>
        <v>0</v>
      </c>
      <c r="F125" s="4">
        <f t="shared" si="37"/>
        <v>0</v>
      </c>
      <c r="G125" s="6">
        <v>0</v>
      </c>
      <c r="H125" s="6"/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40"/>
      <c r="P125" s="8"/>
    </row>
    <row r="126" spans="1:16" ht="25.5">
      <c r="A126" s="26"/>
      <c r="B126" s="28"/>
      <c r="C126" s="26"/>
      <c r="D126" s="7" t="s">
        <v>15</v>
      </c>
      <c r="E126" s="4">
        <f t="shared" si="37"/>
        <v>4000</v>
      </c>
      <c r="F126" s="4">
        <f t="shared" si="37"/>
        <v>0</v>
      </c>
      <c r="G126" s="6">
        <v>4000</v>
      </c>
      <c r="H126" s="6"/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40"/>
      <c r="P126" s="8"/>
    </row>
    <row r="127" spans="1:16" ht="25.5">
      <c r="A127" s="26"/>
      <c r="B127" s="28"/>
      <c r="C127" s="26"/>
      <c r="D127" s="7" t="s">
        <v>16</v>
      </c>
      <c r="E127" s="4">
        <f t="shared" si="37"/>
        <v>4000</v>
      </c>
      <c r="F127" s="4">
        <f t="shared" si="37"/>
        <v>0</v>
      </c>
      <c r="G127" s="6">
        <v>4000</v>
      </c>
      <c r="H127" s="6"/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40"/>
      <c r="P127" s="8"/>
    </row>
    <row r="128" spans="1:16" ht="25.5">
      <c r="A128" s="26"/>
      <c r="B128" s="28"/>
      <c r="C128" s="26"/>
      <c r="D128" s="7" t="s">
        <v>17</v>
      </c>
      <c r="E128" s="4">
        <f t="shared" si="37"/>
        <v>4000</v>
      </c>
      <c r="F128" s="4">
        <f t="shared" si="37"/>
        <v>0</v>
      </c>
      <c r="G128" s="6">
        <v>4000</v>
      </c>
      <c r="H128" s="6"/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40"/>
      <c r="P128" s="8"/>
    </row>
    <row r="129" spans="1:16" ht="25.5">
      <c r="A129" s="26"/>
      <c r="B129" s="28"/>
      <c r="C129" s="27"/>
      <c r="D129" s="7" t="s">
        <v>18</v>
      </c>
      <c r="E129" s="4">
        <f t="shared" si="37"/>
        <v>0</v>
      </c>
      <c r="F129" s="4">
        <f t="shared" si="37"/>
        <v>0</v>
      </c>
      <c r="G129" s="6">
        <v>0</v>
      </c>
      <c r="H129" s="6"/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40"/>
      <c r="P129" s="8"/>
    </row>
    <row r="130" spans="1:16" s="1" customFormat="1" ht="15.75" customHeight="1">
      <c r="A130" s="26"/>
      <c r="B130" s="28" t="s">
        <v>48</v>
      </c>
      <c r="C130" s="25"/>
      <c r="D130" s="7" t="s">
        <v>12</v>
      </c>
      <c r="E130" s="4">
        <f>SUM(E131:E136)</f>
        <v>8763.5</v>
      </c>
      <c r="F130" s="4">
        <f>SUM(F131:F136)</f>
        <v>0</v>
      </c>
      <c r="G130" s="6">
        <f aca="true" t="shared" si="38" ref="G130:L130">SUM(G131:G136)</f>
        <v>8763.5</v>
      </c>
      <c r="H130" s="6">
        <f t="shared" si="38"/>
        <v>0</v>
      </c>
      <c r="I130" s="6">
        <f t="shared" si="38"/>
        <v>0</v>
      </c>
      <c r="J130" s="6">
        <f t="shared" si="38"/>
        <v>0</v>
      </c>
      <c r="K130" s="6">
        <f t="shared" si="38"/>
        <v>0</v>
      </c>
      <c r="L130" s="6">
        <f t="shared" si="38"/>
        <v>0</v>
      </c>
      <c r="M130" s="6">
        <f>SUM(M131:M136)</f>
        <v>0</v>
      </c>
      <c r="N130" s="6">
        <f>SUM(N131:N136)</f>
        <v>0</v>
      </c>
      <c r="O130" s="40"/>
      <c r="P130" s="8"/>
    </row>
    <row r="131" spans="1:16" ht="25.5">
      <c r="A131" s="26"/>
      <c r="B131" s="28"/>
      <c r="C131" s="26"/>
      <c r="D131" s="7" t="s">
        <v>13</v>
      </c>
      <c r="E131" s="4">
        <f aca="true" t="shared" si="39" ref="E131:F136">G131+I131+K131+M131</f>
        <v>0</v>
      </c>
      <c r="F131" s="4">
        <f t="shared" si="39"/>
        <v>0</v>
      </c>
      <c r="G131" s="6">
        <v>0</v>
      </c>
      <c r="H131" s="6"/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40"/>
      <c r="P131" s="8"/>
    </row>
    <row r="132" spans="1:16" ht="25.5">
      <c r="A132" s="26"/>
      <c r="B132" s="28"/>
      <c r="C132" s="26"/>
      <c r="D132" s="7" t="s">
        <v>14</v>
      </c>
      <c r="E132" s="4">
        <f t="shared" si="39"/>
        <v>0</v>
      </c>
      <c r="F132" s="4">
        <f t="shared" si="39"/>
        <v>0</v>
      </c>
      <c r="G132" s="6">
        <v>0</v>
      </c>
      <c r="H132" s="6"/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40"/>
      <c r="P132" s="8"/>
    </row>
    <row r="133" spans="1:16" ht="25.5">
      <c r="A133" s="26"/>
      <c r="B133" s="28"/>
      <c r="C133" s="26"/>
      <c r="D133" s="7" t="s">
        <v>15</v>
      </c>
      <c r="E133" s="4">
        <f t="shared" si="39"/>
        <v>763.5</v>
      </c>
      <c r="F133" s="4">
        <f t="shared" si="39"/>
        <v>0</v>
      </c>
      <c r="G133" s="6">
        <v>763.5</v>
      </c>
      <c r="H133" s="6"/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40"/>
      <c r="P133" s="8"/>
    </row>
    <row r="134" spans="1:16" ht="25.5">
      <c r="A134" s="26"/>
      <c r="B134" s="28"/>
      <c r="C134" s="26"/>
      <c r="D134" s="7" t="s">
        <v>16</v>
      </c>
      <c r="E134" s="4">
        <f t="shared" si="39"/>
        <v>0</v>
      </c>
      <c r="F134" s="4">
        <f t="shared" si="39"/>
        <v>0</v>
      </c>
      <c r="G134" s="6">
        <v>0</v>
      </c>
      <c r="H134" s="6"/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40"/>
      <c r="P134" s="8"/>
    </row>
    <row r="135" spans="1:16" ht="25.5">
      <c r="A135" s="26"/>
      <c r="B135" s="28"/>
      <c r="C135" s="26"/>
      <c r="D135" s="7" t="s">
        <v>17</v>
      </c>
      <c r="E135" s="4">
        <f t="shared" si="39"/>
        <v>4000</v>
      </c>
      <c r="F135" s="4">
        <f t="shared" si="39"/>
        <v>0</v>
      </c>
      <c r="G135" s="6">
        <v>4000</v>
      </c>
      <c r="H135" s="6"/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40"/>
      <c r="P135" s="8"/>
    </row>
    <row r="136" spans="1:16" ht="25.5">
      <c r="A136" s="26"/>
      <c r="B136" s="28"/>
      <c r="C136" s="27"/>
      <c r="D136" s="7" t="s">
        <v>18</v>
      </c>
      <c r="E136" s="4">
        <f t="shared" si="39"/>
        <v>4000</v>
      </c>
      <c r="F136" s="4">
        <f t="shared" si="39"/>
        <v>0</v>
      </c>
      <c r="G136" s="6">
        <v>4000</v>
      </c>
      <c r="H136" s="6"/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40"/>
      <c r="P136" s="8"/>
    </row>
    <row r="137" spans="1:16" s="1" customFormat="1" ht="15.75" customHeight="1">
      <c r="A137" s="26"/>
      <c r="B137" s="28" t="s">
        <v>49</v>
      </c>
      <c r="C137" s="25" t="s">
        <v>36</v>
      </c>
      <c r="D137" s="7" t="s">
        <v>12</v>
      </c>
      <c r="E137" s="4">
        <f>SUM(E138:E143)</f>
        <v>8900.2</v>
      </c>
      <c r="F137" s="4">
        <f>SUM(F138:F143)</f>
        <v>900.2</v>
      </c>
      <c r="G137" s="6">
        <f aca="true" t="shared" si="40" ref="G137:N137">SUM(G138:G143)</f>
        <v>8900.2</v>
      </c>
      <c r="H137" s="6">
        <f t="shared" si="40"/>
        <v>900.2</v>
      </c>
      <c r="I137" s="6">
        <f t="shared" si="40"/>
        <v>0</v>
      </c>
      <c r="J137" s="6">
        <f t="shared" si="40"/>
        <v>0</v>
      </c>
      <c r="K137" s="6">
        <f t="shared" si="40"/>
        <v>0</v>
      </c>
      <c r="L137" s="6">
        <f t="shared" si="40"/>
        <v>0</v>
      </c>
      <c r="M137" s="6">
        <f t="shared" si="40"/>
        <v>0</v>
      </c>
      <c r="N137" s="6">
        <f t="shared" si="40"/>
        <v>0</v>
      </c>
      <c r="O137" s="40"/>
      <c r="P137" s="8"/>
    </row>
    <row r="138" spans="1:16" ht="25.5">
      <c r="A138" s="26"/>
      <c r="B138" s="28"/>
      <c r="C138" s="26"/>
      <c r="D138" s="7" t="s">
        <v>13</v>
      </c>
      <c r="E138" s="4">
        <f aca="true" t="shared" si="41" ref="E138:E143">G138+I138+K138+M138</f>
        <v>0</v>
      </c>
      <c r="F138" s="4">
        <f aca="true" t="shared" si="42" ref="F138:F143">H138+J138+L138+N138</f>
        <v>0</v>
      </c>
      <c r="G138" s="6">
        <v>0</v>
      </c>
      <c r="H138" s="6"/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40"/>
      <c r="P138" s="8"/>
    </row>
    <row r="139" spans="1:16" ht="25.5">
      <c r="A139" s="26"/>
      <c r="B139" s="28"/>
      <c r="C139" s="26"/>
      <c r="D139" s="7" t="s">
        <v>14</v>
      </c>
      <c r="E139" s="4">
        <f t="shared" si="41"/>
        <v>900.2</v>
      </c>
      <c r="F139" s="4">
        <f t="shared" si="42"/>
        <v>900.2</v>
      </c>
      <c r="G139" s="6">
        <v>900.2</v>
      </c>
      <c r="H139" s="6">
        <v>900.2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40"/>
      <c r="P139" s="8"/>
    </row>
    <row r="140" spans="1:16" ht="25.5">
      <c r="A140" s="26"/>
      <c r="B140" s="28"/>
      <c r="C140" s="26"/>
      <c r="D140" s="7" t="s">
        <v>15</v>
      </c>
      <c r="E140" s="4">
        <f t="shared" si="41"/>
        <v>4000</v>
      </c>
      <c r="F140" s="4">
        <f t="shared" si="42"/>
        <v>0</v>
      </c>
      <c r="G140" s="6">
        <v>4000</v>
      </c>
      <c r="H140" s="6"/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40"/>
      <c r="P140" s="8"/>
    </row>
    <row r="141" spans="1:16" ht="25.5">
      <c r="A141" s="26"/>
      <c r="B141" s="28"/>
      <c r="C141" s="26"/>
      <c r="D141" s="7" t="s">
        <v>16</v>
      </c>
      <c r="E141" s="4">
        <f t="shared" si="41"/>
        <v>4000</v>
      </c>
      <c r="F141" s="4">
        <f t="shared" si="42"/>
        <v>0</v>
      </c>
      <c r="G141" s="6">
        <v>4000</v>
      </c>
      <c r="H141" s="6"/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40"/>
      <c r="P141" s="8"/>
    </row>
    <row r="142" spans="1:16" ht="25.5">
      <c r="A142" s="26"/>
      <c r="B142" s="28"/>
      <c r="C142" s="26"/>
      <c r="D142" s="7" t="s">
        <v>17</v>
      </c>
      <c r="E142" s="4">
        <f t="shared" si="41"/>
        <v>0</v>
      </c>
      <c r="F142" s="4">
        <f t="shared" si="42"/>
        <v>0</v>
      </c>
      <c r="G142" s="6">
        <v>0</v>
      </c>
      <c r="H142" s="6"/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40"/>
      <c r="P142" s="8"/>
    </row>
    <row r="143" spans="1:16" ht="25.5">
      <c r="A143" s="26"/>
      <c r="B143" s="28"/>
      <c r="C143" s="27"/>
      <c r="D143" s="7" t="s">
        <v>18</v>
      </c>
      <c r="E143" s="4">
        <f t="shared" si="41"/>
        <v>0</v>
      </c>
      <c r="F143" s="4">
        <f t="shared" si="42"/>
        <v>0</v>
      </c>
      <c r="G143" s="6">
        <v>0</v>
      </c>
      <c r="H143" s="6"/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40"/>
      <c r="P143" s="8"/>
    </row>
    <row r="144" spans="1:16" ht="15.75" customHeight="1">
      <c r="A144" s="26"/>
      <c r="B144" s="24" t="s">
        <v>50</v>
      </c>
      <c r="C144" s="25"/>
      <c r="D144" s="11" t="s">
        <v>12</v>
      </c>
      <c r="E144" s="4">
        <f>SUM(E145:E150)</f>
        <v>10000</v>
      </c>
      <c r="F144" s="4">
        <f>SUM(F145:F150)</f>
        <v>0</v>
      </c>
      <c r="G144" s="4">
        <f aca="true" t="shared" si="43" ref="G144:L144">SUM(G145:G150)</f>
        <v>10000</v>
      </c>
      <c r="H144" s="4">
        <f t="shared" si="43"/>
        <v>0</v>
      </c>
      <c r="I144" s="4">
        <f t="shared" si="43"/>
        <v>0</v>
      </c>
      <c r="J144" s="4">
        <f t="shared" si="43"/>
        <v>0</v>
      </c>
      <c r="K144" s="4">
        <f t="shared" si="43"/>
        <v>0</v>
      </c>
      <c r="L144" s="4">
        <f t="shared" si="43"/>
        <v>0</v>
      </c>
      <c r="M144" s="4">
        <f>SUM(M145:M150)</f>
        <v>0</v>
      </c>
      <c r="N144" s="4">
        <f>SUM(N145:N150)</f>
        <v>0</v>
      </c>
      <c r="O144" s="40"/>
      <c r="P144" s="8"/>
    </row>
    <row r="145" spans="1:16" ht="25.5">
      <c r="A145" s="26"/>
      <c r="B145" s="24"/>
      <c r="C145" s="26"/>
      <c r="D145" s="11" t="s">
        <v>13</v>
      </c>
      <c r="E145" s="4">
        <f aca="true" t="shared" si="44" ref="E145:F150">G145+I145+K145+M145</f>
        <v>0</v>
      </c>
      <c r="F145" s="4">
        <f t="shared" si="44"/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0"/>
      <c r="P145" s="8"/>
    </row>
    <row r="146" spans="1:16" ht="25.5">
      <c r="A146" s="26"/>
      <c r="B146" s="24"/>
      <c r="C146" s="26"/>
      <c r="D146" s="11" t="s">
        <v>14</v>
      </c>
      <c r="E146" s="4">
        <f t="shared" si="44"/>
        <v>0</v>
      </c>
      <c r="F146" s="4">
        <f t="shared" si="44"/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0"/>
      <c r="P146" s="8"/>
    </row>
    <row r="147" spans="1:16" ht="25.5">
      <c r="A147" s="26"/>
      <c r="B147" s="24"/>
      <c r="C147" s="26"/>
      <c r="D147" s="11" t="s">
        <v>15</v>
      </c>
      <c r="E147" s="4">
        <f t="shared" si="44"/>
        <v>2000</v>
      </c>
      <c r="F147" s="4">
        <f t="shared" si="44"/>
        <v>0</v>
      </c>
      <c r="G147" s="4">
        <v>2000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0"/>
      <c r="P147" s="8"/>
    </row>
    <row r="148" spans="1:16" ht="25.5">
      <c r="A148" s="26"/>
      <c r="B148" s="24"/>
      <c r="C148" s="26"/>
      <c r="D148" s="11" t="s">
        <v>16</v>
      </c>
      <c r="E148" s="4">
        <f t="shared" si="44"/>
        <v>4000</v>
      </c>
      <c r="F148" s="4">
        <f t="shared" si="44"/>
        <v>0</v>
      </c>
      <c r="G148" s="4">
        <v>4000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0"/>
      <c r="P148" s="8"/>
    </row>
    <row r="149" spans="1:16" ht="25.5">
      <c r="A149" s="26"/>
      <c r="B149" s="24"/>
      <c r="C149" s="26"/>
      <c r="D149" s="11" t="s">
        <v>17</v>
      </c>
      <c r="E149" s="4">
        <f t="shared" si="44"/>
        <v>4000</v>
      </c>
      <c r="F149" s="4">
        <f t="shared" si="44"/>
        <v>0</v>
      </c>
      <c r="G149" s="4">
        <v>4000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0"/>
      <c r="P149" s="8"/>
    </row>
    <row r="150" spans="1:16" ht="25.5">
      <c r="A150" s="27"/>
      <c r="B150" s="24"/>
      <c r="C150" s="27"/>
      <c r="D150" s="11" t="s">
        <v>18</v>
      </c>
      <c r="E150" s="4">
        <f t="shared" si="44"/>
        <v>0</v>
      </c>
      <c r="F150" s="4">
        <f t="shared" si="44"/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1"/>
      <c r="P150" s="8"/>
    </row>
    <row r="151" spans="1:16" s="3" customFormat="1" ht="15.75" customHeight="1">
      <c r="A151" s="25"/>
      <c r="B151" s="17" t="s">
        <v>57</v>
      </c>
      <c r="C151" s="17"/>
      <c r="D151" s="11" t="s">
        <v>12</v>
      </c>
      <c r="E151" s="4">
        <f>SUM(E152:E157)</f>
        <v>5804448</v>
      </c>
      <c r="F151" s="4">
        <f aca="true" t="shared" si="45" ref="F151:N151">SUM(F152:F157)</f>
        <v>0</v>
      </c>
      <c r="G151" s="4">
        <f t="shared" si="45"/>
        <v>5804448</v>
      </c>
      <c r="H151" s="4">
        <f t="shared" si="45"/>
        <v>0</v>
      </c>
      <c r="I151" s="4">
        <f t="shared" si="45"/>
        <v>0</v>
      </c>
      <c r="J151" s="4">
        <f t="shared" si="45"/>
        <v>0</v>
      </c>
      <c r="K151" s="4">
        <f t="shared" si="45"/>
        <v>0</v>
      </c>
      <c r="L151" s="4">
        <f t="shared" si="45"/>
        <v>0</v>
      </c>
      <c r="M151" s="4">
        <f t="shared" si="45"/>
        <v>0</v>
      </c>
      <c r="N151" s="4">
        <f t="shared" si="45"/>
        <v>0</v>
      </c>
      <c r="O151" s="39" t="s">
        <v>28</v>
      </c>
      <c r="P151" s="8"/>
    </row>
    <row r="152" spans="1:16" s="3" customFormat="1" ht="15.75" customHeight="1">
      <c r="A152" s="26"/>
      <c r="B152" s="24" t="s">
        <v>21</v>
      </c>
      <c r="C152" s="21"/>
      <c r="D152" s="11" t="s">
        <v>13</v>
      </c>
      <c r="E152" s="4">
        <f aca="true" t="shared" si="46" ref="E152:E157">G152+I152+K152+M152</f>
        <v>0</v>
      </c>
      <c r="F152" s="4">
        <f aca="true" t="shared" si="47" ref="F152:F157">H152+J152+L152+N152</f>
        <v>0</v>
      </c>
      <c r="G152" s="4">
        <f aca="true" t="shared" si="48" ref="G152:N152">G160+G167+G174</f>
        <v>0</v>
      </c>
      <c r="H152" s="4">
        <f t="shared" si="48"/>
        <v>0</v>
      </c>
      <c r="I152" s="4">
        <f t="shared" si="48"/>
        <v>0</v>
      </c>
      <c r="J152" s="4">
        <f t="shared" si="48"/>
        <v>0</v>
      </c>
      <c r="K152" s="4">
        <f t="shared" si="48"/>
        <v>0</v>
      </c>
      <c r="L152" s="4">
        <f t="shared" si="48"/>
        <v>0</v>
      </c>
      <c r="M152" s="4">
        <f t="shared" si="48"/>
        <v>0</v>
      </c>
      <c r="N152" s="4">
        <f t="shared" si="48"/>
        <v>0</v>
      </c>
      <c r="O152" s="40"/>
      <c r="P152" s="8"/>
    </row>
    <row r="153" spans="1:16" s="3" customFormat="1" ht="25.5">
      <c r="A153" s="26"/>
      <c r="B153" s="24"/>
      <c r="C153" s="22"/>
      <c r="D153" s="11" t="s">
        <v>14</v>
      </c>
      <c r="E153" s="4">
        <f t="shared" si="46"/>
        <v>0</v>
      </c>
      <c r="F153" s="4">
        <f t="shared" si="47"/>
        <v>0</v>
      </c>
      <c r="G153" s="4">
        <f aca="true" t="shared" si="49" ref="G153:L157">G161+G168+G175</f>
        <v>0</v>
      </c>
      <c r="H153" s="4">
        <f t="shared" si="49"/>
        <v>0</v>
      </c>
      <c r="I153" s="4">
        <f t="shared" si="49"/>
        <v>0</v>
      </c>
      <c r="J153" s="4">
        <f t="shared" si="49"/>
        <v>0</v>
      </c>
      <c r="K153" s="4">
        <f t="shared" si="49"/>
        <v>0</v>
      </c>
      <c r="L153" s="4">
        <f t="shared" si="49"/>
        <v>0</v>
      </c>
      <c r="M153" s="4">
        <f aca="true" t="shared" si="50" ref="M153:N157">M161+M168+M175</f>
        <v>0</v>
      </c>
      <c r="N153" s="4">
        <f t="shared" si="50"/>
        <v>0</v>
      </c>
      <c r="O153" s="40"/>
      <c r="P153" s="8"/>
    </row>
    <row r="154" spans="1:16" s="3" customFormat="1" ht="25.5">
      <c r="A154" s="26"/>
      <c r="B154" s="24"/>
      <c r="C154" s="22"/>
      <c r="D154" s="11" t="s">
        <v>15</v>
      </c>
      <c r="E154" s="4">
        <f t="shared" si="46"/>
        <v>1131000</v>
      </c>
      <c r="F154" s="4">
        <f t="shared" si="47"/>
        <v>0</v>
      </c>
      <c r="G154" s="4">
        <f t="shared" si="49"/>
        <v>1131000</v>
      </c>
      <c r="H154" s="4">
        <f t="shared" si="49"/>
        <v>0</v>
      </c>
      <c r="I154" s="4">
        <f t="shared" si="49"/>
        <v>0</v>
      </c>
      <c r="J154" s="4">
        <f t="shared" si="49"/>
        <v>0</v>
      </c>
      <c r="K154" s="4">
        <f t="shared" si="49"/>
        <v>0</v>
      </c>
      <c r="L154" s="4">
        <f t="shared" si="49"/>
        <v>0</v>
      </c>
      <c r="M154" s="4">
        <f t="shared" si="50"/>
        <v>0</v>
      </c>
      <c r="N154" s="4">
        <f t="shared" si="50"/>
        <v>0</v>
      </c>
      <c r="O154" s="40"/>
      <c r="P154" s="8"/>
    </row>
    <row r="155" spans="1:16" s="3" customFormat="1" ht="25.5">
      <c r="A155" s="26"/>
      <c r="B155" s="24"/>
      <c r="C155" s="22"/>
      <c r="D155" s="11" t="s">
        <v>16</v>
      </c>
      <c r="E155" s="4">
        <f t="shared" si="46"/>
        <v>1318200</v>
      </c>
      <c r="F155" s="4">
        <f t="shared" si="47"/>
        <v>0</v>
      </c>
      <c r="G155" s="4">
        <f t="shared" si="49"/>
        <v>1318200</v>
      </c>
      <c r="H155" s="4">
        <f t="shared" si="49"/>
        <v>0</v>
      </c>
      <c r="I155" s="4">
        <f t="shared" si="49"/>
        <v>0</v>
      </c>
      <c r="J155" s="4">
        <f t="shared" si="49"/>
        <v>0</v>
      </c>
      <c r="K155" s="4">
        <f t="shared" si="49"/>
        <v>0</v>
      </c>
      <c r="L155" s="4">
        <f t="shared" si="49"/>
        <v>0</v>
      </c>
      <c r="M155" s="4">
        <f t="shared" si="50"/>
        <v>0</v>
      </c>
      <c r="N155" s="4">
        <f t="shared" si="50"/>
        <v>0</v>
      </c>
      <c r="O155" s="40"/>
      <c r="P155" s="8"/>
    </row>
    <row r="156" spans="1:16" s="3" customFormat="1" ht="25.5">
      <c r="A156" s="26"/>
      <c r="B156" s="24"/>
      <c r="C156" s="22"/>
      <c r="D156" s="11" t="s">
        <v>17</v>
      </c>
      <c r="E156" s="4">
        <f t="shared" si="46"/>
        <v>1542840</v>
      </c>
      <c r="F156" s="4">
        <f t="shared" si="47"/>
        <v>0</v>
      </c>
      <c r="G156" s="4">
        <f t="shared" si="49"/>
        <v>1542840</v>
      </c>
      <c r="H156" s="4">
        <f t="shared" si="49"/>
        <v>0</v>
      </c>
      <c r="I156" s="4">
        <f t="shared" si="49"/>
        <v>0</v>
      </c>
      <c r="J156" s="4">
        <f t="shared" si="49"/>
        <v>0</v>
      </c>
      <c r="K156" s="4">
        <f t="shared" si="49"/>
        <v>0</v>
      </c>
      <c r="L156" s="4">
        <f t="shared" si="49"/>
        <v>0</v>
      </c>
      <c r="M156" s="4">
        <f t="shared" si="50"/>
        <v>0</v>
      </c>
      <c r="N156" s="4">
        <f t="shared" si="50"/>
        <v>0</v>
      </c>
      <c r="O156" s="40"/>
      <c r="P156" s="8"/>
    </row>
    <row r="157" spans="1:16" s="3" customFormat="1" ht="25.5">
      <c r="A157" s="26"/>
      <c r="B157" s="24"/>
      <c r="C157" s="23"/>
      <c r="D157" s="11" t="s">
        <v>18</v>
      </c>
      <c r="E157" s="4">
        <f t="shared" si="46"/>
        <v>1812408</v>
      </c>
      <c r="F157" s="4">
        <f t="shared" si="47"/>
        <v>0</v>
      </c>
      <c r="G157" s="4">
        <f>G165+G172+G179</f>
        <v>1812408</v>
      </c>
      <c r="H157" s="4">
        <f t="shared" si="49"/>
        <v>0</v>
      </c>
      <c r="I157" s="4">
        <f t="shared" si="49"/>
        <v>0</v>
      </c>
      <c r="J157" s="4">
        <f t="shared" si="49"/>
        <v>0</v>
      </c>
      <c r="K157" s="4">
        <f t="shared" si="49"/>
        <v>0</v>
      </c>
      <c r="L157" s="4">
        <f t="shared" si="49"/>
        <v>0</v>
      </c>
      <c r="M157" s="4">
        <f t="shared" si="50"/>
        <v>0</v>
      </c>
      <c r="N157" s="4">
        <f t="shared" si="50"/>
        <v>0</v>
      </c>
      <c r="O157" s="40"/>
      <c r="P157" s="8"/>
    </row>
    <row r="158" spans="1:16" s="3" customFormat="1" ht="25.5">
      <c r="A158" s="26"/>
      <c r="B158" s="17" t="s">
        <v>58</v>
      </c>
      <c r="C158" s="19"/>
      <c r="D158" s="1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0"/>
      <c r="P158" s="8"/>
    </row>
    <row r="159" spans="1:16" ht="15.75" customHeight="1">
      <c r="A159" s="26"/>
      <c r="B159" s="28" t="s">
        <v>51</v>
      </c>
      <c r="C159" s="25"/>
      <c r="D159" s="7" t="s">
        <v>12</v>
      </c>
      <c r="E159" s="4">
        <f>SUM(E160:E165)</f>
        <v>1785984</v>
      </c>
      <c r="F159" s="4">
        <f>SUM(F160:F165)</f>
        <v>0</v>
      </c>
      <c r="G159" s="4">
        <f aca="true" t="shared" si="51" ref="G159:L159">SUM(G160:G165)</f>
        <v>1785984</v>
      </c>
      <c r="H159" s="4">
        <f t="shared" si="51"/>
        <v>0</v>
      </c>
      <c r="I159" s="4">
        <f t="shared" si="51"/>
        <v>0</v>
      </c>
      <c r="J159" s="4">
        <f t="shared" si="51"/>
        <v>0</v>
      </c>
      <c r="K159" s="4">
        <f t="shared" si="51"/>
        <v>0</v>
      </c>
      <c r="L159" s="4">
        <f t="shared" si="51"/>
        <v>0</v>
      </c>
      <c r="M159" s="4">
        <f>SUM(M160:M165)</f>
        <v>0</v>
      </c>
      <c r="N159" s="4">
        <f>SUM(N160:N165)</f>
        <v>0</v>
      </c>
      <c r="O159" s="40"/>
      <c r="P159" s="8"/>
    </row>
    <row r="160" spans="1:16" ht="25.5">
      <c r="A160" s="26"/>
      <c r="B160" s="28"/>
      <c r="C160" s="26"/>
      <c r="D160" s="7" t="s">
        <v>13</v>
      </c>
      <c r="E160" s="4">
        <f aca="true" t="shared" si="52" ref="E160:F165">G160+I160+K160+M160</f>
        <v>0</v>
      </c>
      <c r="F160" s="4">
        <f t="shared" si="52"/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40"/>
      <c r="P160" s="8"/>
    </row>
    <row r="161" spans="1:16" ht="25.5">
      <c r="A161" s="26"/>
      <c r="B161" s="28"/>
      <c r="C161" s="26"/>
      <c r="D161" s="7" t="s">
        <v>14</v>
      </c>
      <c r="E161" s="4">
        <f t="shared" si="52"/>
        <v>0</v>
      </c>
      <c r="F161" s="4">
        <f t="shared" si="52"/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40"/>
      <c r="P161" s="8"/>
    </row>
    <row r="162" spans="1:16" ht="25.5">
      <c r="A162" s="26"/>
      <c r="B162" s="28"/>
      <c r="C162" s="26"/>
      <c r="D162" s="7" t="s">
        <v>15</v>
      </c>
      <c r="E162" s="4">
        <f t="shared" si="52"/>
        <v>348000</v>
      </c>
      <c r="F162" s="4">
        <f t="shared" si="52"/>
        <v>0</v>
      </c>
      <c r="G162" s="6">
        <v>348000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40"/>
      <c r="P162" s="8"/>
    </row>
    <row r="163" spans="1:16" ht="25.5">
      <c r="A163" s="26"/>
      <c r="B163" s="28"/>
      <c r="C163" s="26"/>
      <c r="D163" s="7" t="s">
        <v>16</v>
      </c>
      <c r="E163" s="4">
        <f t="shared" si="52"/>
        <v>405600</v>
      </c>
      <c r="F163" s="4">
        <f t="shared" si="52"/>
        <v>0</v>
      </c>
      <c r="G163" s="6">
        <v>405600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40"/>
      <c r="P163" s="8"/>
    </row>
    <row r="164" spans="1:16" ht="25.5">
      <c r="A164" s="26"/>
      <c r="B164" s="28"/>
      <c r="C164" s="26"/>
      <c r="D164" s="7" t="s">
        <v>17</v>
      </c>
      <c r="E164" s="4">
        <f t="shared" si="52"/>
        <v>474720</v>
      </c>
      <c r="F164" s="4">
        <f t="shared" si="52"/>
        <v>0</v>
      </c>
      <c r="G164" s="6">
        <v>474720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40"/>
      <c r="P164" s="8"/>
    </row>
    <row r="165" spans="1:16" ht="25.5">
      <c r="A165" s="26"/>
      <c r="B165" s="28"/>
      <c r="C165" s="27"/>
      <c r="D165" s="7" t="s">
        <v>18</v>
      </c>
      <c r="E165" s="4">
        <f t="shared" si="52"/>
        <v>557664</v>
      </c>
      <c r="F165" s="4">
        <f t="shared" si="52"/>
        <v>0</v>
      </c>
      <c r="G165" s="6">
        <v>557664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40"/>
      <c r="P165" s="8"/>
    </row>
    <row r="166" spans="1:16" s="3" customFormat="1" ht="15.75" customHeight="1">
      <c r="A166" s="26"/>
      <c r="B166" s="28" t="s">
        <v>52</v>
      </c>
      <c r="C166" s="25"/>
      <c r="D166" s="11" t="s">
        <v>12</v>
      </c>
      <c r="E166" s="4">
        <f>SUM(E167:E172)</f>
        <v>1785984</v>
      </c>
      <c r="F166" s="4">
        <f>SUM(F167:F172)</f>
        <v>0</v>
      </c>
      <c r="G166" s="4">
        <f aca="true" t="shared" si="53" ref="G166:L166">SUM(G167:G172)</f>
        <v>1785984</v>
      </c>
      <c r="H166" s="4">
        <f t="shared" si="53"/>
        <v>0</v>
      </c>
      <c r="I166" s="4">
        <f t="shared" si="53"/>
        <v>0</v>
      </c>
      <c r="J166" s="4">
        <f t="shared" si="53"/>
        <v>0</v>
      </c>
      <c r="K166" s="4">
        <f t="shared" si="53"/>
        <v>0</v>
      </c>
      <c r="L166" s="4">
        <f t="shared" si="53"/>
        <v>0</v>
      </c>
      <c r="M166" s="4">
        <f>SUM(M167:M172)</f>
        <v>0</v>
      </c>
      <c r="N166" s="4">
        <f>SUM(N167:N172)</f>
        <v>0</v>
      </c>
      <c r="O166" s="40"/>
      <c r="P166" s="8"/>
    </row>
    <row r="167" spans="1:16" ht="25.5">
      <c r="A167" s="26"/>
      <c r="B167" s="28"/>
      <c r="C167" s="26"/>
      <c r="D167" s="7" t="s">
        <v>13</v>
      </c>
      <c r="E167" s="4">
        <f aca="true" t="shared" si="54" ref="E167:F172">G167+I167+K167+M167</f>
        <v>0</v>
      </c>
      <c r="F167" s="4">
        <f t="shared" si="54"/>
        <v>0</v>
      </c>
      <c r="G167" s="6">
        <v>0</v>
      </c>
      <c r="H167" s="6"/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40"/>
      <c r="P167" s="8"/>
    </row>
    <row r="168" spans="1:16" ht="25.5">
      <c r="A168" s="26"/>
      <c r="B168" s="28"/>
      <c r="C168" s="26"/>
      <c r="D168" s="7" t="s">
        <v>14</v>
      </c>
      <c r="E168" s="4">
        <f t="shared" si="54"/>
        <v>0</v>
      </c>
      <c r="F168" s="4">
        <f t="shared" si="54"/>
        <v>0</v>
      </c>
      <c r="G168" s="6">
        <v>0</v>
      </c>
      <c r="H168" s="6"/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40"/>
      <c r="P168" s="8"/>
    </row>
    <row r="169" spans="1:16" ht="25.5">
      <c r="A169" s="26"/>
      <c r="B169" s="28"/>
      <c r="C169" s="26"/>
      <c r="D169" s="7" t="s">
        <v>15</v>
      </c>
      <c r="E169" s="4">
        <f t="shared" si="54"/>
        <v>348000</v>
      </c>
      <c r="F169" s="4">
        <f>H169+J169+L169+N169</f>
        <v>0</v>
      </c>
      <c r="G169" s="6">
        <v>348000</v>
      </c>
      <c r="H169" s="6"/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40"/>
      <c r="P169" s="8"/>
    </row>
    <row r="170" spans="1:16" ht="25.5">
      <c r="A170" s="26"/>
      <c r="B170" s="28"/>
      <c r="C170" s="26"/>
      <c r="D170" s="7" t="s">
        <v>16</v>
      </c>
      <c r="E170" s="4">
        <f t="shared" si="54"/>
        <v>405600</v>
      </c>
      <c r="F170" s="4">
        <f t="shared" si="54"/>
        <v>0</v>
      </c>
      <c r="G170" s="6">
        <v>405600</v>
      </c>
      <c r="H170" s="6"/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40"/>
      <c r="P170" s="8"/>
    </row>
    <row r="171" spans="1:16" ht="25.5">
      <c r="A171" s="26"/>
      <c r="B171" s="28"/>
      <c r="C171" s="26"/>
      <c r="D171" s="7" t="s">
        <v>17</v>
      </c>
      <c r="E171" s="4">
        <f t="shared" si="54"/>
        <v>474720</v>
      </c>
      <c r="F171" s="4">
        <f t="shared" si="54"/>
        <v>0</v>
      </c>
      <c r="G171" s="6">
        <v>474720</v>
      </c>
      <c r="H171" s="6"/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40"/>
      <c r="P171" s="8"/>
    </row>
    <row r="172" spans="1:16" ht="25.5">
      <c r="A172" s="26"/>
      <c r="B172" s="28"/>
      <c r="C172" s="27"/>
      <c r="D172" s="7" t="s">
        <v>18</v>
      </c>
      <c r="E172" s="4">
        <f t="shared" si="54"/>
        <v>557664</v>
      </c>
      <c r="F172" s="4">
        <f t="shared" si="54"/>
        <v>0</v>
      </c>
      <c r="G172" s="6">
        <v>557664</v>
      </c>
      <c r="H172" s="6"/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40"/>
      <c r="P172" s="8"/>
    </row>
    <row r="173" spans="1:16" ht="15.75" customHeight="1">
      <c r="A173" s="26"/>
      <c r="B173" s="28" t="s">
        <v>53</v>
      </c>
      <c r="C173" s="25"/>
      <c r="D173" s="7" t="s">
        <v>12</v>
      </c>
      <c r="E173" s="4">
        <f>SUM(E174:E179)</f>
        <v>2232480</v>
      </c>
      <c r="F173" s="4">
        <f>SUM(F174:F179)</f>
        <v>0</v>
      </c>
      <c r="G173" s="4">
        <f aca="true" t="shared" si="55" ref="G173:L173">SUM(G174:G179)</f>
        <v>2232480</v>
      </c>
      <c r="H173" s="4">
        <f t="shared" si="55"/>
        <v>0</v>
      </c>
      <c r="I173" s="4">
        <f t="shared" si="55"/>
        <v>0</v>
      </c>
      <c r="J173" s="4">
        <f t="shared" si="55"/>
        <v>0</v>
      </c>
      <c r="K173" s="4">
        <f t="shared" si="55"/>
        <v>0</v>
      </c>
      <c r="L173" s="4">
        <f t="shared" si="55"/>
        <v>0</v>
      </c>
      <c r="M173" s="4">
        <f>SUM(M174:M179)</f>
        <v>0</v>
      </c>
      <c r="N173" s="4">
        <f>SUM(N174:N179)</f>
        <v>0</v>
      </c>
      <c r="O173" s="40"/>
      <c r="P173" s="8"/>
    </row>
    <row r="174" spans="1:16" ht="25.5">
      <c r="A174" s="26"/>
      <c r="B174" s="28"/>
      <c r="C174" s="26"/>
      <c r="D174" s="7" t="s">
        <v>13</v>
      </c>
      <c r="E174" s="4">
        <f aca="true" t="shared" si="56" ref="E174:F179">G174+I174+K174+M174</f>
        <v>0</v>
      </c>
      <c r="F174" s="4">
        <f t="shared" si="56"/>
        <v>0</v>
      </c>
      <c r="G174" s="6"/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40"/>
      <c r="P174" s="8"/>
    </row>
    <row r="175" spans="1:16" ht="25.5">
      <c r="A175" s="26"/>
      <c r="B175" s="28"/>
      <c r="C175" s="26"/>
      <c r="D175" s="7" t="s">
        <v>14</v>
      </c>
      <c r="E175" s="4">
        <f t="shared" si="56"/>
        <v>0</v>
      </c>
      <c r="F175" s="4">
        <f t="shared" si="56"/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40"/>
      <c r="P175" s="8"/>
    </row>
    <row r="176" spans="1:16" ht="25.5">
      <c r="A176" s="26"/>
      <c r="B176" s="28"/>
      <c r="C176" s="26"/>
      <c r="D176" s="7" t="s">
        <v>15</v>
      </c>
      <c r="E176" s="4">
        <f t="shared" si="56"/>
        <v>435000</v>
      </c>
      <c r="F176" s="4">
        <f t="shared" si="56"/>
        <v>0</v>
      </c>
      <c r="G176" s="6">
        <v>435000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40"/>
      <c r="P176" s="8"/>
    </row>
    <row r="177" spans="1:16" ht="25.5">
      <c r="A177" s="26"/>
      <c r="B177" s="28"/>
      <c r="C177" s="26"/>
      <c r="D177" s="7" t="s">
        <v>16</v>
      </c>
      <c r="E177" s="4">
        <f t="shared" si="56"/>
        <v>507000</v>
      </c>
      <c r="F177" s="4">
        <f t="shared" si="56"/>
        <v>0</v>
      </c>
      <c r="G177" s="6">
        <v>507000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40"/>
      <c r="P177" s="8"/>
    </row>
    <row r="178" spans="1:16" ht="25.5">
      <c r="A178" s="26"/>
      <c r="B178" s="28"/>
      <c r="C178" s="26"/>
      <c r="D178" s="7" t="s">
        <v>17</v>
      </c>
      <c r="E178" s="4">
        <f t="shared" si="56"/>
        <v>593400</v>
      </c>
      <c r="F178" s="4">
        <f t="shared" si="56"/>
        <v>0</v>
      </c>
      <c r="G178" s="6">
        <v>593400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40"/>
      <c r="P178" s="8"/>
    </row>
    <row r="179" spans="1:16" ht="25.5">
      <c r="A179" s="27"/>
      <c r="B179" s="28"/>
      <c r="C179" s="27"/>
      <c r="D179" s="7" t="s">
        <v>18</v>
      </c>
      <c r="E179" s="4">
        <f t="shared" si="56"/>
        <v>697080</v>
      </c>
      <c r="F179" s="4">
        <f t="shared" si="56"/>
        <v>0</v>
      </c>
      <c r="G179" s="6">
        <v>697080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40"/>
      <c r="P179" s="8"/>
    </row>
    <row r="180" spans="1:16" ht="15.75">
      <c r="A180" s="21"/>
      <c r="B180" s="24" t="s">
        <v>26</v>
      </c>
      <c r="C180" s="21"/>
      <c r="D180" s="11" t="s">
        <v>12</v>
      </c>
      <c r="E180" s="4">
        <f aca="true" t="shared" si="57" ref="E180:N180">SUM(E181:E186)</f>
        <v>5934878.2</v>
      </c>
      <c r="F180" s="4">
        <f t="shared" si="57"/>
        <v>2152.9</v>
      </c>
      <c r="G180" s="4">
        <f>SUM(G181:G186)</f>
        <v>5934878.2</v>
      </c>
      <c r="H180" s="4">
        <f t="shared" si="57"/>
        <v>2152.9</v>
      </c>
      <c r="I180" s="4">
        <f t="shared" si="57"/>
        <v>0</v>
      </c>
      <c r="J180" s="4">
        <f t="shared" si="57"/>
        <v>0</v>
      </c>
      <c r="K180" s="4">
        <f t="shared" si="57"/>
        <v>0</v>
      </c>
      <c r="L180" s="4">
        <f t="shared" si="57"/>
        <v>0</v>
      </c>
      <c r="M180" s="4">
        <f t="shared" si="57"/>
        <v>0</v>
      </c>
      <c r="N180" s="4">
        <f t="shared" si="57"/>
        <v>0</v>
      </c>
      <c r="O180" s="40"/>
      <c r="P180" s="8"/>
    </row>
    <row r="181" spans="1:16" ht="25.5">
      <c r="A181" s="22"/>
      <c r="B181" s="24"/>
      <c r="C181" s="22"/>
      <c r="D181" s="11" t="s">
        <v>13</v>
      </c>
      <c r="E181" s="4">
        <f aca="true" t="shared" si="58" ref="E181:F186">G181+I181+K181+M181</f>
        <v>339.3</v>
      </c>
      <c r="F181" s="4">
        <f>H181+J181+L181+N181</f>
        <v>339.3</v>
      </c>
      <c r="G181" s="4">
        <f aca="true" t="shared" si="59" ref="G181:N186">G152+G40</f>
        <v>339.3</v>
      </c>
      <c r="H181" s="4">
        <f t="shared" si="59"/>
        <v>339.3</v>
      </c>
      <c r="I181" s="4">
        <f t="shared" si="59"/>
        <v>0</v>
      </c>
      <c r="J181" s="4">
        <f t="shared" si="59"/>
        <v>0</v>
      </c>
      <c r="K181" s="4">
        <f t="shared" si="59"/>
        <v>0</v>
      </c>
      <c r="L181" s="4">
        <f t="shared" si="59"/>
        <v>0</v>
      </c>
      <c r="M181" s="4">
        <f t="shared" si="59"/>
        <v>0</v>
      </c>
      <c r="N181" s="4">
        <f t="shared" si="59"/>
        <v>0</v>
      </c>
      <c r="O181" s="40"/>
      <c r="P181" s="8"/>
    </row>
    <row r="182" spans="1:16" ht="25.5">
      <c r="A182" s="22"/>
      <c r="B182" s="24"/>
      <c r="C182" s="22"/>
      <c r="D182" s="11" t="s">
        <v>14</v>
      </c>
      <c r="E182" s="4">
        <f t="shared" si="58"/>
        <v>1813.6</v>
      </c>
      <c r="F182" s="4">
        <f t="shared" si="58"/>
        <v>1813.6</v>
      </c>
      <c r="G182" s="4">
        <f t="shared" si="59"/>
        <v>1813.6</v>
      </c>
      <c r="H182" s="4">
        <f t="shared" si="59"/>
        <v>1813.6</v>
      </c>
      <c r="I182" s="4">
        <f t="shared" si="59"/>
        <v>0</v>
      </c>
      <c r="J182" s="4">
        <f t="shared" si="59"/>
        <v>0</v>
      </c>
      <c r="K182" s="4">
        <f t="shared" si="59"/>
        <v>0</v>
      </c>
      <c r="L182" s="4">
        <f t="shared" si="59"/>
        <v>0</v>
      </c>
      <c r="M182" s="4">
        <f t="shared" si="59"/>
        <v>0</v>
      </c>
      <c r="N182" s="4">
        <f t="shared" si="59"/>
        <v>0</v>
      </c>
      <c r="O182" s="40"/>
      <c r="P182" s="8"/>
    </row>
    <row r="183" spans="1:16" ht="25.5">
      <c r="A183" s="22"/>
      <c r="B183" s="24"/>
      <c r="C183" s="22"/>
      <c r="D183" s="11" t="s">
        <v>15</v>
      </c>
      <c r="E183" s="4">
        <f t="shared" si="58"/>
        <v>1207577.3</v>
      </c>
      <c r="F183" s="4">
        <f t="shared" si="58"/>
        <v>0</v>
      </c>
      <c r="G183" s="4">
        <f t="shared" si="59"/>
        <v>1207577.3</v>
      </c>
      <c r="H183" s="4">
        <f t="shared" si="59"/>
        <v>0</v>
      </c>
      <c r="I183" s="4">
        <f t="shared" si="59"/>
        <v>0</v>
      </c>
      <c r="J183" s="4">
        <f t="shared" si="59"/>
        <v>0</v>
      </c>
      <c r="K183" s="4">
        <f t="shared" si="59"/>
        <v>0</v>
      </c>
      <c r="L183" s="4">
        <f t="shared" si="59"/>
        <v>0</v>
      </c>
      <c r="M183" s="4">
        <f t="shared" si="59"/>
        <v>0</v>
      </c>
      <c r="N183" s="4">
        <f t="shared" si="59"/>
        <v>0</v>
      </c>
      <c r="O183" s="40"/>
      <c r="P183" s="8"/>
    </row>
    <row r="184" spans="1:16" ht="25.5">
      <c r="A184" s="22"/>
      <c r="B184" s="24"/>
      <c r="C184" s="22"/>
      <c r="D184" s="11" t="s">
        <v>16</v>
      </c>
      <c r="E184" s="4">
        <f t="shared" si="58"/>
        <v>1344900</v>
      </c>
      <c r="F184" s="4">
        <f t="shared" si="58"/>
        <v>0</v>
      </c>
      <c r="G184" s="4">
        <f t="shared" si="59"/>
        <v>1344900</v>
      </c>
      <c r="H184" s="4">
        <f t="shared" si="59"/>
        <v>0</v>
      </c>
      <c r="I184" s="4">
        <f t="shared" si="59"/>
        <v>0</v>
      </c>
      <c r="J184" s="4">
        <f t="shared" si="59"/>
        <v>0</v>
      </c>
      <c r="K184" s="4">
        <f t="shared" si="59"/>
        <v>0</v>
      </c>
      <c r="L184" s="4">
        <f t="shared" si="59"/>
        <v>0</v>
      </c>
      <c r="M184" s="4">
        <f t="shared" si="59"/>
        <v>0</v>
      </c>
      <c r="N184" s="4">
        <f t="shared" si="59"/>
        <v>0</v>
      </c>
      <c r="O184" s="40"/>
      <c r="P184" s="8"/>
    </row>
    <row r="185" spans="1:16" ht="25.5">
      <c r="A185" s="22"/>
      <c r="B185" s="24"/>
      <c r="C185" s="22"/>
      <c r="D185" s="11" t="s">
        <v>17</v>
      </c>
      <c r="E185" s="4">
        <f t="shared" si="58"/>
        <v>1563840</v>
      </c>
      <c r="F185" s="4">
        <f t="shared" si="58"/>
        <v>0</v>
      </c>
      <c r="G185" s="4">
        <f t="shared" si="59"/>
        <v>1563840</v>
      </c>
      <c r="H185" s="4">
        <f t="shared" si="59"/>
        <v>0</v>
      </c>
      <c r="I185" s="4">
        <f t="shared" si="59"/>
        <v>0</v>
      </c>
      <c r="J185" s="4">
        <f t="shared" si="59"/>
        <v>0</v>
      </c>
      <c r="K185" s="4">
        <f t="shared" si="59"/>
        <v>0</v>
      </c>
      <c r="L185" s="4">
        <f t="shared" si="59"/>
        <v>0</v>
      </c>
      <c r="M185" s="4">
        <f t="shared" si="59"/>
        <v>0</v>
      </c>
      <c r="N185" s="4">
        <f t="shared" si="59"/>
        <v>0</v>
      </c>
      <c r="O185" s="40"/>
      <c r="P185" s="8"/>
    </row>
    <row r="186" spans="1:16" ht="25.5">
      <c r="A186" s="23"/>
      <c r="B186" s="24"/>
      <c r="C186" s="23"/>
      <c r="D186" s="11" t="s">
        <v>18</v>
      </c>
      <c r="E186" s="4">
        <f t="shared" si="58"/>
        <v>1816408</v>
      </c>
      <c r="F186" s="4">
        <f t="shared" si="58"/>
        <v>0</v>
      </c>
      <c r="G186" s="4">
        <f t="shared" si="59"/>
        <v>1816408</v>
      </c>
      <c r="H186" s="4">
        <f t="shared" si="59"/>
        <v>0</v>
      </c>
      <c r="I186" s="4">
        <f t="shared" si="59"/>
        <v>0</v>
      </c>
      <c r="J186" s="4">
        <f t="shared" si="59"/>
        <v>0</v>
      </c>
      <c r="K186" s="4">
        <f t="shared" si="59"/>
        <v>0</v>
      </c>
      <c r="L186" s="4">
        <f t="shared" si="59"/>
        <v>0</v>
      </c>
      <c r="M186" s="4">
        <f t="shared" si="59"/>
        <v>0</v>
      </c>
      <c r="N186" s="4">
        <f t="shared" si="59"/>
        <v>0</v>
      </c>
      <c r="O186" s="41"/>
      <c r="P186" s="8"/>
    </row>
    <row r="188" spans="6:7" ht="15.75" hidden="1">
      <c r="F188" s="12">
        <v>2015</v>
      </c>
      <c r="G188" s="15">
        <f>G181-H181</f>
        <v>0</v>
      </c>
    </row>
    <row r="189" spans="6:7" ht="15.75" hidden="1">
      <c r="F189" s="12">
        <v>2016</v>
      </c>
      <c r="G189" s="15">
        <f>G182-H182</f>
        <v>0</v>
      </c>
    </row>
    <row r="190" ht="15.75" hidden="1">
      <c r="G190" s="15">
        <f>G183-H183</f>
        <v>1207577.3</v>
      </c>
    </row>
    <row r="191" spans="6:7" ht="15.75" hidden="1">
      <c r="F191" s="12">
        <v>2017</v>
      </c>
      <c r="G191" s="15">
        <f>G184-H184</f>
        <v>1344900</v>
      </c>
    </row>
    <row r="192" spans="6:7" ht="15.75" hidden="1">
      <c r="F192" s="12">
        <v>2018</v>
      </c>
      <c r="G192" s="15">
        <f>G185-H185</f>
        <v>1563840</v>
      </c>
    </row>
    <row r="193" spans="5:6" ht="15.75">
      <c r="E193" s="20"/>
      <c r="F193" s="20"/>
    </row>
  </sheetData>
  <sheetProtection/>
  <mergeCells count="78">
    <mergeCell ref="A32:A38"/>
    <mergeCell ref="C32:C38"/>
    <mergeCell ref="B25:B31"/>
    <mergeCell ref="B32:B38"/>
    <mergeCell ref="C123:C129"/>
    <mergeCell ref="C130:C136"/>
    <mergeCell ref="B46:B52"/>
    <mergeCell ref="C46:C52"/>
    <mergeCell ref="B116:B122"/>
    <mergeCell ref="B130:B136"/>
    <mergeCell ref="O25:O38"/>
    <mergeCell ref="C144:C150"/>
    <mergeCell ref="C159:C165"/>
    <mergeCell ref="O151:O186"/>
    <mergeCell ref="C166:C172"/>
    <mergeCell ref="C81:C87"/>
    <mergeCell ref="C88:C94"/>
    <mergeCell ref="C95:C101"/>
    <mergeCell ref="C102:C108"/>
    <mergeCell ref="C109:C115"/>
    <mergeCell ref="A8:O8"/>
    <mergeCell ref="A9:O9"/>
    <mergeCell ref="A10:O10"/>
    <mergeCell ref="A13:O13"/>
    <mergeCell ref="G17:N17"/>
    <mergeCell ref="O17:O18"/>
    <mergeCell ref="G18:H18"/>
    <mergeCell ref="I18:J18"/>
    <mergeCell ref="K18:L18"/>
    <mergeCell ref="M18:N18"/>
    <mergeCell ref="A2:O2"/>
    <mergeCell ref="A3:O3"/>
    <mergeCell ref="A4:O4"/>
    <mergeCell ref="A5:O5"/>
    <mergeCell ref="O39:O150"/>
    <mergeCell ref="A7:O7"/>
    <mergeCell ref="B123:B129"/>
    <mergeCell ref="B109:B115"/>
    <mergeCell ref="A22:O22"/>
    <mergeCell ref="A23:N23"/>
    <mergeCell ref="A24:N24"/>
    <mergeCell ref="E17:F18"/>
    <mergeCell ref="B74:B80"/>
    <mergeCell ref="B81:B87"/>
    <mergeCell ref="A17:A19"/>
    <mergeCell ref="B17:B19"/>
    <mergeCell ref="B88:B94"/>
    <mergeCell ref="B40:B45"/>
    <mergeCell ref="B53:B59"/>
    <mergeCell ref="A25:A31"/>
    <mergeCell ref="A21:O21"/>
    <mergeCell ref="C39:C45"/>
    <mergeCell ref="C53:C59"/>
    <mergeCell ref="C60:C66"/>
    <mergeCell ref="D17:D19"/>
    <mergeCell ref="C67:C73"/>
    <mergeCell ref="C74:C80"/>
    <mergeCell ref="C25:C31"/>
    <mergeCell ref="C17:C19"/>
    <mergeCell ref="C180:C186"/>
    <mergeCell ref="C152:C157"/>
    <mergeCell ref="B173:B179"/>
    <mergeCell ref="B60:B66"/>
    <mergeCell ref="B95:B101"/>
    <mergeCell ref="B102:B108"/>
    <mergeCell ref="B144:B150"/>
    <mergeCell ref="C116:C122"/>
    <mergeCell ref="C173:C179"/>
    <mergeCell ref="C137:C143"/>
    <mergeCell ref="A180:A186"/>
    <mergeCell ref="B180:B186"/>
    <mergeCell ref="A151:A179"/>
    <mergeCell ref="B67:B73"/>
    <mergeCell ref="B137:B143"/>
    <mergeCell ref="B152:B157"/>
    <mergeCell ref="B159:B165"/>
    <mergeCell ref="B166:B172"/>
    <mergeCell ref="A39:A150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2016-11-25T04:19:52Z</cp:lastPrinted>
  <dcterms:created xsi:type="dcterms:W3CDTF">2014-06-24T05:35:40Z</dcterms:created>
  <dcterms:modified xsi:type="dcterms:W3CDTF">2016-11-28T07:49:13Z</dcterms:modified>
  <cp:category/>
  <cp:version/>
  <cp:contentType/>
  <cp:contentStatus/>
</cp:coreProperties>
</file>