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<sst xmlns="http://schemas.openxmlformats.org/spreadsheetml/2006/main" count="108" uniqueCount="41">
  <si>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№</t>
  </si>
  <si>
    <t>Цель, задачи и мероприятия (ведомственные целевые программы)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</si>
  <si>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</si>
  <si>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</si>
  <si>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</si>
  <si>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</si>
  <si>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</si>
  <si>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</si>
  <si>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</si>
  <si>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</si>
  <si>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</si>
  <si>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 xml:space="preserve">Цель: </t>
    </r>
    <r>
      <rPr>
        <sz val="10"/>
        <rFont val="Times New Roman"/>
        <family val="1"/>
      </rPr>
      <t>создание безопасных и благоприятных условий проживания граждан.</t>
    </r>
  </si>
  <si>
    <t>Всего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</si>
  <si>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</si>
  <si>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</si>
  <si>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</si>
  <si>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</si>
  <si>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 xml:space="preserve">Итого в 2015 </t>
  </si>
  <si>
    <t>Итого в 2016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</si>
  <si>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</si>
  <si>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</si>
  <si>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</si>
  <si>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</si>
  <si>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</si>
  <si>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</si>
  <si>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Ответственный исполнитель,
соисполнитель</t>
  </si>
  <si>
    <t xml:space="preserve">
ПЕРЕЧЕНЬ МЕРОПРИЯТИЙ И РЕСУРСНОЕ ОБЕСПЕЧЕНИЕ ПОДПРОГРАММЫ
КАПИТАЛЬНЫЙ РЕМОНТ МНОГОКВАРТИРНЫХ ДОМОВ В 2015-2020 гг.
</t>
  </si>
  <si>
    <t>Основное мероприятие: Проведение капитального ремонта многоквартирных домов</t>
  </si>
  <si>
    <t xml:space="preserve">Задача 1 подпрограммы. Проведение работ по капитальному ремонту домов </t>
  </si>
  <si>
    <t>Мероприятие 1.1 Приведение МКД в нормативное состояние в соответствие с установленными санитарными и техническими правилами и нормами инженерных сетей, строительных конструкций и элементов</t>
  </si>
  <si>
    <t>Задача 2 подпрограммы. Технический надзор уполномоченного органа</t>
  </si>
  <si>
    <t>Мероприятие 2.2 Обследование помещений при осуществлении технического надзора</t>
  </si>
  <si>
    <t>Итого по задаче 2</t>
  </si>
  <si>
    <t>Приложение 9 к подпрограмме "Капитальный ремонт многоквартирных домов" в 2015-2020 годах</t>
  </si>
  <si>
    <t xml:space="preserve">Мероприятие 1.2.Взносы на капитальный ремонт жилых и нежилых помещений в многоквартирных домах, находящихся в муниципальной собственности  </t>
  </si>
  <si>
    <t>ВСЕГО ПО ПОДПРОГРАММЕ</t>
  </si>
  <si>
    <t>Код бюджетной классификации (КЦСР, КВР)</t>
  </si>
  <si>
    <t>12 5 01 20480 244</t>
  </si>
  <si>
    <t>Администрация Города Томска (МБУ "Центр технического надзора")</t>
  </si>
  <si>
    <t>план</t>
  </si>
  <si>
    <t xml:space="preserve">Приложение 7.1 к постановлению администрации Города Томска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</si>
</sst>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="80" zoomScaleNormal="75" zoomScaleSheetLayoutView="80" workbookViewId="0" topLeftCell="A1">
      <selection activeCell="L1" sqref="L1:O3"/>
    </sheetView>
  </sheetViews>
  <sheetFormatPr defaultColWidth="9.140625" defaultRowHeight="12.75"/>
  <cols>
    <col min="1" max="1" width="5.8515625" style="8" customWidth="1"/>
    <col min="2" max="2" width="22.28125" style="8" customWidth="1"/>
    <col min="3" max="3" width="10.57421875" style="8" customWidth="1"/>
    <col min="4" max="4" width="12.421875" style="8" customWidth="1"/>
    <col min="5" max="5" width="12.00390625" style="8" customWidth="1"/>
    <col min="6" max="6" width="12.28125" style="8" customWidth="1"/>
    <col min="7" max="7" width="12.140625" style="8" customWidth="1"/>
    <col min="8" max="8" width="11.57421875" style="8" customWidth="1"/>
    <col min="9" max="9" width="7.00390625" style="8" customWidth="1"/>
    <col min="10" max="10" width="7.140625" style="8" customWidth="1"/>
    <col min="11" max="11" width="7.00390625" style="8" customWidth="1"/>
    <col min="12" max="13" width="6.8515625" style="8" customWidth="1"/>
    <col min="14" max="14" width="6.57421875" style="8" customWidth="1"/>
    <col min="15" max="15" width="25.7109375" style="9" customWidth="1"/>
    <col min="16" max="16384" width="8.8515625" style="10" customWidth="1"/>
  </cols>
  <sheetData>
    <row r="1" spans="12:15" ht="12.75">
      <c r="L1" s="37" t="s">
        <v>40</v>
      </c>
      <c r="M1" s="38"/>
      <c r="N1" s="38"/>
      <c r="O1" s="38"/>
    </row>
    <row r="2" spans="12:15" ht="9" customHeight="1">
      <c r="L2" s="38"/>
      <c r="M2" s="38"/>
      <c r="N2" s="38"/>
      <c r="O2" s="38"/>
    </row>
    <row r="3" spans="12:15" ht="8.25" customHeight="1">
      <c r="L3" s="38"/>
      <c r="M3" s="38"/>
      <c r="N3" s="38"/>
      <c r="O3" s="38"/>
    </row>
    <row r="4" spans="12:16" ht="15" customHeight="1">
      <c r="L4" s="20" t="s">
        <v>33</v>
      </c>
      <c r="M4" s="21"/>
      <c r="N4" s="21"/>
      <c r="O4" s="21"/>
      <c r="P4" s="12"/>
    </row>
    <row r="5" spans="12:16" ht="12.75" customHeight="1">
      <c r="L5" s="21"/>
      <c r="M5" s="21"/>
      <c r="N5" s="21"/>
      <c r="O5" s="21"/>
      <c r="P5" s="12"/>
    </row>
    <row r="6" spans="1:15" ht="39.75" customHeight="1">
      <c r="A6" s="45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0.75" customHeight="1">
      <c r="A7" s="39" t="s">
        <v>0</v>
      </c>
      <c r="B7" s="39" t="s">
        <v>1</v>
      </c>
      <c r="C7" s="25" t="s">
        <v>36</v>
      </c>
      <c r="D7" s="39" t="s">
        <v>2</v>
      </c>
      <c r="E7" s="39" t="s">
        <v>3</v>
      </c>
      <c r="F7" s="39"/>
      <c r="G7" s="39" t="s">
        <v>4</v>
      </c>
      <c r="H7" s="39"/>
      <c r="I7" s="39"/>
      <c r="J7" s="39"/>
      <c r="K7" s="39"/>
      <c r="L7" s="39"/>
      <c r="M7" s="39"/>
      <c r="N7" s="39"/>
      <c r="O7" s="39" t="s">
        <v>25</v>
      </c>
    </row>
    <row r="8" spans="1:15" ht="25.5" customHeight="1">
      <c r="A8" s="39"/>
      <c r="B8" s="39"/>
      <c r="C8" s="26"/>
      <c r="D8" s="39"/>
      <c r="E8" s="39"/>
      <c r="F8" s="39"/>
      <c r="G8" s="39" t="s">
        <v>5</v>
      </c>
      <c r="H8" s="39"/>
      <c r="I8" s="39" t="s">
        <v>6</v>
      </c>
      <c r="J8" s="39"/>
      <c r="K8" s="39" t="s">
        <v>7</v>
      </c>
      <c r="L8" s="39"/>
      <c r="M8" s="39" t="s">
        <v>8</v>
      </c>
      <c r="N8" s="39"/>
      <c r="O8" s="39"/>
    </row>
    <row r="9" spans="1:15" ht="25.5">
      <c r="A9" s="39"/>
      <c r="B9" s="39"/>
      <c r="C9" s="27"/>
      <c r="D9" s="39"/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39</v>
      </c>
      <c r="O9" s="39"/>
    </row>
    <row r="10" spans="1:15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</row>
    <row r="11" spans="1:15" ht="26.25" customHeight="1">
      <c r="A11" s="2"/>
      <c r="B11" s="41" t="s">
        <v>11</v>
      </c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21" customHeight="1">
      <c r="A12" s="2"/>
      <c r="B12" s="43" t="s">
        <v>27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25.5" customHeight="1">
      <c r="A13" s="1"/>
      <c r="B13" s="39" t="s">
        <v>28</v>
      </c>
      <c r="C13" s="39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6"/>
    </row>
    <row r="14" spans="1:15" ht="12.75">
      <c r="A14" s="49">
        <v>1</v>
      </c>
      <c r="B14" s="50" t="s">
        <v>29</v>
      </c>
      <c r="C14" s="28"/>
      <c r="D14" s="3" t="s">
        <v>12</v>
      </c>
      <c r="E14" s="4">
        <f>SUM(E19+E24+E29+E34+E39+E44)</f>
        <v>973452.71</v>
      </c>
      <c r="F14" s="4">
        <f>SUM(F19+F24+F29+F34+F39+F44)</f>
        <v>110509.72</v>
      </c>
      <c r="G14" s="4">
        <f>SUM(G19+G24+G29+G34+G39+G44)</f>
        <v>973452.71</v>
      </c>
      <c r="H14" s="4">
        <f>SUM(H19+H24+H29+H34+H39+H44)</f>
        <v>110509.72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6"/>
    </row>
    <row r="15" spans="1:15" ht="28.5" customHeight="1">
      <c r="A15" s="49"/>
      <c r="B15" s="50"/>
      <c r="C15" s="29"/>
      <c r="D15" s="39">
        <v>2015</v>
      </c>
      <c r="E15" s="5">
        <f>G15+I15+K15+M15</f>
        <v>26862</v>
      </c>
      <c r="F15" s="5">
        <f>H15+J15+L15+N15</f>
        <v>26862</v>
      </c>
      <c r="G15" s="5">
        <v>26862</v>
      </c>
      <c r="H15" s="5">
        <v>26862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6" t="s">
        <v>13</v>
      </c>
    </row>
    <row r="16" spans="1:15" ht="25.5">
      <c r="A16" s="49"/>
      <c r="B16" s="50"/>
      <c r="C16" s="29"/>
      <c r="D16" s="39"/>
      <c r="E16" s="5">
        <f aca="true" t="shared" si="0" ref="E16:F44">G16+I16+K16+M16</f>
        <v>28367.8</v>
      </c>
      <c r="F16" s="5">
        <f t="shared" si="0"/>
        <v>28367.8</v>
      </c>
      <c r="G16" s="5">
        <v>28367.8</v>
      </c>
      <c r="H16" s="5">
        <v>28367.8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6" t="s">
        <v>14</v>
      </c>
    </row>
    <row r="17" spans="1:15" ht="25.5">
      <c r="A17" s="49"/>
      <c r="B17" s="50"/>
      <c r="C17" s="29"/>
      <c r="D17" s="39"/>
      <c r="E17" s="5">
        <f t="shared" si="0"/>
        <v>29485.52</v>
      </c>
      <c r="F17" s="5">
        <f t="shared" si="0"/>
        <v>29485.52</v>
      </c>
      <c r="G17" s="5">
        <v>29485.52</v>
      </c>
      <c r="H17" s="5">
        <v>29485.52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6" t="s">
        <v>15</v>
      </c>
    </row>
    <row r="18" spans="1:15" ht="25.5">
      <c r="A18" s="49"/>
      <c r="B18" s="50"/>
      <c r="C18" s="29"/>
      <c r="D18" s="39"/>
      <c r="E18" s="5">
        <f t="shared" si="0"/>
        <v>25794.4</v>
      </c>
      <c r="F18" s="5">
        <f t="shared" si="0"/>
        <v>25794.4</v>
      </c>
      <c r="G18" s="5">
        <v>25794.4</v>
      </c>
      <c r="H18" s="5">
        <v>25794.4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6" t="s">
        <v>16</v>
      </c>
    </row>
    <row r="19" spans="1:15" ht="12.75">
      <c r="A19" s="49"/>
      <c r="B19" s="50"/>
      <c r="C19" s="29"/>
      <c r="D19" s="3" t="s">
        <v>17</v>
      </c>
      <c r="E19" s="4">
        <f t="shared" si="0"/>
        <v>110509.72</v>
      </c>
      <c r="F19" s="4">
        <f t="shared" si="0"/>
        <v>110509.72</v>
      </c>
      <c r="G19" s="4">
        <f>SUM(G15:G18)</f>
        <v>110509.72</v>
      </c>
      <c r="H19" s="4">
        <f>SUM(H15:H18)</f>
        <v>110509.72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"/>
    </row>
    <row r="20" spans="1:15" ht="25.5" customHeight="1">
      <c r="A20" s="49"/>
      <c r="B20" s="50"/>
      <c r="C20" s="29"/>
      <c r="D20" s="39">
        <v>2016</v>
      </c>
      <c r="E20" s="5">
        <f t="shared" si="0"/>
        <v>43862</v>
      </c>
      <c r="F20" s="5">
        <f t="shared" si="0"/>
        <v>0</v>
      </c>
      <c r="G20" s="5">
        <v>43862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6" t="s">
        <v>13</v>
      </c>
    </row>
    <row r="21" spans="1:15" ht="25.5">
      <c r="A21" s="49"/>
      <c r="B21" s="50"/>
      <c r="C21" s="29"/>
      <c r="D21" s="39"/>
      <c r="E21" s="5">
        <f t="shared" si="0"/>
        <v>41298.13</v>
      </c>
      <c r="F21" s="5">
        <f t="shared" si="0"/>
        <v>0</v>
      </c>
      <c r="G21" s="5">
        <v>41298.13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6" t="s">
        <v>14</v>
      </c>
    </row>
    <row r="22" spans="1:15" ht="25.5">
      <c r="A22" s="49"/>
      <c r="B22" s="50"/>
      <c r="C22" s="29"/>
      <c r="D22" s="39"/>
      <c r="E22" s="5">
        <f t="shared" si="0"/>
        <v>66325.9</v>
      </c>
      <c r="F22" s="5">
        <f t="shared" si="0"/>
        <v>0</v>
      </c>
      <c r="G22" s="5">
        <v>66325.9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6" t="s">
        <v>15</v>
      </c>
    </row>
    <row r="23" spans="1:15" ht="25.5">
      <c r="A23" s="49"/>
      <c r="B23" s="50"/>
      <c r="C23" s="29"/>
      <c r="D23" s="39"/>
      <c r="E23" s="5">
        <f t="shared" si="0"/>
        <v>44486</v>
      </c>
      <c r="F23" s="5">
        <f t="shared" si="0"/>
        <v>0</v>
      </c>
      <c r="G23" s="5">
        <v>44486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6" t="s">
        <v>16</v>
      </c>
    </row>
    <row r="24" spans="1:15" ht="12.75">
      <c r="A24" s="49"/>
      <c r="B24" s="50"/>
      <c r="C24" s="29"/>
      <c r="D24" s="3" t="s">
        <v>18</v>
      </c>
      <c r="E24" s="4">
        <f t="shared" si="0"/>
        <v>195972.03</v>
      </c>
      <c r="F24" s="4">
        <f t="shared" si="0"/>
        <v>0</v>
      </c>
      <c r="G24" s="4">
        <f>SUM(G20:G23)</f>
        <v>195972.03</v>
      </c>
      <c r="H24" s="4">
        <f>SUM(H20:H23)</f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6"/>
    </row>
    <row r="25" spans="1:15" ht="25.5" customHeight="1">
      <c r="A25" s="49"/>
      <c r="B25" s="50"/>
      <c r="C25" s="29"/>
      <c r="D25" s="39">
        <v>2017</v>
      </c>
      <c r="E25" s="5">
        <f t="shared" si="0"/>
        <v>37250</v>
      </c>
      <c r="F25" s="5">
        <f t="shared" si="0"/>
        <v>0</v>
      </c>
      <c r="G25" s="5">
        <v>37250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6" t="s">
        <v>13</v>
      </c>
    </row>
    <row r="26" spans="1:15" ht="25.5">
      <c r="A26" s="49"/>
      <c r="B26" s="50"/>
      <c r="C26" s="29"/>
      <c r="D26" s="39"/>
      <c r="E26" s="5">
        <f t="shared" si="0"/>
        <v>40000</v>
      </c>
      <c r="F26" s="5">
        <f t="shared" si="0"/>
        <v>0</v>
      </c>
      <c r="G26" s="5">
        <v>40000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6" t="s">
        <v>14</v>
      </c>
    </row>
    <row r="27" spans="1:15" ht="25.5">
      <c r="A27" s="49"/>
      <c r="B27" s="50"/>
      <c r="C27" s="29"/>
      <c r="D27" s="39"/>
      <c r="E27" s="5">
        <f t="shared" si="0"/>
        <v>44777.46</v>
      </c>
      <c r="F27" s="5">
        <f t="shared" si="0"/>
        <v>0</v>
      </c>
      <c r="G27" s="5">
        <v>44777.46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6" t="s">
        <v>15</v>
      </c>
    </row>
    <row r="28" spans="1:15" ht="25.5">
      <c r="A28" s="49"/>
      <c r="B28" s="50"/>
      <c r="C28" s="29"/>
      <c r="D28" s="39"/>
      <c r="E28" s="5">
        <f t="shared" si="0"/>
        <v>41293.5</v>
      </c>
      <c r="F28" s="5">
        <f t="shared" si="0"/>
        <v>0</v>
      </c>
      <c r="G28" s="5">
        <v>41293.5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6" t="s">
        <v>16</v>
      </c>
    </row>
    <row r="29" spans="1:15" ht="13.5" customHeight="1">
      <c r="A29" s="49"/>
      <c r="B29" s="50"/>
      <c r="C29" s="29"/>
      <c r="D29" s="3" t="s">
        <v>19</v>
      </c>
      <c r="E29" s="4">
        <f t="shared" si="0"/>
        <v>163320.96</v>
      </c>
      <c r="F29" s="4">
        <f t="shared" si="0"/>
        <v>0</v>
      </c>
      <c r="G29" s="4">
        <f>SUM(G25:G28)</f>
        <v>163320.96</v>
      </c>
      <c r="H29" s="4">
        <f>SUM(H25:H28)</f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6"/>
    </row>
    <row r="30" spans="1:15" ht="28.5" customHeight="1">
      <c r="A30" s="49"/>
      <c r="B30" s="50"/>
      <c r="C30" s="29"/>
      <c r="D30" s="39">
        <v>2018</v>
      </c>
      <c r="E30" s="5">
        <f t="shared" si="0"/>
        <v>44350</v>
      </c>
      <c r="F30" s="5">
        <f t="shared" si="0"/>
        <v>0</v>
      </c>
      <c r="G30" s="5">
        <v>44350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6" t="s">
        <v>13</v>
      </c>
    </row>
    <row r="31" spans="1:15" ht="25.5">
      <c r="A31" s="49"/>
      <c r="B31" s="50"/>
      <c r="C31" s="29"/>
      <c r="D31" s="39"/>
      <c r="E31" s="5">
        <f t="shared" si="0"/>
        <v>21000</v>
      </c>
      <c r="F31" s="5">
        <f t="shared" si="0"/>
        <v>0</v>
      </c>
      <c r="G31" s="5">
        <v>21000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6" t="s">
        <v>14</v>
      </c>
    </row>
    <row r="32" spans="1:15" ht="25.5">
      <c r="A32" s="49"/>
      <c r="B32" s="50"/>
      <c r="C32" s="29"/>
      <c r="D32" s="39"/>
      <c r="E32" s="5">
        <f t="shared" si="0"/>
        <v>43500</v>
      </c>
      <c r="F32" s="5">
        <f t="shared" si="0"/>
        <v>0</v>
      </c>
      <c r="G32" s="5">
        <v>43500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6" t="s">
        <v>15</v>
      </c>
    </row>
    <row r="33" spans="1:15" ht="25.5">
      <c r="A33" s="49"/>
      <c r="B33" s="50"/>
      <c r="C33" s="29"/>
      <c r="D33" s="39"/>
      <c r="E33" s="5">
        <f t="shared" si="0"/>
        <v>50000</v>
      </c>
      <c r="F33" s="5">
        <f t="shared" si="0"/>
        <v>0</v>
      </c>
      <c r="G33" s="5">
        <v>50000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6" t="s">
        <v>16</v>
      </c>
    </row>
    <row r="34" spans="1:15" ht="13.5" customHeight="1">
      <c r="A34" s="49"/>
      <c r="B34" s="50"/>
      <c r="C34" s="29"/>
      <c r="D34" s="3" t="s">
        <v>22</v>
      </c>
      <c r="E34" s="4">
        <f t="shared" si="0"/>
        <v>158850</v>
      </c>
      <c r="F34" s="4">
        <f t="shared" si="0"/>
        <v>0</v>
      </c>
      <c r="G34" s="4">
        <f>SUM(G30:G33)</f>
        <v>158850</v>
      </c>
      <c r="H34" s="4">
        <f>SUM(H30:H33)</f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6"/>
    </row>
    <row r="35" spans="1:15" ht="25.5" customHeight="1">
      <c r="A35" s="49"/>
      <c r="B35" s="50"/>
      <c r="C35" s="29"/>
      <c r="D35" s="39">
        <v>2019</v>
      </c>
      <c r="E35" s="5">
        <f t="shared" si="0"/>
        <v>38000</v>
      </c>
      <c r="F35" s="5">
        <f t="shared" si="0"/>
        <v>0</v>
      </c>
      <c r="G35" s="5">
        <v>38000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6" t="s">
        <v>13</v>
      </c>
    </row>
    <row r="36" spans="1:15" ht="25.5">
      <c r="A36" s="49"/>
      <c r="B36" s="50"/>
      <c r="C36" s="29"/>
      <c r="D36" s="39"/>
      <c r="E36" s="5">
        <f t="shared" si="0"/>
        <v>40000</v>
      </c>
      <c r="F36" s="5">
        <f t="shared" si="0"/>
        <v>0</v>
      </c>
      <c r="G36" s="5">
        <v>40000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6" t="s">
        <v>14</v>
      </c>
    </row>
    <row r="37" spans="1:15" ht="25.5">
      <c r="A37" s="49"/>
      <c r="B37" s="50"/>
      <c r="C37" s="29"/>
      <c r="D37" s="39"/>
      <c r="E37" s="5">
        <f t="shared" si="0"/>
        <v>47700</v>
      </c>
      <c r="F37" s="5">
        <f t="shared" si="0"/>
        <v>0</v>
      </c>
      <c r="G37" s="5">
        <v>47700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6" t="s">
        <v>15</v>
      </c>
    </row>
    <row r="38" spans="1:15" ht="25.5">
      <c r="A38" s="49"/>
      <c r="B38" s="50"/>
      <c r="C38" s="29"/>
      <c r="D38" s="39"/>
      <c r="E38" s="5">
        <f t="shared" si="0"/>
        <v>50000</v>
      </c>
      <c r="F38" s="5">
        <f t="shared" si="0"/>
        <v>0</v>
      </c>
      <c r="G38" s="5">
        <v>50000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6" t="s">
        <v>16</v>
      </c>
    </row>
    <row r="39" spans="1:15" ht="13.5" customHeight="1">
      <c r="A39" s="49"/>
      <c r="B39" s="50"/>
      <c r="C39" s="29"/>
      <c r="D39" s="3" t="s">
        <v>23</v>
      </c>
      <c r="E39" s="4">
        <f t="shared" si="0"/>
        <v>175700</v>
      </c>
      <c r="F39" s="4">
        <f t="shared" si="0"/>
        <v>0</v>
      </c>
      <c r="G39" s="4">
        <f>SUM(G35:G38)</f>
        <v>175700</v>
      </c>
      <c r="H39" s="4">
        <f>SUM(H35:H38)</f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6"/>
    </row>
    <row r="40" spans="1:15" ht="25.5" customHeight="1">
      <c r="A40" s="49"/>
      <c r="B40" s="50"/>
      <c r="C40" s="29"/>
      <c r="D40" s="39">
        <v>2020</v>
      </c>
      <c r="E40" s="5">
        <f t="shared" si="0"/>
        <v>33800</v>
      </c>
      <c r="F40" s="5">
        <f t="shared" si="0"/>
        <v>0</v>
      </c>
      <c r="G40" s="5">
        <v>33800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6" t="s">
        <v>13</v>
      </c>
    </row>
    <row r="41" spans="1:15" ht="25.5">
      <c r="A41" s="49"/>
      <c r="B41" s="50"/>
      <c r="C41" s="29"/>
      <c r="D41" s="39"/>
      <c r="E41" s="5">
        <f t="shared" si="0"/>
        <v>36000</v>
      </c>
      <c r="F41" s="5">
        <f t="shared" si="0"/>
        <v>0</v>
      </c>
      <c r="G41" s="5">
        <v>36000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6" t="s">
        <v>14</v>
      </c>
    </row>
    <row r="42" spans="1:15" ht="25.5">
      <c r="A42" s="49"/>
      <c r="B42" s="50"/>
      <c r="C42" s="29"/>
      <c r="D42" s="39"/>
      <c r="E42" s="5">
        <f t="shared" si="0"/>
        <v>49300</v>
      </c>
      <c r="F42" s="5">
        <f t="shared" si="0"/>
        <v>0</v>
      </c>
      <c r="G42" s="5">
        <v>49300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6" t="s">
        <v>15</v>
      </c>
    </row>
    <row r="43" spans="1:15" ht="25.5">
      <c r="A43" s="49"/>
      <c r="B43" s="50"/>
      <c r="C43" s="29"/>
      <c r="D43" s="39"/>
      <c r="E43" s="5">
        <f t="shared" si="0"/>
        <v>50000</v>
      </c>
      <c r="F43" s="5">
        <f t="shared" si="0"/>
        <v>0</v>
      </c>
      <c r="G43" s="5">
        <v>50000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6" t="s">
        <v>16</v>
      </c>
    </row>
    <row r="44" spans="1:15" ht="13.5" customHeight="1">
      <c r="A44" s="49"/>
      <c r="B44" s="50"/>
      <c r="C44" s="30"/>
      <c r="D44" s="3" t="s">
        <v>24</v>
      </c>
      <c r="E44" s="4">
        <f t="shared" si="0"/>
        <v>169100</v>
      </c>
      <c r="F44" s="4">
        <f t="shared" si="0"/>
        <v>0</v>
      </c>
      <c r="G44" s="4">
        <f>SUM(G40:G43)</f>
        <v>169100</v>
      </c>
      <c r="H44" s="4">
        <f>SUM(H40:H43)</f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6"/>
    </row>
    <row r="45" spans="1:15" ht="13.5" customHeight="1">
      <c r="A45" s="49"/>
      <c r="B45" s="46" t="s">
        <v>34</v>
      </c>
      <c r="C45" s="31" t="s">
        <v>37</v>
      </c>
      <c r="D45" s="3" t="s">
        <v>12</v>
      </c>
      <c r="E45" s="4">
        <f>SUM(E51+E57+E63+E69+E75+E81)</f>
        <v>220143.8</v>
      </c>
      <c r="F45" s="4">
        <f>SUM(F51+F57+F63+F69+F75+F81)</f>
        <v>146177</v>
      </c>
      <c r="G45" s="4">
        <f>SUM(G51+G57+G63+G69+G75+G81)</f>
        <v>220143.8</v>
      </c>
      <c r="H45" s="4">
        <f>SUM(H51+H57+H63+H69+H75+H81)</f>
        <v>146177</v>
      </c>
      <c r="I45" s="4"/>
      <c r="J45" s="4"/>
      <c r="K45" s="4"/>
      <c r="L45" s="4"/>
      <c r="M45" s="4"/>
      <c r="N45" s="4"/>
      <c r="O45" s="6"/>
    </row>
    <row r="46" spans="1:15" ht="26.25" customHeight="1">
      <c r="A46" s="49"/>
      <c r="B46" s="46"/>
      <c r="C46" s="32"/>
      <c r="D46" s="39">
        <v>2015</v>
      </c>
      <c r="E46" s="5">
        <f>G46+I46+K46+M46</f>
        <v>11400</v>
      </c>
      <c r="F46" s="5">
        <f>H46+J46+L46+N46</f>
        <v>11400</v>
      </c>
      <c r="G46" s="5">
        <v>11400</v>
      </c>
      <c r="H46" s="5">
        <v>11400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6" t="s">
        <v>13</v>
      </c>
    </row>
    <row r="47" spans="1:15" ht="25.5">
      <c r="A47" s="49"/>
      <c r="B47" s="46"/>
      <c r="C47" s="32"/>
      <c r="D47" s="39"/>
      <c r="E47" s="5">
        <f aca="true" t="shared" si="1" ref="E47:F83">G47+I47+K47+M47</f>
        <v>3161.3</v>
      </c>
      <c r="F47" s="5">
        <f t="shared" si="1"/>
        <v>3161.3</v>
      </c>
      <c r="G47" s="5">
        <v>3161.3</v>
      </c>
      <c r="H47" s="5">
        <v>3161.3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6" t="s">
        <v>14</v>
      </c>
    </row>
    <row r="48" spans="1:15" ht="25.5">
      <c r="A48" s="49"/>
      <c r="B48" s="46"/>
      <c r="C48" s="32"/>
      <c r="D48" s="39"/>
      <c r="E48" s="5">
        <f t="shared" si="1"/>
        <v>5542.8</v>
      </c>
      <c r="F48" s="5">
        <f t="shared" si="1"/>
        <v>5542.8</v>
      </c>
      <c r="G48" s="5">
        <v>5542.8</v>
      </c>
      <c r="H48" s="5">
        <v>5542.8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6" t="s">
        <v>15</v>
      </c>
    </row>
    <row r="49" spans="1:15" ht="25.5">
      <c r="A49" s="49"/>
      <c r="B49" s="46"/>
      <c r="C49" s="32"/>
      <c r="D49" s="39"/>
      <c r="E49" s="5">
        <f t="shared" si="1"/>
        <v>10777.1</v>
      </c>
      <c r="F49" s="5">
        <f t="shared" si="1"/>
        <v>10777.1</v>
      </c>
      <c r="G49" s="5">
        <v>10777.1</v>
      </c>
      <c r="H49" s="5">
        <v>10777.1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6" t="s">
        <v>16</v>
      </c>
    </row>
    <row r="50" spans="1:15" ht="25.5">
      <c r="A50" s="49"/>
      <c r="B50" s="46"/>
      <c r="C50" s="32"/>
      <c r="D50" s="39"/>
      <c r="E50" s="5">
        <f t="shared" si="1"/>
        <v>2833.6</v>
      </c>
      <c r="F50" s="5">
        <f t="shared" si="1"/>
        <v>2833.6</v>
      </c>
      <c r="G50" s="5">
        <v>2833.6</v>
      </c>
      <c r="H50" s="5">
        <v>2833.6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6" t="s">
        <v>21</v>
      </c>
    </row>
    <row r="51" spans="1:15" ht="12.75">
      <c r="A51" s="49"/>
      <c r="B51" s="46"/>
      <c r="C51" s="32"/>
      <c r="D51" s="3" t="s">
        <v>17</v>
      </c>
      <c r="E51" s="4">
        <f t="shared" si="1"/>
        <v>33714.799999999996</v>
      </c>
      <c r="F51" s="4">
        <f t="shared" si="1"/>
        <v>33714.799999999996</v>
      </c>
      <c r="G51" s="4">
        <f>SUM(G46:G50)</f>
        <v>33714.799999999996</v>
      </c>
      <c r="H51" s="4">
        <f>SUM(H46:H50)</f>
        <v>33714.799999999996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6"/>
    </row>
    <row r="52" spans="1:15" ht="30.75" customHeight="1">
      <c r="A52" s="49"/>
      <c r="B52" s="46"/>
      <c r="C52" s="32"/>
      <c r="D52" s="39">
        <v>2016</v>
      </c>
      <c r="E52" s="5">
        <f t="shared" si="1"/>
        <v>15831</v>
      </c>
      <c r="F52" s="5">
        <f t="shared" si="1"/>
        <v>15831</v>
      </c>
      <c r="G52" s="5">
        <v>15831</v>
      </c>
      <c r="H52" s="5">
        <v>15831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 t="s">
        <v>13</v>
      </c>
    </row>
    <row r="53" spans="1:15" ht="25.5">
      <c r="A53" s="49"/>
      <c r="B53" s="46"/>
      <c r="C53" s="32"/>
      <c r="D53" s="39"/>
      <c r="E53" s="5">
        <f t="shared" si="1"/>
        <v>4081.3</v>
      </c>
      <c r="F53" s="5">
        <f t="shared" si="1"/>
        <v>4081.3</v>
      </c>
      <c r="G53" s="5">
        <v>4081.3</v>
      </c>
      <c r="H53" s="5">
        <v>4081.3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 t="s">
        <v>14</v>
      </c>
    </row>
    <row r="54" spans="1:15" ht="25.5">
      <c r="A54" s="49"/>
      <c r="B54" s="46"/>
      <c r="C54" s="32"/>
      <c r="D54" s="39"/>
      <c r="E54" s="5">
        <f t="shared" si="1"/>
        <v>5999.2</v>
      </c>
      <c r="F54" s="5">
        <f t="shared" si="1"/>
        <v>5999.2</v>
      </c>
      <c r="G54" s="5">
        <v>5999.2</v>
      </c>
      <c r="H54" s="5">
        <v>5999.2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6" t="s">
        <v>15</v>
      </c>
    </row>
    <row r="55" spans="1:15" ht="25.5">
      <c r="A55" s="49"/>
      <c r="B55" s="46"/>
      <c r="C55" s="32"/>
      <c r="D55" s="39"/>
      <c r="E55" s="5">
        <f t="shared" si="1"/>
        <v>9927.1</v>
      </c>
      <c r="F55" s="5">
        <f t="shared" si="1"/>
        <v>9927.1</v>
      </c>
      <c r="G55" s="5">
        <v>9927.1</v>
      </c>
      <c r="H55" s="5">
        <v>9927.1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6" t="s">
        <v>16</v>
      </c>
    </row>
    <row r="56" spans="1:15" ht="25.5">
      <c r="A56" s="49"/>
      <c r="B56" s="46"/>
      <c r="C56" s="32"/>
      <c r="D56" s="39"/>
      <c r="E56" s="5">
        <f t="shared" si="1"/>
        <v>2656.8</v>
      </c>
      <c r="F56" s="5">
        <f t="shared" si="1"/>
        <v>2656.8</v>
      </c>
      <c r="G56" s="5">
        <v>2656.8</v>
      </c>
      <c r="H56" s="5">
        <v>2656.8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6" t="s">
        <v>21</v>
      </c>
    </row>
    <row r="57" spans="1:15" ht="12.75">
      <c r="A57" s="49"/>
      <c r="B57" s="46"/>
      <c r="C57" s="32"/>
      <c r="D57" s="3" t="s">
        <v>18</v>
      </c>
      <c r="E57" s="4">
        <f t="shared" si="1"/>
        <v>38495.4</v>
      </c>
      <c r="F57" s="4">
        <f t="shared" si="1"/>
        <v>38495.4</v>
      </c>
      <c r="G57" s="4">
        <f>SUM(G52:G56)</f>
        <v>38495.4</v>
      </c>
      <c r="H57" s="4">
        <f>SUM(H52:H56)</f>
        <v>38495.4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6"/>
    </row>
    <row r="58" spans="1:15" ht="28.5" customHeight="1">
      <c r="A58" s="49"/>
      <c r="B58" s="46"/>
      <c r="C58" s="32"/>
      <c r="D58" s="39">
        <v>2017</v>
      </c>
      <c r="E58" s="5">
        <f t="shared" si="1"/>
        <v>13000</v>
      </c>
      <c r="F58" s="5">
        <f t="shared" si="1"/>
        <v>13000</v>
      </c>
      <c r="G58" s="5">
        <v>13000</v>
      </c>
      <c r="H58" s="5">
        <v>13000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6" t="s">
        <v>13</v>
      </c>
    </row>
    <row r="59" spans="1:15" ht="25.5">
      <c r="A59" s="49"/>
      <c r="B59" s="46"/>
      <c r="C59" s="32"/>
      <c r="D59" s="39"/>
      <c r="E59" s="5">
        <f t="shared" si="1"/>
        <v>4841.3</v>
      </c>
      <c r="F59" s="5">
        <f t="shared" si="1"/>
        <v>4841.3</v>
      </c>
      <c r="G59" s="5">
        <v>4841.3</v>
      </c>
      <c r="H59" s="5">
        <v>4841.3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6" t="s">
        <v>14</v>
      </c>
    </row>
    <row r="60" spans="1:15" ht="25.5">
      <c r="A60" s="49"/>
      <c r="B60" s="46"/>
      <c r="C60" s="32"/>
      <c r="D60" s="39"/>
      <c r="E60" s="5">
        <f t="shared" si="1"/>
        <v>6558.2</v>
      </c>
      <c r="F60" s="5">
        <f t="shared" si="1"/>
        <v>6558.2</v>
      </c>
      <c r="G60" s="5">
        <v>6558.2</v>
      </c>
      <c r="H60" s="5">
        <v>6558.2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6" t="s">
        <v>15</v>
      </c>
    </row>
    <row r="61" spans="1:15" ht="25.5">
      <c r="A61" s="49"/>
      <c r="B61" s="46"/>
      <c r="C61" s="32"/>
      <c r="D61" s="39"/>
      <c r="E61" s="5">
        <f t="shared" si="1"/>
        <v>9927.1</v>
      </c>
      <c r="F61" s="5">
        <f t="shared" si="1"/>
        <v>9927.1</v>
      </c>
      <c r="G61" s="5">
        <v>9927.1</v>
      </c>
      <c r="H61" s="5">
        <v>9927.1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6" t="s">
        <v>16</v>
      </c>
    </row>
    <row r="62" spans="1:15" ht="25.5">
      <c r="A62" s="49"/>
      <c r="B62" s="46"/>
      <c r="C62" s="32"/>
      <c r="D62" s="39"/>
      <c r="E62" s="5">
        <f t="shared" si="1"/>
        <v>2656.8</v>
      </c>
      <c r="F62" s="5">
        <f t="shared" si="1"/>
        <v>2656.8</v>
      </c>
      <c r="G62" s="5">
        <v>2656.8</v>
      </c>
      <c r="H62" s="5">
        <v>2656.8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6" t="s">
        <v>21</v>
      </c>
    </row>
    <row r="63" spans="1:15" ht="13.5" customHeight="1">
      <c r="A63" s="49"/>
      <c r="B63" s="46"/>
      <c r="C63" s="32"/>
      <c r="D63" s="3" t="s">
        <v>19</v>
      </c>
      <c r="E63" s="4">
        <f t="shared" si="1"/>
        <v>36983.4</v>
      </c>
      <c r="F63" s="4">
        <f t="shared" si="1"/>
        <v>36983.4</v>
      </c>
      <c r="G63" s="4">
        <f>SUM(G58:G62)</f>
        <v>36983.4</v>
      </c>
      <c r="H63" s="4">
        <f>SUM(H58:H62)</f>
        <v>36983.4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6"/>
    </row>
    <row r="64" spans="1:15" ht="28.5" customHeight="1">
      <c r="A64" s="49"/>
      <c r="B64" s="46"/>
      <c r="C64" s="32"/>
      <c r="D64" s="39">
        <v>2018</v>
      </c>
      <c r="E64" s="5">
        <f t="shared" si="1"/>
        <v>13000</v>
      </c>
      <c r="F64" s="5">
        <f t="shared" si="1"/>
        <v>13000</v>
      </c>
      <c r="G64" s="5">
        <v>13000</v>
      </c>
      <c r="H64" s="5">
        <v>13000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6" t="s">
        <v>13</v>
      </c>
    </row>
    <row r="65" spans="1:15" ht="25.5">
      <c r="A65" s="49"/>
      <c r="B65" s="46"/>
      <c r="C65" s="32"/>
      <c r="D65" s="39"/>
      <c r="E65" s="5">
        <f t="shared" si="1"/>
        <v>4841.3</v>
      </c>
      <c r="F65" s="5">
        <f t="shared" si="1"/>
        <v>4841.3</v>
      </c>
      <c r="G65" s="5">
        <v>4841.3</v>
      </c>
      <c r="H65" s="5">
        <v>4841.3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6" t="s">
        <v>14</v>
      </c>
    </row>
    <row r="66" spans="1:15" ht="25.5">
      <c r="A66" s="49"/>
      <c r="B66" s="46"/>
      <c r="C66" s="32"/>
      <c r="D66" s="39"/>
      <c r="E66" s="5">
        <f t="shared" si="1"/>
        <v>6558.2</v>
      </c>
      <c r="F66" s="5">
        <f t="shared" si="1"/>
        <v>6558.2</v>
      </c>
      <c r="G66" s="5">
        <v>6558.2</v>
      </c>
      <c r="H66" s="5">
        <v>6558.2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6" t="s">
        <v>15</v>
      </c>
    </row>
    <row r="67" spans="1:15" ht="25.5">
      <c r="A67" s="49"/>
      <c r="B67" s="46"/>
      <c r="C67" s="32"/>
      <c r="D67" s="39"/>
      <c r="E67" s="5">
        <f t="shared" si="1"/>
        <v>9927.1</v>
      </c>
      <c r="F67" s="5">
        <f t="shared" si="1"/>
        <v>9927.1</v>
      </c>
      <c r="G67" s="5">
        <v>9927.1</v>
      </c>
      <c r="H67" s="5">
        <v>9927.1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6" t="s">
        <v>16</v>
      </c>
    </row>
    <row r="68" spans="1:15" ht="25.5">
      <c r="A68" s="49"/>
      <c r="B68" s="46"/>
      <c r="C68" s="32"/>
      <c r="D68" s="39"/>
      <c r="E68" s="5">
        <f t="shared" si="1"/>
        <v>2656.8</v>
      </c>
      <c r="F68" s="5">
        <f t="shared" si="1"/>
        <v>2656.8</v>
      </c>
      <c r="G68" s="5">
        <v>2656.8</v>
      </c>
      <c r="H68" s="5">
        <v>2656.8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6" t="s">
        <v>21</v>
      </c>
    </row>
    <row r="69" spans="1:15" ht="13.5" customHeight="1">
      <c r="A69" s="49"/>
      <c r="B69" s="46"/>
      <c r="C69" s="32"/>
      <c r="D69" s="3" t="s">
        <v>22</v>
      </c>
      <c r="E69" s="4">
        <f t="shared" si="1"/>
        <v>36983.4</v>
      </c>
      <c r="F69" s="4">
        <f t="shared" si="1"/>
        <v>36983.4</v>
      </c>
      <c r="G69" s="4">
        <f>SUM(G64:G68)</f>
        <v>36983.4</v>
      </c>
      <c r="H69" s="4">
        <f>SUM(H64:H68)</f>
        <v>36983.4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6"/>
    </row>
    <row r="70" spans="1:15" ht="25.5" customHeight="1">
      <c r="A70" s="49"/>
      <c r="B70" s="46"/>
      <c r="C70" s="32"/>
      <c r="D70" s="39">
        <v>2019</v>
      </c>
      <c r="E70" s="5">
        <f t="shared" si="1"/>
        <v>13000</v>
      </c>
      <c r="F70" s="5">
        <f t="shared" si="1"/>
        <v>0</v>
      </c>
      <c r="G70" s="5">
        <v>13000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6" t="s">
        <v>13</v>
      </c>
    </row>
    <row r="71" spans="1:15" ht="25.5">
      <c r="A71" s="49"/>
      <c r="B71" s="46"/>
      <c r="C71" s="32"/>
      <c r="D71" s="39"/>
      <c r="E71" s="5">
        <f t="shared" si="1"/>
        <v>4841.3</v>
      </c>
      <c r="F71" s="5">
        <f t="shared" si="1"/>
        <v>0</v>
      </c>
      <c r="G71" s="5">
        <v>4841.3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6" t="s">
        <v>14</v>
      </c>
    </row>
    <row r="72" spans="1:15" ht="25.5">
      <c r="A72" s="49"/>
      <c r="B72" s="46"/>
      <c r="C72" s="32"/>
      <c r="D72" s="39"/>
      <c r="E72" s="5">
        <f t="shared" si="1"/>
        <v>6558.2</v>
      </c>
      <c r="F72" s="5">
        <f t="shared" si="1"/>
        <v>0</v>
      </c>
      <c r="G72" s="5">
        <v>6558.2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6" t="s">
        <v>15</v>
      </c>
    </row>
    <row r="73" spans="1:15" ht="25.5">
      <c r="A73" s="49"/>
      <c r="B73" s="46"/>
      <c r="C73" s="32"/>
      <c r="D73" s="39"/>
      <c r="E73" s="5">
        <f t="shared" si="1"/>
        <v>9927.1</v>
      </c>
      <c r="F73" s="5">
        <f t="shared" si="1"/>
        <v>0</v>
      </c>
      <c r="G73" s="5">
        <v>9927.1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6" t="s">
        <v>16</v>
      </c>
    </row>
    <row r="74" spans="1:15" ht="25.5">
      <c r="A74" s="49"/>
      <c r="B74" s="46"/>
      <c r="C74" s="32"/>
      <c r="D74" s="39"/>
      <c r="E74" s="5">
        <f t="shared" si="1"/>
        <v>2656.8</v>
      </c>
      <c r="F74" s="5">
        <f t="shared" si="1"/>
        <v>0</v>
      </c>
      <c r="G74" s="5">
        <v>2656.8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6" t="s">
        <v>21</v>
      </c>
    </row>
    <row r="75" spans="1:15" ht="13.5" customHeight="1">
      <c r="A75" s="49"/>
      <c r="B75" s="46"/>
      <c r="C75" s="32"/>
      <c r="D75" s="3" t="s">
        <v>23</v>
      </c>
      <c r="E75" s="4">
        <f t="shared" si="1"/>
        <v>36983.4</v>
      </c>
      <c r="F75" s="4">
        <f t="shared" si="1"/>
        <v>0</v>
      </c>
      <c r="G75" s="4">
        <f>SUM(G70:G74)</f>
        <v>36983.4</v>
      </c>
      <c r="H75" s="4">
        <f>SUM(H70:H74)</f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6"/>
    </row>
    <row r="76" spans="1:15" ht="25.5" customHeight="1">
      <c r="A76" s="49"/>
      <c r="B76" s="46"/>
      <c r="C76" s="32"/>
      <c r="D76" s="39">
        <v>2020</v>
      </c>
      <c r="E76" s="5">
        <f t="shared" si="1"/>
        <v>13000</v>
      </c>
      <c r="F76" s="5">
        <f t="shared" si="1"/>
        <v>0</v>
      </c>
      <c r="G76" s="5">
        <v>13000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6" t="s">
        <v>13</v>
      </c>
    </row>
    <row r="77" spans="1:15" ht="25.5">
      <c r="A77" s="49"/>
      <c r="B77" s="46"/>
      <c r="C77" s="32"/>
      <c r="D77" s="39"/>
      <c r="E77" s="5">
        <f t="shared" si="1"/>
        <v>4841.3</v>
      </c>
      <c r="F77" s="5">
        <f t="shared" si="1"/>
        <v>0</v>
      </c>
      <c r="G77" s="5">
        <v>4841.3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6" t="s">
        <v>14</v>
      </c>
    </row>
    <row r="78" spans="1:15" ht="25.5">
      <c r="A78" s="49"/>
      <c r="B78" s="46"/>
      <c r="C78" s="32"/>
      <c r="D78" s="39"/>
      <c r="E78" s="5">
        <f t="shared" si="1"/>
        <v>6558.2</v>
      </c>
      <c r="F78" s="5">
        <f t="shared" si="1"/>
        <v>0</v>
      </c>
      <c r="G78" s="5">
        <v>6558.2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6" t="s">
        <v>15</v>
      </c>
    </row>
    <row r="79" spans="1:15" ht="25.5">
      <c r="A79" s="49"/>
      <c r="B79" s="46"/>
      <c r="C79" s="32"/>
      <c r="D79" s="39"/>
      <c r="E79" s="5">
        <f t="shared" si="1"/>
        <v>9927.1</v>
      </c>
      <c r="F79" s="5">
        <f t="shared" si="1"/>
        <v>0</v>
      </c>
      <c r="G79" s="5">
        <v>9927.1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6" t="s">
        <v>16</v>
      </c>
    </row>
    <row r="80" spans="1:15" ht="25.5">
      <c r="A80" s="49"/>
      <c r="B80" s="46"/>
      <c r="C80" s="32"/>
      <c r="D80" s="39"/>
      <c r="E80" s="5">
        <f t="shared" si="1"/>
        <v>2656.8</v>
      </c>
      <c r="F80" s="5">
        <f t="shared" si="1"/>
        <v>0</v>
      </c>
      <c r="G80" s="5">
        <v>2656.8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6" t="s">
        <v>21</v>
      </c>
    </row>
    <row r="81" spans="1:15" ht="13.5" customHeight="1">
      <c r="A81" s="49"/>
      <c r="B81" s="46"/>
      <c r="C81" s="33"/>
      <c r="D81" s="3" t="s">
        <v>24</v>
      </c>
      <c r="E81" s="4">
        <f t="shared" si="1"/>
        <v>36983.4</v>
      </c>
      <c r="F81" s="4">
        <f t="shared" si="1"/>
        <v>0</v>
      </c>
      <c r="G81" s="4">
        <f>SUM(G76:G80)</f>
        <v>36983.4</v>
      </c>
      <c r="H81" s="4">
        <f>SUM(H76:H80)</f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6"/>
    </row>
    <row r="82" spans="1:15" ht="12.75">
      <c r="A82" s="49"/>
      <c r="B82" s="46" t="s">
        <v>20</v>
      </c>
      <c r="C82" s="34"/>
      <c r="D82" s="11" t="s">
        <v>12</v>
      </c>
      <c r="E82" s="4">
        <f t="shared" si="1"/>
        <v>1193596.51</v>
      </c>
      <c r="F82" s="4">
        <f t="shared" si="1"/>
        <v>256686.71999999997</v>
      </c>
      <c r="G82" s="14">
        <f>SUM(G83:G88)</f>
        <v>1193596.51</v>
      </c>
      <c r="H82" s="14">
        <f>SUM(H83:H86)</f>
        <v>256686.71999999997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47"/>
    </row>
    <row r="83" spans="1:15" ht="12.75">
      <c r="A83" s="49"/>
      <c r="B83" s="46"/>
      <c r="C83" s="35"/>
      <c r="D83" s="7">
        <v>2015</v>
      </c>
      <c r="E83" s="5">
        <f t="shared" si="1"/>
        <v>144224.52</v>
      </c>
      <c r="F83" s="5">
        <f t="shared" si="1"/>
        <v>144224.52</v>
      </c>
      <c r="G83" s="13">
        <f>SUM(G51+G19)</f>
        <v>144224.52</v>
      </c>
      <c r="H83" s="13">
        <f>SUM(H51+H19)</f>
        <v>144224.52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47"/>
    </row>
    <row r="84" spans="1:15" ht="12.75">
      <c r="A84" s="49"/>
      <c r="B84" s="46"/>
      <c r="C84" s="35"/>
      <c r="D84" s="7">
        <v>2016</v>
      </c>
      <c r="E84" s="5">
        <f aca="true" t="shared" si="2" ref="E84:F88">G84+I84+K84+M84</f>
        <v>234467.43</v>
      </c>
      <c r="F84" s="5">
        <f t="shared" si="2"/>
        <v>38495.4</v>
      </c>
      <c r="G84" s="13">
        <f>SUM(G57+G24)</f>
        <v>234467.43</v>
      </c>
      <c r="H84" s="5">
        <f>H24+H57</f>
        <v>38495.4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47"/>
    </row>
    <row r="85" spans="1:15" ht="12.75">
      <c r="A85" s="49"/>
      <c r="B85" s="46"/>
      <c r="C85" s="35"/>
      <c r="D85" s="7">
        <v>2017</v>
      </c>
      <c r="E85" s="5">
        <f t="shared" si="2"/>
        <v>200304.36</v>
      </c>
      <c r="F85" s="5">
        <f t="shared" si="2"/>
        <v>36983.4</v>
      </c>
      <c r="G85" s="13">
        <f>SUM(G63+G29)</f>
        <v>200304.36</v>
      </c>
      <c r="H85" s="5">
        <f>H29+H63</f>
        <v>36983.4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47"/>
    </row>
    <row r="86" spans="1:15" ht="12.75">
      <c r="A86" s="49"/>
      <c r="B86" s="46"/>
      <c r="C86" s="35"/>
      <c r="D86" s="7">
        <v>2018</v>
      </c>
      <c r="E86" s="5">
        <f t="shared" si="2"/>
        <v>195833.4</v>
      </c>
      <c r="F86" s="5">
        <f t="shared" si="2"/>
        <v>36983.4</v>
      </c>
      <c r="G86" s="13">
        <f>SUM(G69+G34)</f>
        <v>195833.4</v>
      </c>
      <c r="H86" s="5">
        <f>H34+H69</f>
        <v>36983.4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47"/>
    </row>
    <row r="87" spans="1:15" ht="12.75">
      <c r="A87" s="49"/>
      <c r="B87" s="46"/>
      <c r="C87" s="35"/>
      <c r="D87" s="7">
        <v>2019</v>
      </c>
      <c r="E87" s="5">
        <f t="shared" si="2"/>
        <v>212683.4</v>
      </c>
      <c r="F87" s="5">
        <f t="shared" si="2"/>
        <v>0</v>
      </c>
      <c r="G87" s="13">
        <f>SUM(G75+G39)</f>
        <v>212683.4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47"/>
    </row>
    <row r="88" spans="1:15" ht="12.75">
      <c r="A88" s="49"/>
      <c r="B88" s="46"/>
      <c r="C88" s="36"/>
      <c r="D88" s="7">
        <v>2020</v>
      </c>
      <c r="E88" s="5">
        <f t="shared" si="2"/>
        <v>206083.4</v>
      </c>
      <c r="F88" s="5">
        <f t="shared" si="2"/>
        <v>0</v>
      </c>
      <c r="G88" s="13">
        <f>SUM(G81+G44)</f>
        <v>206083.4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47"/>
    </row>
    <row r="89" spans="1:15" ht="12.75">
      <c r="A89" s="47">
        <v>2</v>
      </c>
      <c r="B89" s="48" t="s">
        <v>30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4.25" customHeight="1">
      <c r="A90" s="47"/>
      <c r="B90" s="43" t="s">
        <v>31</v>
      </c>
      <c r="C90" s="22"/>
      <c r="D90" s="11" t="s">
        <v>12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39" t="s">
        <v>38</v>
      </c>
    </row>
    <row r="91" spans="1:15" ht="12.75">
      <c r="A91" s="47"/>
      <c r="B91" s="43"/>
      <c r="C91" s="23"/>
      <c r="D91" s="7">
        <v>2015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39"/>
    </row>
    <row r="92" spans="1:15" ht="12.75">
      <c r="A92" s="47"/>
      <c r="B92" s="43"/>
      <c r="C92" s="23"/>
      <c r="D92" s="7">
        <v>2016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39"/>
    </row>
    <row r="93" spans="1:15" ht="12.75">
      <c r="A93" s="47"/>
      <c r="B93" s="43"/>
      <c r="C93" s="23"/>
      <c r="D93" s="7">
        <v>2017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39"/>
    </row>
    <row r="94" spans="1:15" ht="12.75">
      <c r="A94" s="47"/>
      <c r="B94" s="43"/>
      <c r="C94" s="23"/>
      <c r="D94" s="7">
        <v>2018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39"/>
    </row>
    <row r="95" spans="1:15" ht="12.75">
      <c r="A95" s="47"/>
      <c r="B95" s="43"/>
      <c r="C95" s="23"/>
      <c r="D95" s="7">
        <v>2019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39"/>
    </row>
    <row r="96" spans="1:15" ht="12.75">
      <c r="A96" s="47"/>
      <c r="B96" s="43"/>
      <c r="C96" s="24"/>
      <c r="D96" s="7">
        <v>2020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39"/>
    </row>
    <row r="97" spans="1:15" ht="12.75">
      <c r="A97" s="47"/>
      <c r="B97" s="43" t="s">
        <v>32</v>
      </c>
      <c r="C97" s="22"/>
      <c r="D97" s="11" t="s">
        <v>12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"/>
    </row>
    <row r="98" spans="1:15" ht="12.75">
      <c r="A98" s="47"/>
      <c r="B98" s="43"/>
      <c r="C98" s="23"/>
      <c r="D98" s="7">
        <v>2015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"/>
    </row>
    <row r="99" spans="1:15" ht="12.75">
      <c r="A99" s="47"/>
      <c r="B99" s="43"/>
      <c r="C99" s="23"/>
      <c r="D99" s="7">
        <v>2016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"/>
    </row>
    <row r="100" spans="1:15" ht="12.75">
      <c r="A100" s="47"/>
      <c r="B100" s="43"/>
      <c r="C100" s="23"/>
      <c r="D100" s="7">
        <v>2017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1"/>
    </row>
    <row r="101" spans="1:15" ht="12.75">
      <c r="A101" s="47"/>
      <c r="B101" s="43"/>
      <c r="C101" s="23"/>
      <c r="D101" s="7">
        <v>2018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"/>
    </row>
    <row r="102" spans="1:15" ht="12.75">
      <c r="A102" s="47"/>
      <c r="B102" s="43"/>
      <c r="C102" s="23"/>
      <c r="D102" s="7">
        <v>2019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"/>
    </row>
    <row r="103" spans="1:15" ht="12.75">
      <c r="A103" s="47"/>
      <c r="B103" s="43"/>
      <c r="C103" s="24"/>
      <c r="D103" s="7">
        <v>2020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1"/>
    </row>
    <row r="104" spans="1:15" ht="14.25" customHeight="1">
      <c r="A104" s="47"/>
      <c r="B104" s="39" t="s">
        <v>35</v>
      </c>
      <c r="C104" s="25"/>
      <c r="D104" s="11" t="s">
        <v>12</v>
      </c>
      <c r="E104" s="14">
        <f>SUM(E105:E110)</f>
        <v>1193596.51</v>
      </c>
      <c r="F104" s="14">
        <f>SUM(F105:F108)</f>
        <v>256686.71999999997</v>
      </c>
      <c r="G104" s="14">
        <f>SUM(G105:G110)</f>
        <v>1193596.51</v>
      </c>
      <c r="H104" s="14">
        <f>SUM(H105:H108)</f>
        <v>256686.71999999997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47"/>
    </row>
    <row r="105" spans="1:15" ht="12.75">
      <c r="A105" s="47"/>
      <c r="B105" s="39"/>
      <c r="C105" s="26"/>
      <c r="D105" s="7">
        <v>2015</v>
      </c>
      <c r="E105" s="15">
        <f>SUM(E19+E51)</f>
        <v>144224.52</v>
      </c>
      <c r="F105" s="15">
        <v>144224.52</v>
      </c>
      <c r="G105" s="15">
        <v>144224.52</v>
      </c>
      <c r="H105" s="15">
        <v>144224.52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47"/>
    </row>
    <row r="106" spans="1:15" ht="12.75">
      <c r="A106" s="47"/>
      <c r="B106" s="39"/>
      <c r="C106" s="26"/>
      <c r="D106" s="7">
        <v>2016</v>
      </c>
      <c r="E106" s="15">
        <f>SUM(E24+E57)</f>
        <v>234467.43</v>
      </c>
      <c r="F106" s="5">
        <f>F84+F92</f>
        <v>38495.4</v>
      </c>
      <c r="G106" s="15">
        <f>SUM(G24+G57)</f>
        <v>234467.43</v>
      </c>
      <c r="H106" s="5">
        <f>H84+H92</f>
        <v>38495.4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47"/>
    </row>
    <row r="107" spans="1:15" ht="12.75">
      <c r="A107" s="47"/>
      <c r="B107" s="39"/>
      <c r="C107" s="26"/>
      <c r="D107" s="7">
        <v>2017</v>
      </c>
      <c r="E107" s="15">
        <f>E85+E93</f>
        <v>200304.36</v>
      </c>
      <c r="F107" s="5">
        <f>F85+F93</f>
        <v>36983.4</v>
      </c>
      <c r="G107" s="15">
        <f>G85+G93</f>
        <v>200304.36</v>
      </c>
      <c r="H107" s="5">
        <f>H85+H93</f>
        <v>36983.4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47"/>
    </row>
    <row r="108" spans="1:15" ht="12.75">
      <c r="A108" s="47"/>
      <c r="B108" s="39"/>
      <c r="C108" s="26"/>
      <c r="D108" s="7">
        <v>2018</v>
      </c>
      <c r="E108" s="15">
        <f>E86+E94</f>
        <v>195833.4</v>
      </c>
      <c r="F108" s="5">
        <v>36983.4</v>
      </c>
      <c r="G108" s="15">
        <f>G86+G94</f>
        <v>195833.4</v>
      </c>
      <c r="H108" s="5">
        <v>36983.4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47"/>
    </row>
    <row r="109" spans="1:15" ht="12.75">
      <c r="A109" s="47"/>
      <c r="B109" s="39"/>
      <c r="C109" s="26"/>
      <c r="D109" s="7">
        <v>2019</v>
      </c>
      <c r="E109" s="15">
        <f>E87+E95</f>
        <v>212683.4</v>
      </c>
      <c r="F109" s="15">
        <v>0</v>
      </c>
      <c r="G109" s="15">
        <f>G87+G95</f>
        <v>212683.4</v>
      </c>
      <c r="H109" s="1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47"/>
    </row>
    <row r="110" spans="1:15" ht="12.75">
      <c r="A110" s="47"/>
      <c r="B110" s="39"/>
      <c r="C110" s="27"/>
      <c r="D110" s="7">
        <v>2020</v>
      </c>
      <c r="E110" s="15">
        <f>E88+E96</f>
        <v>206083.4</v>
      </c>
      <c r="F110" s="15">
        <v>0</v>
      </c>
      <c r="G110" s="15">
        <f>G88+G96</f>
        <v>206083.4</v>
      </c>
      <c r="H110" s="1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47"/>
    </row>
    <row r="116" spans="5:6" ht="12.75">
      <c r="E116" s="16"/>
      <c r="F116" s="16"/>
    </row>
    <row r="117" spans="5:6" ht="12.75">
      <c r="E117" s="17"/>
      <c r="F117" s="17"/>
    </row>
    <row r="118" spans="5:6" ht="12.75">
      <c r="E118" s="17"/>
      <c r="F118" s="18"/>
    </row>
    <row r="119" spans="5:6" ht="12.75">
      <c r="E119" s="17"/>
      <c r="F119" s="18"/>
    </row>
    <row r="120" spans="5:6" ht="12.75">
      <c r="E120" s="17"/>
      <c r="F120" s="18"/>
    </row>
    <row r="121" spans="5:6" ht="12.75">
      <c r="E121" s="17"/>
      <c r="F121" s="18"/>
    </row>
    <row r="122" spans="5:6" ht="12.75">
      <c r="E122" s="17"/>
      <c r="F122" s="18"/>
    </row>
  </sheetData>
  <mergeCells count="49">
    <mergeCell ref="O104:O110"/>
    <mergeCell ref="A97:A103"/>
    <mergeCell ref="B97:B103"/>
    <mergeCell ref="A104:A110"/>
    <mergeCell ref="B104:B110"/>
    <mergeCell ref="B82:B88"/>
    <mergeCell ref="O82:O88"/>
    <mergeCell ref="A89:A96"/>
    <mergeCell ref="B89:O89"/>
    <mergeCell ref="B90:B96"/>
    <mergeCell ref="O90:O96"/>
    <mergeCell ref="A14:A88"/>
    <mergeCell ref="B14:B44"/>
    <mergeCell ref="D15:D18"/>
    <mergeCell ref="D20:D23"/>
    <mergeCell ref="B45:B81"/>
    <mergeCell ref="D46:D50"/>
    <mergeCell ref="D52:D56"/>
    <mergeCell ref="D58:D62"/>
    <mergeCell ref="D64:D68"/>
    <mergeCell ref="D70:D74"/>
    <mergeCell ref="D76:D80"/>
    <mergeCell ref="D25:D28"/>
    <mergeCell ref="D30:D33"/>
    <mergeCell ref="D35:D38"/>
    <mergeCell ref="D40:D43"/>
    <mergeCell ref="M8:N8"/>
    <mergeCell ref="E7:F8"/>
    <mergeCell ref="G7:N7"/>
    <mergeCell ref="G8:H8"/>
    <mergeCell ref="I8:J8"/>
    <mergeCell ref="K8:L8"/>
    <mergeCell ref="L1:O3"/>
    <mergeCell ref="B13:N13"/>
    <mergeCell ref="A7:A9"/>
    <mergeCell ref="B7:B9"/>
    <mergeCell ref="D7:D9"/>
    <mergeCell ref="B11:O11"/>
    <mergeCell ref="B12:O12"/>
    <mergeCell ref="A6:O6"/>
    <mergeCell ref="L4:O5"/>
    <mergeCell ref="O7:O9"/>
    <mergeCell ref="C90:C96"/>
    <mergeCell ref="C97:C103"/>
    <mergeCell ref="C104:C110"/>
    <mergeCell ref="C7:C9"/>
    <mergeCell ref="C14:C44"/>
    <mergeCell ref="C45:C81"/>
    <mergeCell ref="C82:C88"/>
  </mergeCells>
  <printOptions/>
  <pageMargins left="0.55" right="0.2" top="0.62" bottom="0.38" header="0.5" footer="0.22"/>
  <pageSetup horizontalDpi="600" verticalDpi="600" orientation="landscape" paperSize="9" scale="82" r:id="rId1"/>
  <rowBreaks count="2" manualBreakCount="2">
    <brk id="57" max="14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2016-12-21T03:09:49Z</cp:lastPrinted>
  <dcterms:created xsi:type="dcterms:W3CDTF">1996-10-08T23:32:33Z</dcterms:created>
  <dcterms:modified xsi:type="dcterms:W3CDTF">2016-12-21T03:11:00Z</dcterms:modified>
  <cp:category/>
  <cp:version/>
  <cp:contentType/>
  <cp:contentStatus/>
</cp:coreProperties>
</file>