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65" yWindow="-60" windowWidth="15585" windowHeight="12825"/>
  </bookViews>
  <sheets>
    <sheet name="IV перечень мероприятий" sheetId="1" r:id="rId1"/>
  </sheets>
  <definedNames>
    <definedName name="_xlnm._FilterDatabase" localSheetId="0" hidden="1">'IV перечень мероприятий'!$A$4:$O$125</definedName>
    <definedName name="_xlnm.Print_Titles" localSheetId="0">'IV перечень мероприятий'!$4:$6</definedName>
    <definedName name="_xlnm.Print_Area" localSheetId="0">'IV перечень мероприятий'!$A$1:$O$132</definedName>
  </definedNames>
  <calcPr calcId="125725" fullCalcOnLoad="1"/>
</workbook>
</file>

<file path=xl/calcChain.xml><?xml version="1.0" encoding="utf-8"?>
<calcChain xmlns="http://schemas.openxmlformats.org/spreadsheetml/2006/main">
  <c r="M91" i="1"/>
  <c r="I91"/>
  <c r="K90"/>
  <c r="H90"/>
  <c r="M89"/>
  <c r="I89"/>
  <c r="K88"/>
  <c r="H88"/>
  <c r="M87"/>
  <c r="I87"/>
  <c r="E49"/>
  <c r="F49"/>
  <c r="G49"/>
  <c r="H49"/>
  <c r="G89"/>
  <c r="G90"/>
  <c r="G91"/>
  <c r="G87"/>
  <c r="J87"/>
  <c r="K87"/>
  <c r="L87"/>
  <c r="N87"/>
  <c r="I88"/>
  <c r="J88"/>
  <c r="L88"/>
  <c r="M88"/>
  <c r="N88"/>
  <c r="J89"/>
  <c r="K89"/>
  <c r="L89"/>
  <c r="N89"/>
  <c r="I90"/>
  <c r="J90"/>
  <c r="L90"/>
  <c r="M90"/>
  <c r="N90"/>
  <c r="J91"/>
  <c r="K91"/>
  <c r="L91"/>
  <c r="N91"/>
  <c r="H89"/>
  <c r="H91"/>
  <c r="G88"/>
  <c r="G80"/>
  <c r="H80"/>
  <c r="I80"/>
  <c r="J80"/>
  <c r="K80"/>
  <c r="L80"/>
  <c r="M80"/>
  <c r="N80"/>
  <c r="N16"/>
  <c r="G105"/>
  <c r="H105"/>
  <c r="I105"/>
  <c r="J105"/>
  <c r="K105"/>
  <c r="L105"/>
  <c r="M105"/>
  <c r="N105"/>
  <c r="H16"/>
  <c r="H22"/>
  <c r="H29"/>
  <c r="H30"/>
  <c r="H31"/>
  <c r="H32"/>
  <c r="H33"/>
  <c r="H28"/>
  <c r="H87"/>
  <c r="G86"/>
  <c r="G74"/>
  <c r="H74"/>
  <c r="J74"/>
  <c r="K74"/>
  <c r="L74"/>
  <c r="M74"/>
  <c r="N74"/>
  <c r="F105"/>
  <c r="E105"/>
  <c r="E74"/>
  <c r="G68"/>
  <c r="H68"/>
  <c r="I68"/>
  <c r="J68"/>
  <c r="K68"/>
  <c r="L68"/>
  <c r="M68"/>
  <c r="N68"/>
  <c r="E68"/>
  <c r="F68"/>
  <c r="F74"/>
  <c r="F80"/>
  <c r="I74"/>
  <c r="G61"/>
  <c r="H61"/>
  <c r="I61"/>
  <c r="J61"/>
  <c r="K61"/>
  <c r="L61"/>
  <c r="M61"/>
  <c r="N61"/>
  <c r="G62"/>
  <c r="H62"/>
  <c r="I62"/>
  <c r="J62"/>
  <c r="K62"/>
  <c r="L62"/>
  <c r="M62"/>
  <c r="N62"/>
  <c r="G63"/>
  <c r="H63"/>
  <c r="I63"/>
  <c r="J63"/>
  <c r="K63"/>
  <c r="L63"/>
  <c r="M63"/>
  <c r="N63"/>
  <c r="G64"/>
  <c r="H64"/>
  <c r="I64"/>
  <c r="J64"/>
  <c r="K64"/>
  <c r="L64"/>
  <c r="M64"/>
  <c r="N64"/>
  <c r="G65"/>
  <c r="H65"/>
  <c r="I65"/>
  <c r="J65"/>
  <c r="K65"/>
  <c r="L65"/>
  <c r="M65"/>
  <c r="N65"/>
  <c r="F54"/>
  <c r="G54"/>
  <c r="H54"/>
  <c r="I54"/>
  <c r="J54"/>
  <c r="K54"/>
  <c r="L54"/>
  <c r="M54"/>
  <c r="N54"/>
  <c r="E54"/>
  <c r="F48"/>
  <c r="G48"/>
  <c r="H48"/>
  <c r="I48"/>
  <c r="J48"/>
  <c r="K48"/>
  <c r="L48"/>
  <c r="M48"/>
  <c r="N48"/>
  <c r="E48"/>
  <c r="F42"/>
  <c r="G42"/>
  <c r="H42"/>
  <c r="I42"/>
  <c r="J42"/>
  <c r="K42"/>
  <c r="L42"/>
  <c r="M42"/>
  <c r="N42"/>
  <c r="E42"/>
  <c r="F90"/>
  <c r="M60"/>
  <c r="K60"/>
  <c r="I60"/>
  <c r="N60"/>
  <c r="L60"/>
  <c r="J60"/>
  <c r="L86"/>
  <c r="F87"/>
  <c r="F65"/>
  <c r="F64"/>
  <c r="F63"/>
  <c r="F62"/>
  <c r="E65"/>
  <c r="E64"/>
  <c r="E63"/>
  <c r="E62"/>
  <c r="E61"/>
  <c r="J86"/>
  <c r="E91"/>
  <c r="E89"/>
  <c r="M86"/>
  <c r="N86"/>
  <c r="F89"/>
  <c r="F91"/>
  <c r="E90"/>
  <c r="E88"/>
  <c r="K86"/>
  <c r="G60"/>
  <c r="F61"/>
  <c r="H60"/>
  <c r="F36"/>
  <c r="G36"/>
  <c r="H36"/>
  <c r="I36"/>
  <c r="J36"/>
  <c r="K36"/>
  <c r="L36"/>
  <c r="M36"/>
  <c r="N36"/>
  <c r="E36"/>
  <c r="G29"/>
  <c r="I29"/>
  <c r="J29"/>
  <c r="K29"/>
  <c r="L29"/>
  <c r="M29"/>
  <c r="N29"/>
  <c r="G30"/>
  <c r="I30"/>
  <c r="J30"/>
  <c r="K30"/>
  <c r="L30"/>
  <c r="M30"/>
  <c r="N30"/>
  <c r="G31"/>
  <c r="I31"/>
  <c r="J31"/>
  <c r="K31"/>
  <c r="L31"/>
  <c r="M31"/>
  <c r="N31"/>
  <c r="G32"/>
  <c r="I32"/>
  <c r="J32"/>
  <c r="K32"/>
  <c r="L32"/>
  <c r="M32"/>
  <c r="N32"/>
  <c r="G33"/>
  <c r="I33"/>
  <c r="J33"/>
  <c r="K33"/>
  <c r="L33"/>
  <c r="M33"/>
  <c r="N33"/>
  <c r="F22"/>
  <c r="G22"/>
  <c r="I22"/>
  <c r="J22"/>
  <c r="K22"/>
  <c r="L22"/>
  <c r="M22"/>
  <c r="N22"/>
  <c r="E22"/>
  <c r="F16"/>
  <c r="G16"/>
  <c r="I16"/>
  <c r="J16"/>
  <c r="K16"/>
  <c r="L16"/>
  <c r="M16"/>
  <c r="E16"/>
  <c r="F10"/>
  <c r="G10"/>
  <c r="H10"/>
  <c r="I10"/>
  <c r="J10"/>
  <c r="K10"/>
  <c r="L10"/>
  <c r="M10"/>
  <c r="N10"/>
  <c r="E10"/>
  <c r="F60"/>
  <c r="H86"/>
  <c r="E60"/>
  <c r="F88"/>
  <c r="F86"/>
  <c r="I86"/>
  <c r="E80"/>
  <c r="E87"/>
  <c r="E86"/>
  <c r="J28"/>
  <c r="F32"/>
  <c r="F30"/>
  <c r="N28"/>
  <c r="F33"/>
  <c r="F29"/>
  <c r="M28"/>
  <c r="I28"/>
  <c r="K28"/>
  <c r="F31"/>
  <c r="L28"/>
  <c r="E33"/>
  <c r="E31"/>
  <c r="E29"/>
  <c r="E32"/>
  <c r="E30"/>
  <c r="G28"/>
  <c r="F28"/>
  <c r="E28"/>
  <c r="L108"/>
  <c r="I108"/>
  <c r="N108"/>
  <c r="G108"/>
  <c r="H108"/>
  <c r="K108"/>
  <c r="M108"/>
  <c r="J108"/>
  <c r="F108"/>
  <c r="E108"/>
  <c r="N94"/>
  <c r="K104"/>
  <c r="L94"/>
  <c r="L104"/>
  <c r="I104"/>
  <c r="M94"/>
  <c r="G104"/>
  <c r="I94"/>
  <c r="H104"/>
  <c r="J104"/>
  <c r="K94"/>
  <c r="F102"/>
  <c r="F103"/>
  <c r="J94"/>
  <c r="G94"/>
  <c r="H94"/>
  <c r="F101"/>
  <c r="K103"/>
  <c r="K102"/>
  <c r="L103"/>
  <c r="M104"/>
  <c r="E102"/>
  <c r="E103"/>
  <c r="M103"/>
  <c r="M102"/>
  <c r="E104"/>
  <c r="M101"/>
  <c r="L102"/>
  <c r="F104"/>
  <c r="I101"/>
  <c r="I102"/>
  <c r="I103"/>
  <c r="N104"/>
  <c r="N102"/>
  <c r="N103"/>
  <c r="J101"/>
  <c r="J102"/>
  <c r="J103"/>
  <c r="K101"/>
  <c r="G103"/>
  <c r="E94"/>
  <c r="N101"/>
  <c r="G102"/>
  <c r="H101"/>
  <c r="H102"/>
  <c r="H103"/>
  <c r="L101"/>
  <c r="G101"/>
  <c r="L100"/>
  <c r="I100"/>
  <c r="M100"/>
  <c r="G100"/>
  <c r="N100"/>
  <c r="F100"/>
  <c r="H100"/>
  <c r="E101"/>
  <c r="E100"/>
  <c r="K100"/>
  <c r="J100"/>
  <c r="F94"/>
  <c r="H114"/>
  <c r="K114"/>
  <c r="N114"/>
  <c r="L114"/>
  <c r="E114"/>
  <c r="F114"/>
  <c r="J124"/>
  <c r="J130"/>
  <c r="L125"/>
  <c r="L131"/>
  <c r="K123"/>
  <c r="K129"/>
  <c r="I124"/>
  <c r="I130"/>
  <c r="K125"/>
  <c r="K131"/>
  <c r="N122"/>
  <c r="N128"/>
  <c r="I122"/>
  <c r="I128"/>
  <c r="N124"/>
  <c r="N130"/>
  <c r="L123"/>
  <c r="L129"/>
  <c r="M124"/>
  <c r="M130"/>
  <c r="J122"/>
  <c r="J128"/>
  <c r="M122"/>
  <c r="M128"/>
  <c r="H125"/>
  <c r="H131"/>
  <c r="G125"/>
  <c r="G131"/>
  <c r="N121"/>
  <c r="J114"/>
  <c r="M114"/>
  <c r="M125"/>
  <c r="M131"/>
  <c r="I125"/>
  <c r="I131"/>
  <c r="K124"/>
  <c r="K130"/>
  <c r="G124"/>
  <c r="M123"/>
  <c r="M129"/>
  <c r="I123"/>
  <c r="I129"/>
  <c r="K122"/>
  <c r="K128"/>
  <c r="M121"/>
  <c r="M127"/>
  <c r="G114"/>
  <c r="G121"/>
  <c r="J121"/>
  <c r="N125"/>
  <c r="N131"/>
  <c r="J125"/>
  <c r="J131"/>
  <c r="L124"/>
  <c r="L130"/>
  <c r="N123"/>
  <c r="N129"/>
  <c r="J123"/>
  <c r="J129"/>
  <c r="L122"/>
  <c r="L128"/>
  <c r="H122"/>
  <c r="L121"/>
  <c r="I114"/>
  <c r="H123"/>
  <c r="H129"/>
  <c r="I121"/>
  <c r="K121"/>
  <c r="G123"/>
  <c r="G122"/>
  <c r="H124"/>
  <c r="H121"/>
  <c r="F122"/>
  <c r="M126"/>
  <c r="E122"/>
  <c r="H128"/>
  <c r="F128"/>
  <c r="K120"/>
  <c r="F129"/>
  <c r="F124"/>
  <c r="E123"/>
  <c r="I120"/>
  <c r="F123"/>
  <c r="L120"/>
  <c r="M120"/>
  <c r="H120"/>
  <c r="G128"/>
  <c r="E128"/>
  <c r="H127"/>
  <c r="K127"/>
  <c r="K126"/>
  <c r="J120"/>
  <c r="F131"/>
  <c r="G120"/>
  <c r="E124"/>
  <c r="N120"/>
  <c r="E125"/>
  <c r="E131"/>
  <c r="H130"/>
  <c r="F130"/>
  <c r="G129"/>
  <c r="E129"/>
  <c r="I127"/>
  <c r="I126"/>
  <c r="L127"/>
  <c r="L126"/>
  <c r="J127"/>
  <c r="J126"/>
  <c r="G130"/>
  <c r="E130"/>
  <c r="E121"/>
  <c r="F121"/>
  <c r="F125"/>
  <c r="G127"/>
  <c r="N127"/>
  <c r="N126"/>
  <c r="E120"/>
  <c r="E127"/>
  <c r="E126"/>
  <c r="G126"/>
  <c r="F120"/>
  <c r="F127"/>
  <c r="F126"/>
  <c r="H126"/>
</calcChain>
</file>

<file path=xl/sharedStrings.xml><?xml version="1.0" encoding="utf-8"?>
<sst xmlns="http://schemas.openxmlformats.org/spreadsheetml/2006/main" count="206" uniqueCount="78">
  <si>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</si>
  <si>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</si>
  <si>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</si>
  <si>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</si>
  <si>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</si>
  <si>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</si>
  <si>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</si>
  <si>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</si>
  <si>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</si>
  <si>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</si>
  <si>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</si>
  <si>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</si>
  <si>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</si>
  <si>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</si>
  <si>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</si>
  <si>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</si>
  <si>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</si>
  <si>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</si>
  <si>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</si>
  <si>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</si>
  <si>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</si>
  <si>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</si>
  <si>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</si>
  <si>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</si>
  <si>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</si>
  <si>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</si>
  <si>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</si>
  <si>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</si>
  <si>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</si>
  <si>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</si>
  <si>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</si>
  <si>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</si>
  <si>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</si>
  <si>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</si>
  <si>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</si>
  <si>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</si>
  <si>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</si>
  <si>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</si>
  <si>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</si>
  <si>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</si>
  <si>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</si>
  <si>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</si>
  <si>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</si>
  <si>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</si>
  <si>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</si>
  <si>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</si>
  <si>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t>Департамент капитального строительства администрации Города Томска, Управление дорожной деятельностью, благоустройства и транспорта администрации Города Томска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</si>
  <si>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</si>
  <si>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</si>
  <si>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</si>
  <si>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</si>
  <si>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</si>
  <si>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</si>
  <si>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</si>
  <si>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</si>
  <si>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</si>
  <si>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</si>
  <si>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</si>
  <si>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</si>
  <si>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</si>
  <si>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</si>
  <si>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</si>
  <si>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</si>
  <si>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</si>
  <si>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</si>
  <si>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</si>
  <si>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</si>
  <si>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</si>
  <si>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</si>
  <si>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</si>
  <si>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</si>
  <si>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
0810199990/852</t>
  </si>
  <si>
    <t>0810120400/244</t>
  </si>
  <si>
    <t>0810120400/244
0810120530/243</t>
  </si>
  <si>
    <t>0830140010/414</t>
  </si>
  <si>
    <t>0830140010/414
0830120410/243
0830199990/244</t>
  </si>
  <si>
    <t>084014И000/414
0840140010/414
0840110099/244</t>
  </si>
  <si>
    <t>0850140010/414
0850100099/414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</si>
</sst>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" fontId="3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2" xfId="0" applyBorder="1"/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4" fontId="1" fillId="0" borderId="7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5" xfId="0" applyFill="1" applyBorder="1"/>
    <xf numFmtId="0" fontId="7" fillId="0" borderId="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36"/>
  <sheetViews>
    <sheetView tabSelected="1" view="pageBreakPreview" zoomScaleNormal="70" zoomScaleSheetLayoutView="100" workbookViewId="0">
      <pane ySplit="6" topLeftCell="A34" activePane="bottomLeft" state="frozen"/>
      <selection activeCell="B1" sqref="B1"/>
      <selection pane="bottomLeft" activeCell="D2" sqref="D2:N2"/>
    </sheetView>
  </sheetViews>
  <sheetFormatPr defaultRowHeight="15"/>
  <cols>
    <col min="1" max="1" width="6" style="14" customWidth="1"/>
    <col min="2" max="2" width="19.140625" style="14" customWidth="1"/>
    <col min="3" max="3" width="13.42578125" style="14" customWidth="1"/>
    <col min="4" max="4" width="11.7109375" style="45" customWidth="1"/>
    <col min="5" max="5" width="16" style="14" customWidth="1"/>
    <col min="6" max="6" width="11.42578125" style="14" customWidth="1"/>
    <col min="7" max="7" width="13.28515625" style="14" customWidth="1"/>
    <col min="8" max="8" width="9.5703125" style="14" customWidth="1"/>
    <col min="9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5.85546875" style="14" customWidth="1"/>
    <col min="15" max="15" width="16" style="14" customWidth="1"/>
    <col min="16" max="16" width="10" style="8" bestFit="1" customWidth="1"/>
    <col min="17" max="17" width="9.140625" style="8"/>
    <col min="18" max="18" width="13" style="8" customWidth="1"/>
    <col min="19" max="71" width="9.140625" style="8"/>
    <col min="72" max="16384" width="9.140625" style="14"/>
  </cols>
  <sheetData>
    <row r="1" spans="1:72" ht="37.5" customHeight="1">
      <c r="K1" s="92" t="s">
        <v>19</v>
      </c>
      <c r="L1" s="92"/>
      <c r="M1" s="92"/>
      <c r="N1" s="92"/>
      <c r="O1" s="92"/>
    </row>
    <row r="2" spans="1:72" ht="41.25" customHeight="1">
      <c r="A2" s="15"/>
      <c r="B2" s="16" t="s">
        <v>18</v>
      </c>
      <c r="C2" s="16"/>
      <c r="D2" s="93" t="s">
        <v>58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16"/>
      <c r="P2" s="17"/>
    </row>
    <row r="3" spans="1:72" ht="15.75">
      <c r="A3" s="15"/>
      <c r="B3" s="18"/>
      <c r="C3" s="18"/>
      <c r="D3" s="46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84" t="s">
        <v>0</v>
      </c>
      <c r="B4" s="84" t="s">
        <v>59</v>
      </c>
      <c r="C4" s="73" t="s">
        <v>70</v>
      </c>
      <c r="D4" s="84" t="s">
        <v>1</v>
      </c>
      <c r="E4" s="84" t="s">
        <v>2</v>
      </c>
      <c r="F4" s="84"/>
      <c r="G4" s="84" t="s">
        <v>3</v>
      </c>
      <c r="H4" s="84"/>
      <c r="I4" s="84"/>
      <c r="J4" s="84"/>
      <c r="K4" s="84"/>
      <c r="L4" s="84"/>
      <c r="M4" s="84"/>
      <c r="N4" s="84"/>
      <c r="O4" s="84" t="s">
        <v>5</v>
      </c>
    </row>
    <row r="5" spans="1:72">
      <c r="A5" s="84"/>
      <c r="B5" s="84"/>
      <c r="C5" s="74"/>
      <c r="D5" s="84"/>
      <c r="E5" s="84"/>
      <c r="F5" s="84"/>
      <c r="G5" s="84" t="s">
        <v>60</v>
      </c>
      <c r="H5" s="84"/>
      <c r="I5" s="84" t="s">
        <v>4</v>
      </c>
      <c r="J5" s="84"/>
      <c r="K5" s="84" t="s">
        <v>61</v>
      </c>
      <c r="L5" s="84"/>
      <c r="M5" s="84" t="s">
        <v>12</v>
      </c>
      <c r="N5" s="84"/>
      <c r="O5" s="84"/>
    </row>
    <row r="6" spans="1:72" ht="25.5">
      <c r="A6" s="84"/>
      <c r="B6" s="84"/>
      <c r="C6" s="75"/>
      <c r="D6" s="84"/>
      <c r="E6" s="23" t="s">
        <v>29</v>
      </c>
      <c r="F6" s="23" t="s">
        <v>14</v>
      </c>
      <c r="G6" s="23" t="s">
        <v>13</v>
      </c>
      <c r="H6" s="23" t="s">
        <v>14</v>
      </c>
      <c r="I6" s="23" t="s">
        <v>13</v>
      </c>
      <c r="J6" s="23" t="s">
        <v>14</v>
      </c>
      <c r="K6" s="23" t="s">
        <v>13</v>
      </c>
      <c r="L6" s="23" t="s">
        <v>14</v>
      </c>
      <c r="M6" s="23" t="s">
        <v>13</v>
      </c>
      <c r="N6" s="23" t="s">
        <v>68</v>
      </c>
      <c r="O6" s="84"/>
    </row>
    <row r="7" spans="1:72" ht="18" customHeight="1">
      <c r="A7" s="22" t="s">
        <v>17</v>
      </c>
      <c r="B7" s="95" t="s">
        <v>20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72" ht="41.25" customHeight="1">
      <c r="A8" s="21" t="s">
        <v>15</v>
      </c>
      <c r="B8" s="81" t="s">
        <v>45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</row>
    <row r="9" spans="1:72" s="9" customFormat="1" ht="12.75">
      <c r="B9" s="65" t="s">
        <v>30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1"/>
    </row>
    <row r="10" spans="1:72" s="10" customFormat="1" ht="12.75">
      <c r="A10" s="62" t="s">
        <v>17</v>
      </c>
      <c r="B10" s="70" t="s">
        <v>47</v>
      </c>
      <c r="C10" s="38"/>
      <c r="D10" s="47" t="s">
        <v>21</v>
      </c>
      <c r="E10" s="2">
        <f>E11+E12+E13+E14+E15</f>
        <v>359634.4</v>
      </c>
      <c r="F10" s="2">
        <f t="shared" ref="F10:N10" si="0">F11+F12+F13+F14+F15</f>
        <v>69349.100000000006</v>
      </c>
      <c r="G10" s="2">
        <f t="shared" si="0"/>
        <v>356634.4</v>
      </c>
      <c r="H10" s="2">
        <f t="shared" si="0"/>
        <v>66349.100000000006</v>
      </c>
      <c r="I10" s="2">
        <f t="shared" si="0"/>
        <v>0</v>
      </c>
      <c r="J10" s="2">
        <f t="shared" si="0"/>
        <v>0</v>
      </c>
      <c r="K10" s="2">
        <f t="shared" si="0"/>
        <v>3000</v>
      </c>
      <c r="L10" s="2">
        <f t="shared" si="0"/>
        <v>3000</v>
      </c>
      <c r="M10" s="2">
        <f t="shared" si="0"/>
        <v>0</v>
      </c>
      <c r="N10" s="2">
        <f t="shared" si="0"/>
        <v>0</v>
      </c>
      <c r="O10" s="73" t="s">
        <v>67</v>
      </c>
      <c r="P10" s="1"/>
    </row>
    <row r="11" spans="1:72" s="10" customFormat="1" ht="12.75">
      <c r="A11" s="63"/>
      <c r="B11" s="71"/>
      <c r="C11" s="39"/>
      <c r="D11" s="48" t="s">
        <v>7</v>
      </c>
      <c r="E11" s="30">
        <v>65034.9</v>
      </c>
      <c r="F11" s="30">
        <v>12276.3</v>
      </c>
      <c r="G11" s="30">
        <v>62034.9</v>
      </c>
      <c r="H11" s="30">
        <v>9276.2999999999993</v>
      </c>
      <c r="I11" s="30">
        <v>0</v>
      </c>
      <c r="J11" s="30">
        <v>0</v>
      </c>
      <c r="K11" s="30">
        <v>3000</v>
      </c>
      <c r="L11" s="30">
        <v>3000</v>
      </c>
      <c r="M11" s="30">
        <v>0</v>
      </c>
      <c r="N11" s="30">
        <v>0</v>
      </c>
      <c r="O11" s="74"/>
      <c r="P11" s="1"/>
    </row>
    <row r="12" spans="1:72" s="10" customFormat="1" ht="25.5">
      <c r="A12" s="63"/>
      <c r="B12" s="71"/>
      <c r="C12" s="39" t="s">
        <v>71</v>
      </c>
      <c r="D12" s="48" t="s">
        <v>8</v>
      </c>
      <c r="E12" s="30">
        <v>71225.899999999994</v>
      </c>
      <c r="F12" s="30">
        <v>32341.699999999997</v>
      </c>
      <c r="G12" s="30">
        <v>71225.899999999994</v>
      </c>
      <c r="H12" s="30">
        <v>32341.699999999997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74"/>
      <c r="P12" s="1"/>
    </row>
    <row r="13" spans="1:72" s="10" customFormat="1" ht="12.75">
      <c r="A13" s="63"/>
      <c r="B13" s="71"/>
      <c r="C13" s="39"/>
      <c r="D13" s="48" t="s">
        <v>9</v>
      </c>
      <c r="E13" s="30">
        <v>71935.700000000026</v>
      </c>
      <c r="F13" s="30">
        <v>13968.300000000001</v>
      </c>
      <c r="G13" s="30">
        <v>71935.700000000026</v>
      </c>
      <c r="H13" s="30">
        <v>13968.300000000001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74"/>
      <c r="P13" s="1"/>
    </row>
    <row r="14" spans="1:72" s="10" customFormat="1" ht="12.75">
      <c r="A14" s="63"/>
      <c r="B14" s="71"/>
      <c r="C14" s="39"/>
      <c r="D14" s="48" t="s">
        <v>10</v>
      </c>
      <c r="E14" s="30">
        <v>73895.900000000009</v>
      </c>
      <c r="F14" s="30">
        <v>10762.8</v>
      </c>
      <c r="G14" s="30">
        <v>73895.900000000009</v>
      </c>
      <c r="H14" s="30">
        <v>10762.8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74"/>
      <c r="P14" s="1"/>
    </row>
    <row r="15" spans="1:72" s="10" customFormat="1" ht="12.75">
      <c r="A15" s="64"/>
      <c r="B15" s="72"/>
      <c r="C15" s="40"/>
      <c r="D15" s="48" t="s">
        <v>11</v>
      </c>
      <c r="E15" s="30">
        <v>77541.999999999985</v>
      </c>
      <c r="F15" s="30">
        <v>0</v>
      </c>
      <c r="G15" s="30">
        <v>77541.999999999985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75"/>
      <c r="P15" s="1"/>
    </row>
    <row r="16" spans="1:72" s="10" customFormat="1" ht="12.75">
      <c r="A16" s="62" t="s">
        <v>32</v>
      </c>
      <c r="B16" s="70" t="s">
        <v>48</v>
      </c>
      <c r="C16" s="38"/>
      <c r="D16" s="47" t="s">
        <v>21</v>
      </c>
      <c r="E16" s="2">
        <f>E17+E18+E19+E20+E21</f>
        <v>249212.90000000002</v>
      </c>
      <c r="F16" s="2">
        <f t="shared" ref="F16:N16" si="1">F17+F18+F19+F20+F21</f>
        <v>99366.2</v>
      </c>
      <c r="G16" s="2">
        <f t="shared" si="1"/>
        <v>249212.90000000002</v>
      </c>
      <c r="H16" s="2">
        <f t="shared" si="1"/>
        <v>99366.2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74" t="s">
        <v>65</v>
      </c>
      <c r="P16" s="1"/>
    </row>
    <row r="17" spans="1:71" s="10" customFormat="1" ht="12.75">
      <c r="A17" s="63"/>
      <c r="B17" s="71"/>
      <c r="C17" s="39"/>
      <c r="D17" s="49" t="s">
        <v>7</v>
      </c>
      <c r="E17" s="3">
        <v>42087.100000000006</v>
      </c>
      <c r="F17" s="3">
        <v>24641.3</v>
      </c>
      <c r="G17" s="4">
        <v>42087.100000000006</v>
      </c>
      <c r="H17" s="3">
        <v>24641.3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v>0</v>
      </c>
      <c r="O17" s="74"/>
      <c r="P17" s="1"/>
    </row>
    <row r="18" spans="1:71" s="10" customFormat="1" ht="12.75">
      <c r="A18" s="63"/>
      <c r="B18" s="71"/>
      <c r="C18" s="39" t="s">
        <v>72</v>
      </c>
      <c r="D18" s="49" t="s">
        <v>8</v>
      </c>
      <c r="E18" s="3">
        <v>45660.5</v>
      </c>
      <c r="F18" s="3">
        <v>24815.899999999998</v>
      </c>
      <c r="G18" s="4">
        <v>45660.5</v>
      </c>
      <c r="H18" s="3">
        <v>24815.899999999998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v>0</v>
      </c>
      <c r="O18" s="74"/>
      <c r="P18" s="1"/>
    </row>
    <row r="19" spans="1:71" s="10" customFormat="1" ht="12.75">
      <c r="A19" s="63"/>
      <c r="B19" s="71"/>
      <c r="C19" s="39"/>
      <c r="D19" s="49" t="s">
        <v>9</v>
      </c>
      <c r="E19" s="3">
        <v>49565.1</v>
      </c>
      <c r="F19" s="3">
        <v>24954.5</v>
      </c>
      <c r="G19" s="4">
        <v>49565.1</v>
      </c>
      <c r="H19" s="3">
        <v>24954.5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v>0</v>
      </c>
      <c r="O19" s="74"/>
      <c r="P19" s="1"/>
    </row>
    <row r="20" spans="1:71" s="10" customFormat="1" ht="12.75">
      <c r="A20" s="63"/>
      <c r="B20" s="71"/>
      <c r="C20" s="39"/>
      <c r="D20" s="49" t="s">
        <v>10</v>
      </c>
      <c r="E20" s="3">
        <v>53731.399999999994</v>
      </c>
      <c r="F20" s="3">
        <v>24954.5</v>
      </c>
      <c r="G20" s="4">
        <v>53731.399999999994</v>
      </c>
      <c r="H20" s="3">
        <v>24954.5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v>0</v>
      </c>
      <c r="O20" s="74"/>
      <c r="P20" s="1"/>
    </row>
    <row r="21" spans="1:71" s="10" customFormat="1" ht="12.75">
      <c r="A21" s="64"/>
      <c r="B21" s="72"/>
      <c r="C21" s="40"/>
      <c r="D21" s="49" t="s">
        <v>11</v>
      </c>
      <c r="E21" s="3">
        <v>58168.800000000003</v>
      </c>
      <c r="F21" s="3">
        <v>0</v>
      </c>
      <c r="G21" s="4">
        <v>58168.800000000003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5">
        <v>0</v>
      </c>
      <c r="O21" s="75"/>
      <c r="P21" s="1"/>
    </row>
    <row r="22" spans="1:71" s="10" customFormat="1" ht="12.75">
      <c r="A22" s="62" t="s">
        <v>33</v>
      </c>
      <c r="B22" s="70" t="s">
        <v>69</v>
      </c>
      <c r="C22" s="38"/>
      <c r="D22" s="47" t="s">
        <v>21</v>
      </c>
      <c r="E22" s="2">
        <f>E23+E24+E25+E26+E27</f>
        <v>64841.5</v>
      </c>
      <c r="F22" s="2">
        <f t="shared" ref="F22:N22" si="2">F23+F24+F25+F26+F27</f>
        <v>28407.5</v>
      </c>
      <c r="G22" s="2">
        <f t="shared" si="2"/>
        <v>58701.7</v>
      </c>
      <c r="H22" s="2">
        <f t="shared" si="2"/>
        <v>22267.7</v>
      </c>
      <c r="I22" s="2">
        <f t="shared" si="2"/>
        <v>0</v>
      </c>
      <c r="J22" s="2">
        <f t="shared" si="2"/>
        <v>0</v>
      </c>
      <c r="K22" s="2">
        <f t="shared" si="2"/>
        <v>6139.8</v>
      </c>
      <c r="L22" s="2">
        <f t="shared" si="2"/>
        <v>6139.8</v>
      </c>
      <c r="M22" s="2">
        <f t="shared" si="2"/>
        <v>0</v>
      </c>
      <c r="N22" s="2">
        <f t="shared" si="2"/>
        <v>0</v>
      </c>
      <c r="O22" s="74" t="s">
        <v>35</v>
      </c>
      <c r="P22" s="1"/>
    </row>
    <row r="23" spans="1:71" s="10" customFormat="1" ht="12.75">
      <c r="A23" s="63"/>
      <c r="B23" s="71"/>
      <c r="C23" s="39"/>
      <c r="D23" s="49" t="s">
        <v>7</v>
      </c>
      <c r="E23" s="3">
        <v>10953</v>
      </c>
      <c r="F23" s="3">
        <v>6111.7</v>
      </c>
      <c r="G23" s="4">
        <v>8484.6</v>
      </c>
      <c r="H23" s="3">
        <v>3643.2999999999997</v>
      </c>
      <c r="I23" s="3">
        <v>0</v>
      </c>
      <c r="J23" s="3">
        <v>0</v>
      </c>
      <c r="K23" s="3">
        <v>2468.4</v>
      </c>
      <c r="L23" s="3">
        <v>2468.4</v>
      </c>
      <c r="M23" s="3">
        <v>0</v>
      </c>
      <c r="N23" s="3">
        <v>0</v>
      </c>
      <c r="O23" s="74"/>
      <c r="P23" s="1"/>
    </row>
    <row r="24" spans="1:71" s="10" customFormat="1" ht="25.5">
      <c r="A24" s="63"/>
      <c r="B24" s="71"/>
      <c r="C24" s="39" t="s">
        <v>73</v>
      </c>
      <c r="D24" s="49" t="s">
        <v>8</v>
      </c>
      <c r="E24" s="3">
        <v>19210.300000000003</v>
      </c>
      <c r="F24" s="3">
        <v>11221.4</v>
      </c>
      <c r="G24" s="4">
        <v>15538.900000000001</v>
      </c>
      <c r="H24" s="3">
        <v>7550</v>
      </c>
      <c r="I24" s="3">
        <v>0</v>
      </c>
      <c r="J24" s="3">
        <v>0</v>
      </c>
      <c r="K24" s="3">
        <v>3671.4</v>
      </c>
      <c r="L24" s="3">
        <v>3671.4</v>
      </c>
      <c r="M24" s="3">
        <v>0</v>
      </c>
      <c r="N24" s="3">
        <v>0</v>
      </c>
      <c r="O24" s="74"/>
      <c r="P24" s="1"/>
    </row>
    <row r="25" spans="1:71" s="10" customFormat="1" ht="12.75">
      <c r="A25" s="63"/>
      <c r="B25" s="71"/>
      <c r="C25" s="39"/>
      <c r="D25" s="49" t="s">
        <v>9</v>
      </c>
      <c r="E25" s="3">
        <v>9072.5</v>
      </c>
      <c r="F25" s="3">
        <v>5537.2</v>
      </c>
      <c r="G25" s="4">
        <v>9072.5</v>
      </c>
      <c r="H25" s="3">
        <v>5537.2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74"/>
      <c r="P25" s="1"/>
    </row>
    <row r="26" spans="1:71" s="10" customFormat="1" ht="12.75">
      <c r="A26" s="63"/>
      <c r="B26" s="71"/>
      <c r="C26" s="39"/>
      <c r="D26" s="49" t="s">
        <v>10</v>
      </c>
      <c r="E26" s="3">
        <v>15218.6</v>
      </c>
      <c r="F26" s="3">
        <v>5537.2</v>
      </c>
      <c r="G26" s="4">
        <v>15218.6</v>
      </c>
      <c r="H26" s="3">
        <v>5537.2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74"/>
      <c r="P26" s="1"/>
    </row>
    <row r="27" spans="1:71" s="10" customFormat="1" ht="12.75">
      <c r="A27" s="64"/>
      <c r="B27" s="72"/>
      <c r="C27" s="39"/>
      <c r="D27" s="49" t="s">
        <v>11</v>
      </c>
      <c r="E27" s="3">
        <v>10387.1</v>
      </c>
      <c r="F27" s="3">
        <v>0</v>
      </c>
      <c r="G27" s="4">
        <v>10387.1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75"/>
      <c r="P27" s="1"/>
    </row>
    <row r="28" spans="1:71" s="26" customFormat="1" ht="14.25" customHeight="1">
      <c r="A28" s="94"/>
      <c r="B28" s="99" t="s">
        <v>31</v>
      </c>
      <c r="C28" s="50"/>
      <c r="D28" s="51" t="s">
        <v>21</v>
      </c>
      <c r="E28" s="52">
        <f>E29+E30+E31+E32+E33</f>
        <v>673688.8</v>
      </c>
      <c r="F28" s="52">
        <f t="shared" ref="F28:N28" si="3">F29+F30+F31+F32+F33</f>
        <v>197122.8</v>
      </c>
      <c r="G28" s="52">
        <f t="shared" si="3"/>
        <v>664549</v>
      </c>
      <c r="H28" s="52">
        <f t="shared" si="3"/>
        <v>187983</v>
      </c>
      <c r="I28" s="52">
        <f t="shared" si="3"/>
        <v>0</v>
      </c>
      <c r="J28" s="52">
        <f t="shared" si="3"/>
        <v>0</v>
      </c>
      <c r="K28" s="52">
        <f t="shared" si="3"/>
        <v>9139.7999999999993</v>
      </c>
      <c r="L28" s="52">
        <f t="shared" si="3"/>
        <v>9139.7999999999993</v>
      </c>
      <c r="M28" s="52">
        <f t="shared" si="3"/>
        <v>0</v>
      </c>
      <c r="N28" s="52">
        <f t="shared" si="3"/>
        <v>0</v>
      </c>
      <c r="O28" s="7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</row>
    <row r="29" spans="1:71" s="26" customFormat="1">
      <c r="A29" s="94"/>
      <c r="B29" s="99"/>
      <c r="C29" s="53"/>
      <c r="D29" s="54" t="s">
        <v>7</v>
      </c>
      <c r="E29" s="55">
        <f t="shared" ref="E29:F33" si="4">G29+I29+K29+M29</f>
        <v>118075</v>
      </c>
      <c r="F29" s="55">
        <f t="shared" si="4"/>
        <v>43029.3</v>
      </c>
      <c r="G29" s="55">
        <f t="shared" ref="G29:N29" si="5">G11+G17+G23</f>
        <v>112606.6</v>
      </c>
      <c r="H29" s="55">
        <f t="shared" si="5"/>
        <v>37560.9</v>
      </c>
      <c r="I29" s="55">
        <f t="shared" si="5"/>
        <v>0</v>
      </c>
      <c r="J29" s="55">
        <f t="shared" si="5"/>
        <v>0</v>
      </c>
      <c r="K29" s="55">
        <f t="shared" si="5"/>
        <v>5468.4</v>
      </c>
      <c r="L29" s="55">
        <f t="shared" si="5"/>
        <v>5468.4</v>
      </c>
      <c r="M29" s="55">
        <f t="shared" si="5"/>
        <v>0</v>
      </c>
      <c r="N29" s="55">
        <f t="shared" si="5"/>
        <v>0</v>
      </c>
      <c r="O29" s="74"/>
      <c r="P29" s="25"/>
      <c r="Q29" s="25"/>
      <c r="R29" s="25"/>
      <c r="S29" s="25"/>
      <c r="T29" s="2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</row>
    <row r="30" spans="1:71" s="26" customFormat="1">
      <c r="A30" s="94"/>
      <c r="B30" s="99"/>
      <c r="C30" s="53"/>
      <c r="D30" s="54" t="s">
        <v>8</v>
      </c>
      <c r="E30" s="55">
        <f t="shared" si="4"/>
        <v>136096.69999999998</v>
      </c>
      <c r="F30" s="55">
        <f t="shared" si="4"/>
        <v>68378.999999999985</v>
      </c>
      <c r="G30" s="55">
        <f t="shared" ref="G30:N33" si="6">G12+G18+G24</f>
        <v>132425.29999999999</v>
      </c>
      <c r="H30" s="55">
        <f t="shared" si="6"/>
        <v>64707.599999999991</v>
      </c>
      <c r="I30" s="55">
        <f t="shared" si="6"/>
        <v>0</v>
      </c>
      <c r="J30" s="55">
        <f t="shared" si="6"/>
        <v>0</v>
      </c>
      <c r="K30" s="55">
        <f t="shared" si="6"/>
        <v>3671.4</v>
      </c>
      <c r="L30" s="55">
        <f t="shared" si="6"/>
        <v>3671.4</v>
      </c>
      <c r="M30" s="55">
        <f t="shared" si="6"/>
        <v>0</v>
      </c>
      <c r="N30" s="55">
        <f t="shared" si="6"/>
        <v>0</v>
      </c>
      <c r="O30" s="7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 s="26" customFormat="1">
      <c r="A31" s="94"/>
      <c r="B31" s="99"/>
      <c r="C31" s="53"/>
      <c r="D31" s="54" t="s">
        <v>9</v>
      </c>
      <c r="E31" s="55">
        <f t="shared" si="4"/>
        <v>130573.30000000002</v>
      </c>
      <c r="F31" s="55">
        <f t="shared" si="4"/>
        <v>44460</v>
      </c>
      <c r="G31" s="55">
        <f t="shared" si="6"/>
        <v>130573.30000000002</v>
      </c>
      <c r="H31" s="55">
        <f t="shared" si="6"/>
        <v>44460</v>
      </c>
      <c r="I31" s="55">
        <f t="shared" si="6"/>
        <v>0</v>
      </c>
      <c r="J31" s="55">
        <f t="shared" si="6"/>
        <v>0</v>
      </c>
      <c r="K31" s="55">
        <f t="shared" si="6"/>
        <v>0</v>
      </c>
      <c r="L31" s="55">
        <f t="shared" si="6"/>
        <v>0</v>
      </c>
      <c r="M31" s="55">
        <f t="shared" si="6"/>
        <v>0</v>
      </c>
      <c r="N31" s="55">
        <f t="shared" si="6"/>
        <v>0</v>
      </c>
      <c r="O31" s="7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 s="26" customFormat="1">
      <c r="A32" s="94"/>
      <c r="B32" s="99"/>
      <c r="C32" s="53"/>
      <c r="D32" s="54" t="s">
        <v>10</v>
      </c>
      <c r="E32" s="55">
        <f t="shared" si="4"/>
        <v>142845.9</v>
      </c>
      <c r="F32" s="55">
        <f t="shared" si="4"/>
        <v>41254.5</v>
      </c>
      <c r="G32" s="55">
        <f t="shared" si="6"/>
        <v>142845.9</v>
      </c>
      <c r="H32" s="55">
        <f t="shared" si="6"/>
        <v>41254.5</v>
      </c>
      <c r="I32" s="55">
        <f t="shared" si="6"/>
        <v>0</v>
      </c>
      <c r="J32" s="55">
        <f t="shared" si="6"/>
        <v>0</v>
      </c>
      <c r="K32" s="55">
        <f t="shared" si="6"/>
        <v>0</v>
      </c>
      <c r="L32" s="55">
        <f t="shared" si="6"/>
        <v>0</v>
      </c>
      <c r="M32" s="55">
        <f t="shared" si="6"/>
        <v>0</v>
      </c>
      <c r="N32" s="55">
        <f t="shared" si="6"/>
        <v>0</v>
      </c>
      <c r="O32" s="7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2" s="26" customFormat="1">
      <c r="A33" s="94"/>
      <c r="B33" s="99"/>
      <c r="C33" s="57"/>
      <c r="D33" s="54" t="s">
        <v>11</v>
      </c>
      <c r="E33" s="55">
        <f t="shared" si="4"/>
        <v>146097.9</v>
      </c>
      <c r="F33" s="55">
        <f t="shared" si="4"/>
        <v>0</v>
      </c>
      <c r="G33" s="55">
        <f t="shared" si="6"/>
        <v>146097.9</v>
      </c>
      <c r="H33" s="55">
        <f t="shared" si="6"/>
        <v>0</v>
      </c>
      <c r="I33" s="55">
        <f t="shared" si="6"/>
        <v>0</v>
      </c>
      <c r="J33" s="55">
        <f t="shared" si="6"/>
        <v>0</v>
      </c>
      <c r="K33" s="55">
        <f t="shared" si="6"/>
        <v>0</v>
      </c>
      <c r="L33" s="55">
        <f t="shared" si="6"/>
        <v>0</v>
      </c>
      <c r="M33" s="55">
        <f t="shared" si="6"/>
        <v>0</v>
      </c>
      <c r="N33" s="55">
        <f t="shared" si="6"/>
        <v>0</v>
      </c>
      <c r="O33" s="7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2" ht="15.75">
      <c r="A34" s="21" t="s">
        <v>16</v>
      </c>
      <c r="B34" s="81" t="s">
        <v>62</v>
      </c>
      <c r="C34" s="10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72" s="9" customFormat="1" ht="12.75">
      <c r="B35" s="65" t="s">
        <v>34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1"/>
    </row>
    <row r="36" spans="1:72" s="13" customFormat="1" ht="12.75">
      <c r="A36" s="62" t="s">
        <v>17</v>
      </c>
      <c r="B36" s="89" t="s">
        <v>49</v>
      </c>
      <c r="C36" s="41"/>
      <c r="D36" s="49" t="s">
        <v>21</v>
      </c>
      <c r="E36" s="2">
        <f>E37+E38+E39+E40+E41</f>
        <v>61577.15</v>
      </c>
      <c r="F36" s="2">
        <f t="shared" ref="F36:N36" si="7">F37+F38+F39+F40+F41</f>
        <v>61577.15</v>
      </c>
      <c r="G36" s="2">
        <f t="shared" si="7"/>
        <v>61577.15</v>
      </c>
      <c r="H36" s="2">
        <f t="shared" si="7"/>
        <v>61577.15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O36" s="73" t="s">
        <v>35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2"/>
    </row>
    <row r="37" spans="1:72" s="9" customFormat="1" ht="12.75">
      <c r="A37" s="63"/>
      <c r="B37" s="90"/>
      <c r="C37" s="41"/>
      <c r="D37" s="49" t="s">
        <v>7</v>
      </c>
      <c r="E37" s="24">
        <v>14759.15</v>
      </c>
      <c r="F37" s="24">
        <v>14759.15</v>
      </c>
      <c r="G37" s="24">
        <v>14759.15</v>
      </c>
      <c r="H37" s="24">
        <v>14759.15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7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1"/>
    </row>
    <row r="38" spans="1:72" s="9" customFormat="1" ht="12.75">
      <c r="A38" s="63"/>
      <c r="B38" s="90"/>
      <c r="C38" s="41"/>
      <c r="D38" s="49" t="s">
        <v>8</v>
      </c>
      <c r="E38" s="24">
        <v>15801</v>
      </c>
      <c r="F38" s="24">
        <v>15801</v>
      </c>
      <c r="G38" s="24">
        <v>15801</v>
      </c>
      <c r="H38" s="24">
        <v>15801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7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1"/>
    </row>
    <row r="39" spans="1:72" s="9" customFormat="1" ht="12.75">
      <c r="A39" s="63"/>
      <c r="B39" s="90"/>
      <c r="C39" s="41"/>
      <c r="D39" s="49" t="s">
        <v>9</v>
      </c>
      <c r="E39" s="24">
        <v>15608.5</v>
      </c>
      <c r="F39" s="24">
        <v>15608.5</v>
      </c>
      <c r="G39" s="24">
        <v>15608.5</v>
      </c>
      <c r="H39" s="24">
        <v>15608.5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7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1"/>
    </row>
    <row r="40" spans="1:72" s="9" customFormat="1" ht="12.75">
      <c r="A40" s="63"/>
      <c r="B40" s="90"/>
      <c r="C40" s="41"/>
      <c r="D40" s="49" t="s">
        <v>10</v>
      </c>
      <c r="E40" s="24">
        <v>15408.5</v>
      </c>
      <c r="F40" s="24">
        <v>15408.5</v>
      </c>
      <c r="G40" s="24">
        <v>15408.5</v>
      </c>
      <c r="H40" s="24">
        <v>15408.5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7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1"/>
    </row>
    <row r="41" spans="1:72" s="9" customFormat="1" ht="12.75">
      <c r="A41" s="64"/>
      <c r="B41" s="91"/>
      <c r="C41" s="42"/>
      <c r="D41" s="49" t="s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7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1"/>
    </row>
    <row r="42" spans="1:72" s="10" customFormat="1" ht="12.75">
      <c r="A42" s="62" t="s">
        <v>32</v>
      </c>
      <c r="B42" s="70" t="s">
        <v>50</v>
      </c>
      <c r="C42" s="39"/>
      <c r="D42" s="49" t="s">
        <v>21</v>
      </c>
      <c r="E42" s="2">
        <f>E43+E44+E45+E46+E47</f>
        <v>61577.15</v>
      </c>
      <c r="F42" s="2">
        <f t="shared" ref="F42:N42" si="8">F43+F44+F45+F46+F47</f>
        <v>61577.15</v>
      </c>
      <c r="G42" s="2">
        <f t="shared" si="8"/>
        <v>61577.15</v>
      </c>
      <c r="H42" s="2">
        <f t="shared" si="8"/>
        <v>61577.15</v>
      </c>
      <c r="I42" s="20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73" t="s">
        <v>35</v>
      </c>
    </row>
    <row r="43" spans="1:72" s="10" customFormat="1" ht="12.75">
      <c r="A43" s="63"/>
      <c r="B43" s="71"/>
      <c r="C43" s="39"/>
      <c r="D43" s="49" t="s">
        <v>7</v>
      </c>
      <c r="E43" s="24">
        <v>14759.15</v>
      </c>
      <c r="F43" s="24">
        <v>14759.15</v>
      </c>
      <c r="G43" s="24">
        <v>14759.15</v>
      </c>
      <c r="H43" s="24">
        <v>14759.15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74"/>
    </row>
    <row r="44" spans="1:72" s="10" customFormat="1" ht="12.75">
      <c r="A44" s="63"/>
      <c r="B44" s="71"/>
      <c r="C44" s="39"/>
      <c r="D44" s="49" t="s">
        <v>8</v>
      </c>
      <c r="E44" s="24">
        <v>15801</v>
      </c>
      <c r="F44" s="24">
        <v>15801</v>
      </c>
      <c r="G44" s="24">
        <v>15801</v>
      </c>
      <c r="H44" s="24">
        <v>15801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4"/>
    </row>
    <row r="45" spans="1:72" s="10" customFormat="1" ht="12.75">
      <c r="A45" s="63"/>
      <c r="B45" s="71"/>
      <c r="C45" s="39"/>
      <c r="D45" s="49" t="s">
        <v>9</v>
      </c>
      <c r="E45" s="24">
        <v>15608.5</v>
      </c>
      <c r="F45" s="24">
        <v>15608.5</v>
      </c>
      <c r="G45" s="24">
        <v>15608.5</v>
      </c>
      <c r="H45" s="24">
        <v>15608.5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74"/>
    </row>
    <row r="46" spans="1:72" s="10" customFormat="1" ht="12.75">
      <c r="A46" s="63"/>
      <c r="B46" s="71"/>
      <c r="C46" s="39"/>
      <c r="D46" s="49" t="s">
        <v>10</v>
      </c>
      <c r="E46" s="24">
        <v>15408.5</v>
      </c>
      <c r="F46" s="24">
        <v>15408.5</v>
      </c>
      <c r="G46" s="24">
        <v>15408.5</v>
      </c>
      <c r="H46" s="24">
        <v>15408.5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74"/>
    </row>
    <row r="47" spans="1:72" s="10" customFormat="1" ht="12.75">
      <c r="A47" s="64"/>
      <c r="B47" s="72"/>
      <c r="C47" s="40"/>
      <c r="D47" s="49" t="s">
        <v>11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75"/>
    </row>
    <row r="48" spans="1:72" s="10" customFormat="1" ht="12.75">
      <c r="A48" s="62" t="s">
        <v>33</v>
      </c>
      <c r="B48" s="70" t="s">
        <v>51</v>
      </c>
      <c r="C48" s="39"/>
      <c r="D48" s="49" t="s">
        <v>21</v>
      </c>
      <c r="E48" s="2">
        <f>E49+E50+E51+E52+E53</f>
        <v>18379.399999999998</v>
      </c>
      <c r="F48" s="2">
        <f t="shared" ref="F48:N48" si="9">F49+F50+F51+F52+F53</f>
        <v>18379.399999999998</v>
      </c>
      <c r="G48" s="2">
        <f t="shared" si="9"/>
        <v>18878.899999999998</v>
      </c>
      <c r="H48" s="2">
        <f t="shared" si="9"/>
        <v>18878.899999999998</v>
      </c>
      <c r="I48" s="2">
        <f t="shared" si="9"/>
        <v>0</v>
      </c>
      <c r="J48" s="2">
        <f t="shared" si="9"/>
        <v>0</v>
      </c>
      <c r="K48" s="2">
        <f t="shared" si="9"/>
        <v>0</v>
      </c>
      <c r="L48" s="2">
        <f t="shared" si="9"/>
        <v>0</v>
      </c>
      <c r="M48" s="2">
        <f t="shared" si="9"/>
        <v>0</v>
      </c>
      <c r="N48" s="2">
        <f t="shared" si="9"/>
        <v>0</v>
      </c>
      <c r="O48" s="73" t="s">
        <v>67</v>
      </c>
    </row>
    <row r="49" spans="1:71" s="10" customFormat="1" ht="12.75">
      <c r="A49" s="63"/>
      <c r="B49" s="71"/>
      <c r="C49" s="39"/>
      <c r="D49" s="49" t="s">
        <v>7</v>
      </c>
      <c r="E49" s="24">
        <f>4613.4-74.2</f>
        <v>4539.2</v>
      </c>
      <c r="F49" s="24">
        <f>4613.4-74.2</f>
        <v>4539.2</v>
      </c>
      <c r="G49" s="24">
        <f>4613.4-74.2</f>
        <v>4539.2</v>
      </c>
      <c r="H49" s="24">
        <f>4613.4-74.2</f>
        <v>4539.2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74"/>
    </row>
    <row r="50" spans="1:71" s="10" customFormat="1" ht="12.75">
      <c r="A50" s="63"/>
      <c r="B50" s="71"/>
      <c r="C50" s="39"/>
      <c r="D50" s="49" t="s">
        <v>8</v>
      </c>
      <c r="E50" s="24">
        <v>4613.3999999999996</v>
      </c>
      <c r="F50" s="24">
        <v>4613.3999999999996</v>
      </c>
      <c r="G50" s="24">
        <v>5112.8999999999996</v>
      </c>
      <c r="H50" s="24">
        <v>5112.8999999999996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74"/>
    </row>
    <row r="51" spans="1:71" s="10" customFormat="1" ht="12.75">
      <c r="A51" s="63"/>
      <c r="B51" s="71"/>
      <c r="C51" s="39"/>
      <c r="D51" s="49" t="s">
        <v>9</v>
      </c>
      <c r="E51" s="24">
        <v>4613.3999999999996</v>
      </c>
      <c r="F51" s="24">
        <v>4613.3999999999996</v>
      </c>
      <c r="G51" s="24">
        <v>4613.3999999999996</v>
      </c>
      <c r="H51" s="24">
        <v>4613.3999999999996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74"/>
    </row>
    <row r="52" spans="1:71" s="10" customFormat="1" ht="12.75">
      <c r="A52" s="63"/>
      <c r="B52" s="71"/>
      <c r="C52" s="39"/>
      <c r="D52" s="49" t="s">
        <v>10</v>
      </c>
      <c r="E52" s="24">
        <v>4613.3999999999996</v>
      </c>
      <c r="F52" s="24">
        <v>4613.3999999999996</v>
      </c>
      <c r="G52" s="24">
        <v>4613.3999999999996</v>
      </c>
      <c r="H52" s="24">
        <v>4613.3999999999996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74"/>
    </row>
    <row r="53" spans="1:71" s="10" customFormat="1" ht="12.75">
      <c r="A53" s="64"/>
      <c r="B53" s="72"/>
      <c r="C53" s="40"/>
      <c r="D53" s="49" t="s">
        <v>11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75"/>
    </row>
    <row r="54" spans="1:71" s="10" customFormat="1" ht="12.75">
      <c r="A54" s="62" t="s">
        <v>36</v>
      </c>
      <c r="B54" s="70" t="s">
        <v>52</v>
      </c>
      <c r="C54" s="39"/>
      <c r="D54" s="49" t="s">
        <v>21</v>
      </c>
      <c r="E54" s="2">
        <f>E55+E56+E57+E58+E59</f>
        <v>1315.6</v>
      </c>
      <c r="F54" s="2">
        <f t="shared" ref="F54:N54" si="10">F55+F56+F57+F58+F59</f>
        <v>1315.6</v>
      </c>
      <c r="G54" s="2">
        <f t="shared" si="10"/>
        <v>1315.6</v>
      </c>
      <c r="H54" s="2">
        <f t="shared" si="10"/>
        <v>1315.6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73" t="s">
        <v>35</v>
      </c>
    </row>
    <row r="55" spans="1:71" s="10" customFormat="1" ht="12.75">
      <c r="A55" s="63"/>
      <c r="B55" s="71"/>
      <c r="C55" s="39"/>
      <c r="D55" s="49" t="s">
        <v>7</v>
      </c>
      <c r="E55" s="24">
        <v>328.9</v>
      </c>
      <c r="F55" s="24">
        <v>328.9</v>
      </c>
      <c r="G55" s="24">
        <v>328.9</v>
      </c>
      <c r="H55" s="24">
        <v>328.9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74"/>
    </row>
    <row r="56" spans="1:71" s="10" customFormat="1" ht="12.75">
      <c r="A56" s="63"/>
      <c r="B56" s="71"/>
      <c r="C56" s="39"/>
      <c r="D56" s="49" t="s">
        <v>8</v>
      </c>
      <c r="E56" s="24">
        <v>328.9</v>
      </c>
      <c r="F56" s="24">
        <v>328.9</v>
      </c>
      <c r="G56" s="24">
        <v>328.9</v>
      </c>
      <c r="H56" s="24">
        <v>328.9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74"/>
    </row>
    <row r="57" spans="1:71" s="10" customFormat="1" ht="12.75">
      <c r="A57" s="63"/>
      <c r="B57" s="71"/>
      <c r="C57" s="39"/>
      <c r="D57" s="49" t="s">
        <v>9</v>
      </c>
      <c r="E57" s="24">
        <v>328.9</v>
      </c>
      <c r="F57" s="24">
        <v>328.9</v>
      </c>
      <c r="G57" s="24">
        <v>328.9</v>
      </c>
      <c r="H57" s="24">
        <v>328.9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74"/>
    </row>
    <row r="58" spans="1:71" s="10" customFormat="1" ht="12.75">
      <c r="A58" s="63"/>
      <c r="B58" s="71"/>
      <c r="C58" s="39"/>
      <c r="D58" s="49" t="s">
        <v>10</v>
      </c>
      <c r="E58" s="24">
        <v>328.9</v>
      </c>
      <c r="F58" s="24">
        <v>328.9</v>
      </c>
      <c r="G58" s="24">
        <v>328.9</v>
      </c>
      <c r="H58" s="24">
        <v>328.9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74"/>
    </row>
    <row r="59" spans="1:71" s="10" customFormat="1" ht="12.75">
      <c r="A59" s="64"/>
      <c r="B59" s="72"/>
      <c r="C59" s="39"/>
      <c r="D59" s="49" t="s">
        <v>11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75"/>
    </row>
    <row r="60" spans="1:71" s="26" customFormat="1">
      <c r="A60" s="94"/>
      <c r="B60" s="99" t="s">
        <v>37</v>
      </c>
      <c r="C60" s="50"/>
      <c r="D60" s="51" t="s">
        <v>21</v>
      </c>
      <c r="E60" s="52">
        <f>E61+E62+E63+E64+E65</f>
        <v>143348.80000000002</v>
      </c>
      <c r="F60" s="52">
        <f t="shared" ref="F60:N60" si="11">F61+F62+F63+F64+F65</f>
        <v>143348.80000000002</v>
      </c>
      <c r="G60" s="52">
        <f t="shared" si="11"/>
        <v>143348.80000000002</v>
      </c>
      <c r="H60" s="52">
        <f t="shared" si="11"/>
        <v>143348.80000000002</v>
      </c>
      <c r="I60" s="52">
        <f t="shared" si="11"/>
        <v>0</v>
      </c>
      <c r="J60" s="52">
        <f t="shared" si="11"/>
        <v>0</v>
      </c>
      <c r="K60" s="52">
        <f t="shared" si="11"/>
        <v>0</v>
      </c>
      <c r="L60" s="52">
        <f t="shared" si="11"/>
        <v>0</v>
      </c>
      <c r="M60" s="52">
        <f t="shared" si="11"/>
        <v>0</v>
      </c>
      <c r="N60" s="52">
        <f t="shared" si="11"/>
        <v>0</v>
      </c>
      <c r="O60" s="73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</row>
    <row r="61" spans="1:71" s="26" customFormat="1">
      <c r="A61" s="94"/>
      <c r="B61" s="99"/>
      <c r="C61" s="53"/>
      <c r="D61" s="54" t="s">
        <v>7</v>
      </c>
      <c r="E61" s="55">
        <f t="shared" ref="E61:F65" si="12">G61+I61+K61+M61</f>
        <v>34386.400000000001</v>
      </c>
      <c r="F61" s="55">
        <f t="shared" si="12"/>
        <v>34386.400000000001</v>
      </c>
      <c r="G61" s="56">
        <f t="shared" ref="G61:N61" si="13">G37+G43+G49+G55</f>
        <v>34386.400000000001</v>
      </c>
      <c r="H61" s="56">
        <f t="shared" si="13"/>
        <v>34386.400000000001</v>
      </c>
      <c r="I61" s="56">
        <f t="shared" si="13"/>
        <v>0</v>
      </c>
      <c r="J61" s="56">
        <f t="shared" si="13"/>
        <v>0</v>
      </c>
      <c r="K61" s="56">
        <f t="shared" si="13"/>
        <v>0</v>
      </c>
      <c r="L61" s="56">
        <f t="shared" si="13"/>
        <v>0</v>
      </c>
      <c r="M61" s="56">
        <f t="shared" si="13"/>
        <v>0</v>
      </c>
      <c r="N61" s="56">
        <f t="shared" si="13"/>
        <v>0</v>
      </c>
      <c r="O61" s="74"/>
      <c r="P61" s="25"/>
      <c r="Q61" s="25"/>
      <c r="R61" s="32"/>
      <c r="S61" s="32"/>
      <c r="T61" s="32"/>
      <c r="U61" s="32"/>
      <c r="V61" s="32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</row>
    <row r="62" spans="1:71" s="26" customFormat="1">
      <c r="A62" s="94"/>
      <c r="B62" s="99"/>
      <c r="C62" s="53"/>
      <c r="D62" s="54" t="s">
        <v>8</v>
      </c>
      <c r="E62" s="55">
        <f t="shared" si="12"/>
        <v>37043.800000000003</v>
      </c>
      <c r="F62" s="55">
        <f t="shared" si="12"/>
        <v>37043.800000000003</v>
      </c>
      <c r="G62" s="56">
        <f t="shared" ref="G62:N65" si="14">G38+G44+G50+G56</f>
        <v>37043.800000000003</v>
      </c>
      <c r="H62" s="56">
        <f t="shared" si="14"/>
        <v>37043.800000000003</v>
      </c>
      <c r="I62" s="56">
        <f t="shared" si="14"/>
        <v>0</v>
      </c>
      <c r="J62" s="56">
        <f t="shared" si="14"/>
        <v>0</v>
      </c>
      <c r="K62" s="56">
        <f t="shared" si="14"/>
        <v>0</v>
      </c>
      <c r="L62" s="56">
        <f t="shared" si="14"/>
        <v>0</v>
      </c>
      <c r="M62" s="56">
        <f t="shared" si="14"/>
        <v>0</v>
      </c>
      <c r="N62" s="56">
        <f t="shared" si="14"/>
        <v>0</v>
      </c>
      <c r="O62" s="74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1" s="26" customFormat="1">
      <c r="A63" s="94"/>
      <c r="B63" s="99"/>
      <c r="C63" s="53"/>
      <c r="D63" s="54" t="s">
        <v>9</v>
      </c>
      <c r="E63" s="55">
        <f t="shared" si="12"/>
        <v>36159.300000000003</v>
      </c>
      <c r="F63" s="55">
        <f t="shared" si="12"/>
        <v>36159.300000000003</v>
      </c>
      <c r="G63" s="56">
        <f t="shared" si="14"/>
        <v>36159.300000000003</v>
      </c>
      <c r="H63" s="56">
        <f t="shared" si="14"/>
        <v>36159.300000000003</v>
      </c>
      <c r="I63" s="56">
        <f t="shared" si="14"/>
        <v>0</v>
      </c>
      <c r="J63" s="56">
        <f t="shared" si="14"/>
        <v>0</v>
      </c>
      <c r="K63" s="56">
        <f t="shared" si="14"/>
        <v>0</v>
      </c>
      <c r="L63" s="56">
        <f t="shared" si="14"/>
        <v>0</v>
      </c>
      <c r="M63" s="56">
        <f t="shared" si="14"/>
        <v>0</v>
      </c>
      <c r="N63" s="56">
        <f t="shared" si="14"/>
        <v>0</v>
      </c>
      <c r="O63" s="74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</row>
    <row r="64" spans="1:71" s="26" customFormat="1">
      <c r="A64" s="94"/>
      <c r="B64" s="99"/>
      <c r="C64" s="53"/>
      <c r="D64" s="54" t="s">
        <v>10</v>
      </c>
      <c r="E64" s="55">
        <f t="shared" si="12"/>
        <v>35759.300000000003</v>
      </c>
      <c r="F64" s="55">
        <f t="shared" si="12"/>
        <v>35759.300000000003</v>
      </c>
      <c r="G64" s="56">
        <f t="shared" si="14"/>
        <v>35759.300000000003</v>
      </c>
      <c r="H64" s="56">
        <f t="shared" si="14"/>
        <v>35759.300000000003</v>
      </c>
      <c r="I64" s="56">
        <f t="shared" si="14"/>
        <v>0</v>
      </c>
      <c r="J64" s="56">
        <f t="shared" si="14"/>
        <v>0</v>
      </c>
      <c r="K64" s="56">
        <f t="shared" si="14"/>
        <v>0</v>
      </c>
      <c r="L64" s="56">
        <f t="shared" si="14"/>
        <v>0</v>
      </c>
      <c r="M64" s="56">
        <f t="shared" si="14"/>
        <v>0</v>
      </c>
      <c r="N64" s="56">
        <f t="shared" si="14"/>
        <v>0</v>
      </c>
      <c r="O64" s="74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</row>
    <row r="65" spans="1:72" s="26" customFormat="1">
      <c r="A65" s="94"/>
      <c r="B65" s="99"/>
      <c r="C65" s="57"/>
      <c r="D65" s="54" t="s">
        <v>11</v>
      </c>
      <c r="E65" s="55">
        <f t="shared" si="12"/>
        <v>0</v>
      </c>
      <c r="F65" s="55">
        <f t="shared" si="12"/>
        <v>0</v>
      </c>
      <c r="G65" s="56">
        <f t="shared" si="14"/>
        <v>0</v>
      </c>
      <c r="H65" s="56">
        <f t="shared" si="14"/>
        <v>0</v>
      </c>
      <c r="I65" s="56">
        <f t="shared" si="14"/>
        <v>0</v>
      </c>
      <c r="J65" s="56">
        <f t="shared" si="14"/>
        <v>0</v>
      </c>
      <c r="K65" s="56">
        <f t="shared" si="14"/>
        <v>0</v>
      </c>
      <c r="L65" s="56">
        <f t="shared" si="14"/>
        <v>0</v>
      </c>
      <c r="M65" s="56">
        <f t="shared" si="14"/>
        <v>0</v>
      </c>
      <c r="N65" s="56">
        <f t="shared" si="14"/>
        <v>0</v>
      </c>
      <c r="O65" s="7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</row>
    <row r="66" spans="1:72" ht="15.75">
      <c r="A66" s="21" t="s">
        <v>22</v>
      </c>
      <c r="B66" s="81" t="s">
        <v>26</v>
      </c>
      <c r="C66" s="10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3"/>
    </row>
    <row r="67" spans="1:72" s="9" customFormat="1" ht="12.75">
      <c r="B67" s="65" t="s">
        <v>38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1"/>
    </row>
    <row r="68" spans="1:72" s="9" customFormat="1" ht="27.75" customHeight="1">
      <c r="A68" s="62" t="s">
        <v>17</v>
      </c>
      <c r="B68" s="70" t="s">
        <v>53</v>
      </c>
      <c r="C68" s="33"/>
      <c r="D68" s="2" t="s">
        <v>21</v>
      </c>
      <c r="E68" s="2">
        <f>G68+I68+K68+M68</f>
        <v>2737953.17</v>
      </c>
      <c r="F68" s="2">
        <f>H68+J68+L68+N68</f>
        <v>304345.90000000002</v>
      </c>
      <c r="G68" s="2">
        <f t="shared" ref="G68:N68" si="15">G69+G70+G71+G72+G73</f>
        <v>2183756.9699999997</v>
      </c>
      <c r="H68" s="2">
        <f t="shared" si="15"/>
        <v>304345.90000000002</v>
      </c>
      <c r="I68" s="2">
        <f t="shared" si="15"/>
        <v>175200</v>
      </c>
      <c r="J68" s="2">
        <f t="shared" si="15"/>
        <v>0</v>
      </c>
      <c r="K68" s="2">
        <f t="shared" si="15"/>
        <v>320596.2</v>
      </c>
      <c r="L68" s="2">
        <f t="shared" si="15"/>
        <v>0</v>
      </c>
      <c r="M68" s="2">
        <f t="shared" si="15"/>
        <v>58400</v>
      </c>
      <c r="N68" s="2">
        <f t="shared" si="15"/>
        <v>0</v>
      </c>
      <c r="O68" s="73" t="s">
        <v>66</v>
      </c>
      <c r="P68" s="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1"/>
    </row>
    <row r="69" spans="1:72" s="9" customFormat="1" ht="18.75" customHeight="1">
      <c r="A69" s="63"/>
      <c r="B69" s="71"/>
      <c r="C69" s="34"/>
      <c r="D69" s="3" t="s">
        <v>7</v>
      </c>
      <c r="E69" s="3">
        <v>73011.199999999997</v>
      </c>
      <c r="F69" s="3">
        <v>73011.199999999997</v>
      </c>
      <c r="G69" s="3">
        <v>73011.199999999997</v>
      </c>
      <c r="H69" s="3">
        <v>73011.199999999997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74"/>
      <c r="P69" s="1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1"/>
    </row>
    <row r="70" spans="1:72" s="9" customFormat="1" ht="39" customHeight="1">
      <c r="A70" s="63"/>
      <c r="B70" s="71"/>
      <c r="C70" s="34" t="s">
        <v>75</v>
      </c>
      <c r="D70" s="3" t="s">
        <v>8</v>
      </c>
      <c r="E70" s="3">
        <v>134529.5</v>
      </c>
      <c r="F70" s="3">
        <v>134529.5</v>
      </c>
      <c r="G70" s="3">
        <v>134529.5</v>
      </c>
      <c r="H70" s="3">
        <v>134529.5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74"/>
      <c r="P70" s="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1"/>
    </row>
    <row r="71" spans="1:72" s="9" customFormat="1" ht="27.75" customHeight="1">
      <c r="A71" s="63"/>
      <c r="B71" s="71"/>
      <c r="C71" s="34"/>
      <c r="D71" s="3" t="s">
        <v>9</v>
      </c>
      <c r="E71" s="3">
        <v>446534.12</v>
      </c>
      <c r="F71" s="3">
        <v>96805.2</v>
      </c>
      <c r="G71" s="3">
        <v>289279.51999999996</v>
      </c>
      <c r="H71" s="3">
        <v>96805.2</v>
      </c>
      <c r="I71" s="3">
        <v>0</v>
      </c>
      <c r="J71" s="3">
        <v>0</v>
      </c>
      <c r="K71" s="3">
        <v>157254.6</v>
      </c>
      <c r="L71" s="3">
        <v>0</v>
      </c>
      <c r="M71" s="3">
        <v>0</v>
      </c>
      <c r="N71" s="3">
        <v>0</v>
      </c>
      <c r="O71" s="74"/>
      <c r="P71" s="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1"/>
    </row>
    <row r="72" spans="1:72" s="9" customFormat="1" ht="30.75" customHeight="1">
      <c r="A72" s="63"/>
      <c r="B72" s="71"/>
      <c r="C72" s="34"/>
      <c r="D72" s="3" t="s">
        <v>10</v>
      </c>
      <c r="E72" s="3">
        <v>582379.6</v>
      </c>
      <c r="F72" s="3">
        <v>0</v>
      </c>
      <c r="G72" s="3">
        <v>361408.8</v>
      </c>
      <c r="H72" s="3">
        <v>0</v>
      </c>
      <c r="I72" s="3">
        <v>87600</v>
      </c>
      <c r="J72" s="3">
        <v>0</v>
      </c>
      <c r="K72" s="3">
        <v>104170.8</v>
      </c>
      <c r="L72" s="3">
        <v>0</v>
      </c>
      <c r="M72" s="3">
        <v>29200</v>
      </c>
      <c r="N72" s="3">
        <v>0</v>
      </c>
      <c r="O72" s="74"/>
      <c r="P72" s="1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1"/>
    </row>
    <row r="73" spans="1:72" s="9" customFormat="1" ht="12.75">
      <c r="A73" s="64"/>
      <c r="B73" s="72"/>
      <c r="C73" s="35"/>
      <c r="D73" s="3" t="s">
        <v>11</v>
      </c>
      <c r="E73" s="3">
        <v>1501498.75</v>
      </c>
      <c r="F73" s="3">
        <v>0</v>
      </c>
      <c r="G73" s="3">
        <v>1325527.95</v>
      </c>
      <c r="H73" s="3">
        <v>0</v>
      </c>
      <c r="I73" s="3">
        <v>87600</v>
      </c>
      <c r="J73" s="3">
        <v>0</v>
      </c>
      <c r="K73" s="3">
        <v>59170.8</v>
      </c>
      <c r="L73" s="3">
        <v>0</v>
      </c>
      <c r="M73" s="3">
        <v>29200</v>
      </c>
      <c r="N73" s="3">
        <v>0</v>
      </c>
      <c r="O73" s="75"/>
      <c r="P73" s="1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1"/>
    </row>
    <row r="74" spans="1:72" s="10" customFormat="1" ht="12.75">
      <c r="A74" s="62" t="s">
        <v>32</v>
      </c>
      <c r="B74" s="70" t="s">
        <v>54</v>
      </c>
      <c r="C74" s="34"/>
      <c r="D74" s="6" t="s">
        <v>21</v>
      </c>
      <c r="E74" s="2">
        <f>E75+E76+E77+E78+E79</f>
        <v>478424.60000000003</v>
      </c>
      <c r="F74" s="2">
        <f t="shared" ref="F74:N74" si="16">F75+F76+F77+F78+F79</f>
        <v>35559.1</v>
      </c>
      <c r="G74" s="2">
        <f t="shared" si="16"/>
        <v>478424.60000000003</v>
      </c>
      <c r="H74" s="2">
        <f t="shared" si="16"/>
        <v>35559.1</v>
      </c>
      <c r="I74" s="2">
        <f t="shared" si="16"/>
        <v>0</v>
      </c>
      <c r="J74" s="2">
        <f t="shared" si="16"/>
        <v>0</v>
      </c>
      <c r="K74" s="2">
        <f t="shared" si="16"/>
        <v>0</v>
      </c>
      <c r="L74" s="2">
        <f t="shared" si="16"/>
        <v>0</v>
      </c>
      <c r="M74" s="2">
        <f t="shared" si="16"/>
        <v>0</v>
      </c>
      <c r="N74" s="2">
        <f t="shared" si="16"/>
        <v>0</v>
      </c>
      <c r="O74" s="73" t="s">
        <v>39</v>
      </c>
      <c r="P74" s="1"/>
    </row>
    <row r="75" spans="1:72" s="10" customFormat="1" ht="12.75">
      <c r="A75" s="63"/>
      <c r="B75" s="71"/>
      <c r="C75" s="34"/>
      <c r="D75" s="4" t="s">
        <v>7</v>
      </c>
      <c r="E75" s="3">
        <v>13984.1</v>
      </c>
      <c r="F75" s="3">
        <v>13984.1</v>
      </c>
      <c r="G75" s="4">
        <v>13984.1</v>
      </c>
      <c r="H75" s="4">
        <v>13984.1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74"/>
      <c r="P75" s="1"/>
    </row>
    <row r="76" spans="1:72" s="10" customFormat="1" ht="12.75">
      <c r="A76" s="63"/>
      <c r="B76" s="71"/>
      <c r="C76" s="34" t="s">
        <v>74</v>
      </c>
      <c r="D76" s="4" t="s">
        <v>8</v>
      </c>
      <c r="E76" s="3">
        <v>21575</v>
      </c>
      <c r="F76" s="3">
        <v>21575</v>
      </c>
      <c r="G76" s="4">
        <v>21575</v>
      </c>
      <c r="H76" s="4">
        <v>21575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74"/>
      <c r="P76" s="1"/>
    </row>
    <row r="77" spans="1:72" s="10" customFormat="1" ht="12.75">
      <c r="A77" s="63"/>
      <c r="B77" s="71"/>
      <c r="C77" s="34"/>
      <c r="D77" s="4" t="s">
        <v>9</v>
      </c>
      <c r="E77" s="3">
        <v>86565</v>
      </c>
      <c r="F77" s="3">
        <v>0</v>
      </c>
      <c r="G77" s="4">
        <v>86565</v>
      </c>
      <c r="H77" s="4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74"/>
      <c r="P77" s="1"/>
    </row>
    <row r="78" spans="1:72" s="10" customFormat="1" ht="12.75">
      <c r="A78" s="63"/>
      <c r="B78" s="71"/>
      <c r="C78" s="34"/>
      <c r="D78" s="4" t="s">
        <v>10</v>
      </c>
      <c r="E78" s="3">
        <v>70135.3</v>
      </c>
      <c r="F78" s="3">
        <v>0</v>
      </c>
      <c r="G78" s="4">
        <v>70135.3</v>
      </c>
      <c r="H78" s="4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74"/>
      <c r="P78" s="1"/>
    </row>
    <row r="79" spans="1:72" s="10" customFormat="1" ht="12.75">
      <c r="A79" s="64"/>
      <c r="B79" s="72"/>
      <c r="C79" s="35"/>
      <c r="D79" s="4" t="s">
        <v>11</v>
      </c>
      <c r="E79" s="3">
        <v>286165.2</v>
      </c>
      <c r="F79" s="3">
        <v>0</v>
      </c>
      <c r="G79" s="4">
        <v>286165.2</v>
      </c>
      <c r="H79" s="4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75"/>
      <c r="P79" s="1"/>
    </row>
    <row r="80" spans="1:72" s="10" customFormat="1" ht="12.75">
      <c r="A80" s="62" t="s">
        <v>33</v>
      </c>
      <c r="B80" s="70" t="s">
        <v>55</v>
      </c>
      <c r="C80" s="34"/>
      <c r="D80" s="6" t="s">
        <v>21</v>
      </c>
      <c r="E80" s="2">
        <f>E81+E82+E83+E84+E85</f>
        <v>30285</v>
      </c>
      <c r="F80" s="2">
        <f t="shared" ref="F80:N80" si="17">F81+F82+F83+F84+F85</f>
        <v>10620.2</v>
      </c>
      <c r="G80" s="2">
        <f t="shared" si="17"/>
        <v>30285</v>
      </c>
      <c r="H80" s="2">
        <f t="shared" si="17"/>
        <v>10620.2</v>
      </c>
      <c r="I80" s="2">
        <f t="shared" si="17"/>
        <v>0</v>
      </c>
      <c r="J80" s="2">
        <f t="shared" si="17"/>
        <v>0</v>
      </c>
      <c r="K80" s="2">
        <f t="shared" si="17"/>
        <v>0</v>
      </c>
      <c r="L80" s="2">
        <f t="shared" si="17"/>
        <v>0</v>
      </c>
      <c r="M80" s="2">
        <f t="shared" si="17"/>
        <v>0</v>
      </c>
      <c r="N80" s="2">
        <f t="shared" si="17"/>
        <v>0</v>
      </c>
      <c r="O80" s="73" t="s">
        <v>46</v>
      </c>
    </row>
    <row r="81" spans="1:72" s="10" customFormat="1" ht="12.75">
      <c r="A81" s="63"/>
      <c r="B81" s="71"/>
      <c r="C81" s="34"/>
      <c r="D81" s="4" t="s">
        <v>7</v>
      </c>
      <c r="E81" s="3">
        <v>10620.2</v>
      </c>
      <c r="F81" s="3">
        <v>10620.2</v>
      </c>
      <c r="G81" s="3">
        <v>10620.2</v>
      </c>
      <c r="H81" s="3">
        <v>10620.2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74"/>
    </row>
    <row r="82" spans="1:72" s="10" customFormat="1" ht="12.75">
      <c r="A82" s="63"/>
      <c r="B82" s="71"/>
      <c r="C82" s="34"/>
      <c r="D82" s="4" t="s">
        <v>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74"/>
    </row>
    <row r="83" spans="1:72" s="10" customFormat="1" ht="12.75">
      <c r="A83" s="63"/>
      <c r="B83" s="71"/>
      <c r="C83" s="34"/>
      <c r="D83" s="4" t="s">
        <v>9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74"/>
    </row>
    <row r="84" spans="1:72" s="10" customFormat="1" ht="12.75">
      <c r="A84" s="63"/>
      <c r="B84" s="71"/>
      <c r="C84" s="34"/>
      <c r="D84" s="4" t="s">
        <v>10</v>
      </c>
      <c r="E84" s="3">
        <v>1970</v>
      </c>
      <c r="F84" s="3">
        <v>0</v>
      </c>
      <c r="G84" s="3">
        <v>1970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74"/>
    </row>
    <row r="85" spans="1:72" s="10" customFormat="1" ht="12.75">
      <c r="A85" s="64"/>
      <c r="B85" s="72"/>
      <c r="C85" s="34"/>
      <c r="D85" s="4" t="s">
        <v>11</v>
      </c>
      <c r="E85" s="3">
        <v>17694.8</v>
      </c>
      <c r="F85" s="3">
        <v>0</v>
      </c>
      <c r="G85" s="3">
        <v>17694.8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75"/>
    </row>
    <row r="86" spans="1:72" s="26" customFormat="1">
      <c r="A86" s="94"/>
      <c r="B86" s="99" t="s">
        <v>40</v>
      </c>
      <c r="C86" s="50"/>
      <c r="D86" s="51" t="s">
        <v>21</v>
      </c>
      <c r="E86" s="52">
        <f>E87+E88+E89+E90+E91</f>
        <v>3246662.77</v>
      </c>
      <c r="F86" s="52">
        <f t="shared" ref="F86:N86" si="18">F87+F88+F89+F90+F91</f>
        <v>350525.2</v>
      </c>
      <c r="G86" s="52">
        <f t="shared" si="18"/>
        <v>2692466.5700000003</v>
      </c>
      <c r="H86" s="52">
        <f t="shared" si="18"/>
        <v>350525.2</v>
      </c>
      <c r="I86" s="52">
        <f t="shared" si="18"/>
        <v>175200</v>
      </c>
      <c r="J86" s="52">
        <f t="shared" si="18"/>
        <v>0</v>
      </c>
      <c r="K86" s="52">
        <f t="shared" si="18"/>
        <v>320596.2</v>
      </c>
      <c r="L86" s="52">
        <f t="shared" si="18"/>
        <v>0</v>
      </c>
      <c r="M86" s="52">
        <f t="shared" si="18"/>
        <v>58400</v>
      </c>
      <c r="N86" s="52">
        <f t="shared" si="18"/>
        <v>0</v>
      </c>
      <c r="O86" s="68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</row>
    <row r="87" spans="1:72" s="26" customFormat="1">
      <c r="A87" s="94"/>
      <c r="B87" s="99"/>
      <c r="C87" s="53"/>
      <c r="D87" s="54" t="s">
        <v>7</v>
      </c>
      <c r="E87" s="55">
        <f t="shared" ref="E87:F91" si="19">G87+I87+K87+M87</f>
        <v>97615.5</v>
      </c>
      <c r="F87" s="55">
        <f t="shared" si="19"/>
        <v>97615.5</v>
      </c>
      <c r="G87" s="56">
        <f t="shared" ref="G87:H91" si="20">G69+G75+G81</f>
        <v>97615.5</v>
      </c>
      <c r="H87" s="56">
        <f t="shared" si="20"/>
        <v>97615.5</v>
      </c>
      <c r="I87" s="56">
        <f t="shared" ref="I87:N87" si="21">I69+I75+I81</f>
        <v>0</v>
      </c>
      <c r="J87" s="56">
        <f t="shared" si="21"/>
        <v>0</v>
      </c>
      <c r="K87" s="56">
        <f t="shared" si="21"/>
        <v>0</v>
      </c>
      <c r="L87" s="56">
        <f t="shared" si="21"/>
        <v>0</v>
      </c>
      <c r="M87" s="56">
        <f t="shared" si="21"/>
        <v>0</v>
      </c>
      <c r="N87" s="56">
        <f t="shared" si="21"/>
        <v>0</v>
      </c>
      <c r="O87" s="68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</row>
    <row r="88" spans="1:72" s="26" customFormat="1">
      <c r="A88" s="94"/>
      <c r="B88" s="99"/>
      <c r="C88" s="53"/>
      <c r="D88" s="54" t="s">
        <v>8</v>
      </c>
      <c r="E88" s="55">
        <f t="shared" si="19"/>
        <v>156104.5</v>
      </c>
      <c r="F88" s="55">
        <f t="shared" si="19"/>
        <v>156104.5</v>
      </c>
      <c r="G88" s="56">
        <f t="shared" si="20"/>
        <v>156104.5</v>
      </c>
      <c r="H88" s="56">
        <f t="shared" si="20"/>
        <v>156104.5</v>
      </c>
      <c r="I88" s="56">
        <f t="shared" ref="I88:N88" si="22">I70+I76+I82</f>
        <v>0</v>
      </c>
      <c r="J88" s="56">
        <f t="shared" si="22"/>
        <v>0</v>
      </c>
      <c r="K88" s="56">
        <f t="shared" si="22"/>
        <v>0</v>
      </c>
      <c r="L88" s="56">
        <f t="shared" si="22"/>
        <v>0</v>
      </c>
      <c r="M88" s="56">
        <f t="shared" si="22"/>
        <v>0</v>
      </c>
      <c r="N88" s="56">
        <f t="shared" si="22"/>
        <v>0</v>
      </c>
      <c r="O88" s="68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</row>
    <row r="89" spans="1:72" s="26" customFormat="1">
      <c r="A89" s="94"/>
      <c r="B89" s="99"/>
      <c r="C89" s="53"/>
      <c r="D89" s="54" t="s">
        <v>9</v>
      </c>
      <c r="E89" s="55">
        <f t="shared" si="19"/>
        <v>533099.12</v>
      </c>
      <c r="F89" s="55">
        <f t="shared" si="19"/>
        <v>96805.2</v>
      </c>
      <c r="G89" s="56">
        <f t="shared" si="20"/>
        <v>375844.51999999996</v>
      </c>
      <c r="H89" s="56">
        <f t="shared" si="20"/>
        <v>96805.2</v>
      </c>
      <c r="I89" s="56">
        <f t="shared" ref="I89:N89" si="23">I71+I77+I83</f>
        <v>0</v>
      </c>
      <c r="J89" s="56">
        <f t="shared" si="23"/>
        <v>0</v>
      </c>
      <c r="K89" s="56">
        <f t="shared" si="23"/>
        <v>157254.6</v>
      </c>
      <c r="L89" s="56">
        <f t="shared" si="23"/>
        <v>0</v>
      </c>
      <c r="M89" s="56">
        <f t="shared" si="23"/>
        <v>0</v>
      </c>
      <c r="N89" s="56">
        <f t="shared" si="23"/>
        <v>0</v>
      </c>
      <c r="O89" s="68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</row>
    <row r="90" spans="1:72" s="26" customFormat="1">
      <c r="A90" s="94"/>
      <c r="B90" s="99"/>
      <c r="C90" s="53"/>
      <c r="D90" s="54" t="s">
        <v>10</v>
      </c>
      <c r="E90" s="55">
        <f t="shared" si="19"/>
        <v>654484.9</v>
      </c>
      <c r="F90" s="55">
        <f t="shared" si="19"/>
        <v>0</v>
      </c>
      <c r="G90" s="56">
        <f t="shared" si="20"/>
        <v>433514.1</v>
      </c>
      <c r="H90" s="56">
        <f t="shared" si="20"/>
        <v>0</v>
      </c>
      <c r="I90" s="56">
        <f t="shared" ref="I90:N90" si="24">I72+I78+I84</f>
        <v>87600</v>
      </c>
      <c r="J90" s="56">
        <f t="shared" si="24"/>
        <v>0</v>
      </c>
      <c r="K90" s="56">
        <f t="shared" si="24"/>
        <v>104170.8</v>
      </c>
      <c r="L90" s="56">
        <f t="shared" si="24"/>
        <v>0</v>
      </c>
      <c r="M90" s="56">
        <f t="shared" si="24"/>
        <v>29200</v>
      </c>
      <c r="N90" s="56">
        <f t="shared" si="24"/>
        <v>0</v>
      </c>
      <c r="O90" s="68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</row>
    <row r="91" spans="1:72" s="26" customFormat="1" ht="15.75" thickBot="1">
      <c r="A91" s="94"/>
      <c r="B91" s="99"/>
      <c r="C91" s="57"/>
      <c r="D91" s="54" t="s">
        <v>11</v>
      </c>
      <c r="E91" s="55">
        <f t="shared" si="19"/>
        <v>1805358.75</v>
      </c>
      <c r="F91" s="55">
        <f t="shared" si="19"/>
        <v>0</v>
      </c>
      <c r="G91" s="56">
        <f t="shared" si="20"/>
        <v>1629387.95</v>
      </c>
      <c r="H91" s="56">
        <f t="shared" si="20"/>
        <v>0</v>
      </c>
      <c r="I91" s="56">
        <f t="shared" ref="I91:N91" si="25">I73+I79+I85</f>
        <v>87600</v>
      </c>
      <c r="J91" s="56">
        <f t="shared" si="25"/>
        <v>0</v>
      </c>
      <c r="K91" s="56">
        <f t="shared" si="25"/>
        <v>59170.8</v>
      </c>
      <c r="L91" s="56">
        <f t="shared" si="25"/>
        <v>0</v>
      </c>
      <c r="M91" s="56">
        <f t="shared" si="25"/>
        <v>29200</v>
      </c>
      <c r="N91" s="56">
        <f t="shared" si="25"/>
        <v>0</v>
      </c>
      <c r="O91" s="69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2" ht="15.75">
      <c r="A92" s="21" t="s">
        <v>23</v>
      </c>
      <c r="B92" s="81" t="s">
        <v>25</v>
      </c>
      <c r="C92" s="10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3"/>
    </row>
    <row r="93" spans="1:72" s="9" customFormat="1" ht="12.75">
      <c r="B93" s="65" t="s">
        <v>41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7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1"/>
    </row>
    <row r="94" spans="1:72" s="10" customFormat="1" ht="12.75" customHeight="1">
      <c r="A94" s="62" t="s">
        <v>17</v>
      </c>
      <c r="B94" s="70" t="s">
        <v>64</v>
      </c>
      <c r="C94" s="34"/>
      <c r="D94" s="6" t="s">
        <v>6</v>
      </c>
      <c r="E94" s="2">
        <f>E95+E96+E97+E98+E99</f>
        <v>1530570.2000000002</v>
      </c>
      <c r="F94" s="2">
        <f t="shared" ref="F94:N94" si="26">F95+F96+F97+F98+F99</f>
        <v>221186.10000000003</v>
      </c>
      <c r="G94" s="2">
        <f t="shared" si="26"/>
        <v>152536.80000000002</v>
      </c>
      <c r="H94" s="2">
        <f t="shared" si="26"/>
        <v>61930.6</v>
      </c>
      <c r="I94" s="2">
        <f t="shared" si="26"/>
        <v>0</v>
      </c>
      <c r="J94" s="2">
        <f t="shared" si="26"/>
        <v>0</v>
      </c>
      <c r="K94" s="2">
        <f t="shared" si="26"/>
        <v>537369.4</v>
      </c>
      <c r="L94" s="2">
        <f t="shared" si="26"/>
        <v>159255.5</v>
      </c>
      <c r="M94" s="2">
        <f t="shared" si="26"/>
        <v>840664</v>
      </c>
      <c r="N94" s="2">
        <f t="shared" si="26"/>
        <v>0</v>
      </c>
      <c r="O94" s="73" t="s">
        <v>39</v>
      </c>
    </row>
    <row r="95" spans="1:72" s="10" customFormat="1">
      <c r="A95" s="76"/>
      <c r="B95" s="76"/>
      <c r="C95" s="36"/>
      <c r="D95" s="4" t="s">
        <v>7</v>
      </c>
      <c r="E95" s="3">
        <v>114280</v>
      </c>
      <c r="F95" s="3">
        <v>114264.1</v>
      </c>
      <c r="G95" s="4">
        <v>4274.7</v>
      </c>
      <c r="H95" s="4">
        <v>4258.8</v>
      </c>
      <c r="I95" s="4">
        <v>0</v>
      </c>
      <c r="J95" s="4">
        <v>0</v>
      </c>
      <c r="K95" s="4">
        <v>110005.3</v>
      </c>
      <c r="L95" s="4">
        <v>110005.3</v>
      </c>
      <c r="M95" s="4">
        <v>0</v>
      </c>
      <c r="N95" s="4">
        <v>0</v>
      </c>
      <c r="O95" s="74"/>
    </row>
    <row r="96" spans="1:72" s="10" customFormat="1" ht="38.25">
      <c r="A96" s="76"/>
      <c r="B96" s="76"/>
      <c r="C96" s="43" t="s">
        <v>76</v>
      </c>
      <c r="D96" s="4" t="s">
        <v>8</v>
      </c>
      <c r="E96" s="3">
        <v>93958.3</v>
      </c>
      <c r="F96" s="3">
        <v>93958.3</v>
      </c>
      <c r="G96" s="4">
        <v>44708.1</v>
      </c>
      <c r="H96" s="4">
        <v>44708.1</v>
      </c>
      <c r="I96" s="4">
        <v>0</v>
      </c>
      <c r="J96" s="4">
        <v>0</v>
      </c>
      <c r="K96" s="4">
        <v>49250.2</v>
      </c>
      <c r="L96" s="4">
        <v>49250.2</v>
      </c>
      <c r="M96" s="4">
        <v>0</v>
      </c>
      <c r="N96" s="4">
        <v>0</v>
      </c>
      <c r="O96" s="74"/>
    </row>
    <row r="97" spans="1:72" s="10" customFormat="1">
      <c r="A97" s="76"/>
      <c r="B97" s="76"/>
      <c r="C97" s="36"/>
      <c r="D97" s="4" t="s">
        <v>9</v>
      </c>
      <c r="E97" s="3">
        <v>207906.8</v>
      </c>
      <c r="F97" s="3">
        <v>8640.5</v>
      </c>
      <c r="G97" s="4">
        <v>58457.1</v>
      </c>
      <c r="H97" s="4">
        <v>8640.5</v>
      </c>
      <c r="I97" s="4">
        <v>0</v>
      </c>
      <c r="J97" s="4">
        <v>0</v>
      </c>
      <c r="K97" s="4">
        <v>149449.70000000001</v>
      </c>
      <c r="L97" s="4">
        <v>0</v>
      </c>
      <c r="M97" s="4">
        <v>0</v>
      </c>
      <c r="N97" s="4">
        <v>0</v>
      </c>
      <c r="O97" s="74"/>
    </row>
    <row r="98" spans="1:72" s="10" customFormat="1">
      <c r="A98" s="76"/>
      <c r="B98" s="76"/>
      <c r="C98" s="36"/>
      <c r="D98" s="4" t="s">
        <v>10</v>
      </c>
      <c r="E98" s="3">
        <v>174173.7</v>
      </c>
      <c r="F98" s="3">
        <v>4323.2</v>
      </c>
      <c r="G98" s="4">
        <v>33545.800000000003</v>
      </c>
      <c r="H98" s="4">
        <v>4323.2</v>
      </c>
      <c r="I98" s="4">
        <v>0</v>
      </c>
      <c r="J98" s="4">
        <v>0</v>
      </c>
      <c r="K98" s="4">
        <v>140627.9</v>
      </c>
      <c r="L98" s="4">
        <v>0</v>
      </c>
      <c r="M98" s="4">
        <v>0</v>
      </c>
      <c r="N98" s="4">
        <v>0</v>
      </c>
      <c r="O98" s="74"/>
    </row>
    <row r="99" spans="1:72" s="10" customFormat="1">
      <c r="A99" s="77"/>
      <c r="B99" s="77"/>
      <c r="C99" s="37"/>
      <c r="D99" s="4" t="s">
        <v>11</v>
      </c>
      <c r="E99" s="3">
        <v>940251.4</v>
      </c>
      <c r="F99" s="3">
        <v>0</v>
      </c>
      <c r="G99" s="3">
        <v>11551.1</v>
      </c>
      <c r="H99" s="3">
        <v>0</v>
      </c>
      <c r="I99" s="3">
        <v>0</v>
      </c>
      <c r="J99" s="3">
        <v>0</v>
      </c>
      <c r="K99" s="3">
        <v>88036.3</v>
      </c>
      <c r="L99" s="3">
        <v>0</v>
      </c>
      <c r="M99" s="3">
        <v>840664</v>
      </c>
      <c r="N99" s="3">
        <v>0</v>
      </c>
      <c r="O99" s="75"/>
    </row>
    <row r="100" spans="1:72" s="26" customFormat="1">
      <c r="A100" s="94"/>
      <c r="B100" s="109" t="s">
        <v>42</v>
      </c>
      <c r="C100" s="53"/>
      <c r="D100" s="58" t="s">
        <v>6</v>
      </c>
      <c r="E100" s="52">
        <f>E101+E102+E103+E104+E105</f>
        <v>1530570.2000000002</v>
      </c>
      <c r="F100" s="52">
        <f t="shared" ref="F100:N100" si="27">F101+F102+F103+F104+F105</f>
        <v>221186.10000000003</v>
      </c>
      <c r="G100" s="52">
        <f>G101+G102+G103+G104+G105</f>
        <v>152536.80000000002</v>
      </c>
      <c r="H100" s="52">
        <f>H101+H102+H103+H104+H105</f>
        <v>61930.6</v>
      </c>
      <c r="I100" s="52">
        <f>I101+I102+I103+I104+I105</f>
        <v>0</v>
      </c>
      <c r="J100" s="52">
        <f t="shared" si="27"/>
        <v>0</v>
      </c>
      <c r="K100" s="52">
        <f t="shared" si="27"/>
        <v>537369.4</v>
      </c>
      <c r="L100" s="52">
        <f t="shared" si="27"/>
        <v>159255.5</v>
      </c>
      <c r="M100" s="52">
        <f t="shared" si="27"/>
        <v>840664</v>
      </c>
      <c r="N100" s="52">
        <f t="shared" si="27"/>
        <v>0</v>
      </c>
      <c r="O100" s="62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  <row r="101" spans="1:72" s="26" customFormat="1">
      <c r="A101" s="94"/>
      <c r="B101" s="110"/>
      <c r="C101" s="53"/>
      <c r="D101" s="60" t="s">
        <v>7</v>
      </c>
      <c r="E101" s="55">
        <f>E95</f>
        <v>114280</v>
      </c>
      <c r="F101" s="55">
        <f t="shared" ref="F101:N101" si="28">F95</f>
        <v>114264.1</v>
      </c>
      <c r="G101" s="55">
        <f t="shared" si="28"/>
        <v>4274.7</v>
      </c>
      <c r="H101" s="55">
        <f t="shared" si="28"/>
        <v>4258.8</v>
      </c>
      <c r="I101" s="55">
        <f t="shared" si="28"/>
        <v>0</v>
      </c>
      <c r="J101" s="55">
        <f t="shared" si="28"/>
        <v>0</v>
      </c>
      <c r="K101" s="55">
        <f t="shared" si="28"/>
        <v>110005.3</v>
      </c>
      <c r="L101" s="55">
        <f t="shared" si="28"/>
        <v>110005.3</v>
      </c>
      <c r="M101" s="55">
        <f t="shared" si="28"/>
        <v>0</v>
      </c>
      <c r="N101" s="55">
        <f t="shared" si="28"/>
        <v>0</v>
      </c>
      <c r="O101" s="10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</row>
    <row r="102" spans="1:72" s="26" customFormat="1">
      <c r="A102" s="94"/>
      <c r="B102" s="110"/>
      <c r="C102" s="53"/>
      <c r="D102" s="60" t="s">
        <v>8</v>
      </c>
      <c r="E102" s="55">
        <f t="shared" ref="E102:N105" si="29">E96</f>
        <v>93958.3</v>
      </c>
      <c r="F102" s="55">
        <f t="shared" si="29"/>
        <v>93958.3</v>
      </c>
      <c r="G102" s="55">
        <f t="shared" si="29"/>
        <v>44708.1</v>
      </c>
      <c r="H102" s="55">
        <f t="shared" si="29"/>
        <v>44708.1</v>
      </c>
      <c r="I102" s="55">
        <f t="shared" si="29"/>
        <v>0</v>
      </c>
      <c r="J102" s="55">
        <f t="shared" si="29"/>
        <v>0</v>
      </c>
      <c r="K102" s="55">
        <f t="shared" si="29"/>
        <v>49250.2</v>
      </c>
      <c r="L102" s="55">
        <f t="shared" si="29"/>
        <v>49250.2</v>
      </c>
      <c r="M102" s="55">
        <f t="shared" si="29"/>
        <v>0</v>
      </c>
      <c r="N102" s="55">
        <f t="shared" si="29"/>
        <v>0</v>
      </c>
      <c r="O102" s="10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</row>
    <row r="103" spans="1:72" s="26" customFormat="1">
      <c r="A103" s="94"/>
      <c r="B103" s="110"/>
      <c r="C103" s="53"/>
      <c r="D103" s="60" t="s">
        <v>9</v>
      </c>
      <c r="E103" s="55">
        <f t="shared" si="29"/>
        <v>207906.8</v>
      </c>
      <c r="F103" s="55">
        <f t="shared" si="29"/>
        <v>8640.5</v>
      </c>
      <c r="G103" s="55">
        <f t="shared" si="29"/>
        <v>58457.1</v>
      </c>
      <c r="H103" s="55">
        <f t="shared" si="29"/>
        <v>8640.5</v>
      </c>
      <c r="I103" s="55">
        <f t="shared" si="29"/>
        <v>0</v>
      </c>
      <c r="J103" s="55">
        <f t="shared" si="29"/>
        <v>0</v>
      </c>
      <c r="K103" s="55">
        <f t="shared" si="29"/>
        <v>149449.70000000001</v>
      </c>
      <c r="L103" s="55">
        <f t="shared" si="29"/>
        <v>0</v>
      </c>
      <c r="M103" s="55">
        <f t="shared" si="29"/>
        <v>0</v>
      </c>
      <c r="N103" s="55">
        <f t="shared" si="29"/>
        <v>0</v>
      </c>
      <c r="O103" s="10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</row>
    <row r="104" spans="1:72" s="26" customFormat="1">
      <c r="A104" s="94"/>
      <c r="B104" s="110"/>
      <c r="C104" s="53"/>
      <c r="D104" s="60" t="s">
        <v>10</v>
      </c>
      <c r="E104" s="55">
        <f t="shared" si="29"/>
        <v>174173.7</v>
      </c>
      <c r="F104" s="55">
        <f t="shared" si="29"/>
        <v>4323.2</v>
      </c>
      <c r="G104" s="55">
        <f t="shared" si="29"/>
        <v>33545.800000000003</v>
      </c>
      <c r="H104" s="55">
        <f t="shared" si="29"/>
        <v>4323.2</v>
      </c>
      <c r="I104" s="55">
        <f t="shared" si="29"/>
        <v>0</v>
      </c>
      <c r="J104" s="55">
        <f t="shared" si="29"/>
        <v>0</v>
      </c>
      <c r="K104" s="55">
        <f t="shared" si="29"/>
        <v>140627.9</v>
      </c>
      <c r="L104" s="55">
        <f t="shared" si="29"/>
        <v>0</v>
      </c>
      <c r="M104" s="55">
        <f t="shared" si="29"/>
        <v>0</v>
      </c>
      <c r="N104" s="55">
        <f t="shared" si="29"/>
        <v>0</v>
      </c>
      <c r="O104" s="10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</row>
    <row r="105" spans="1:72" s="26" customFormat="1" ht="15.75" thickBot="1">
      <c r="A105" s="94"/>
      <c r="B105" s="111"/>
      <c r="C105" s="57"/>
      <c r="D105" s="60" t="s">
        <v>11</v>
      </c>
      <c r="E105" s="55">
        <f t="shared" si="29"/>
        <v>940251.4</v>
      </c>
      <c r="F105" s="55">
        <f t="shared" si="29"/>
        <v>0</v>
      </c>
      <c r="G105" s="55">
        <f t="shared" si="29"/>
        <v>11551.1</v>
      </c>
      <c r="H105" s="55">
        <f t="shared" si="29"/>
        <v>0</v>
      </c>
      <c r="I105" s="55">
        <f t="shared" si="29"/>
        <v>0</v>
      </c>
      <c r="J105" s="55">
        <f t="shared" si="29"/>
        <v>0</v>
      </c>
      <c r="K105" s="55">
        <f t="shared" si="29"/>
        <v>88036.3</v>
      </c>
      <c r="L105" s="55">
        <f t="shared" si="29"/>
        <v>0</v>
      </c>
      <c r="M105" s="55">
        <f t="shared" si="29"/>
        <v>840664</v>
      </c>
      <c r="N105" s="55">
        <f t="shared" si="29"/>
        <v>0</v>
      </c>
      <c r="O105" s="10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</row>
    <row r="106" spans="1:72" ht="15.75">
      <c r="A106" s="21" t="s">
        <v>24</v>
      </c>
      <c r="B106" s="81" t="s">
        <v>63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3"/>
    </row>
    <row r="107" spans="1:72" s="9" customFormat="1" ht="12.75">
      <c r="B107" s="86" t="s">
        <v>43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1"/>
    </row>
    <row r="108" spans="1:72" s="10" customFormat="1" ht="12.75">
      <c r="A108" s="62"/>
      <c r="B108" s="70" t="s">
        <v>56</v>
      </c>
      <c r="C108" s="34"/>
      <c r="D108" s="6" t="s">
        <v>6</v>
      </c>
      <c r="E108" s="2">
        <f>E109+E110+E111+E112+E113</f>
        <v>5886113.71</v>
      </c>
      <c r="F108" s="2">
        <f t="shared" ref="F108:N108" si="30">F109+F110+F111+F112+F113</f>
        <v>252223.2</v>
      </c>
      <c r="G108" s="2">
        <f t="shared" si="30"/>
        <v>555584.61</v>
      </c>
      <c r="H108" s="2">
        <f t="shared" si="30"/>
        <v>22623</v>
      </c>
      <c r="I108" s="2">
        <f t="shared" si="30"/>
        <v>3851999.6</v>
      </c>
      <c r="J108" s="2">
        <f t="shared" si="30"/>
        <v>155734.5</v>
      </c>
      <c r="K108" s="2">
        <f t="shared" si="30"/>
        <v>1478529.5</v>
      </c>
      <c r="L108" s="2">
        <f t="shared" si="30"/>
        <v>73865.7</v>
      </c>
      <c r="M108" s="2">
        <f t="shared" si="30"/>
        <v>0</v>
      </c>
      <c r="N108" s="2">
        <f t="shared" si="30"/>
        <v>0</v>
      </c>
      <c r="O108" s="73" t="s">
        <v>39</v>
      </c>
    </row>
    <row r="109" spans="1:72" s="10" customFormat="1" ht="12.75">
      <c r="A109" s="63"/>
      <c r="B109" s="71"/>
      <c r="C109" s="34"/>
      <c r="D109" s="44" t="s">
        <v>7</v>
      </c>
      <c r="E109" s="3">
        <v>201081.1</v>
      </c>
      <c r="F109" s="3">
        <v>201081.1</v>
      </c>
      <c r="G109" s="4">
        <v>1140.1000000000008</v>
      </c>
      <c r="H109" s="4">
        <v>1140.1000000000008</v>
      </c>
      <c r="I109" s="4">
        <v>155734.5</v>
      </c>
      <c r="J109" s="4">
        <v>155734.5</v>
      </c>
      <c r="K109" s="4">
        <v>44206.499999999993</v>
      </c>
      <c r="L109" s="4">
        <v>44206.499999999993</v>
      </c>
      <c r="M109" s="7">
        <v>0</v>
      </c>
      <c r="N109" s="4">
        <v>0</v>
      </c>
      <c r="O109" s="74"/>
    </row>
    <row r="110" spans="1:72" s="10" customFormat="1" ht="25.5">
      <c r="A110" s="63"/>
      <c r="B110" s="71"/>
      <c r="C110" s="34" t="s">
        <v>77</v>
      </c>
      <c r="D110" s="23" t="s">
        <v>8</v>
      </c>
      <c r="E110" s="3">
        <v>38042.1</v>
      </c>
      <c r="F110" s="3">
        <v>38042.1</v>
      </c>
      <c r="G110" s="4">
        <v>8382.9</v>
      </c>
      <c r="H110" s="4">
        <v>8382.9</v>
      </c>
      <c r="I110" s="4">
        <v>0</v>
      </c>
      <c r="J110" s="4">
        <v>0</v>
      </c>
      <c r="K110" s="4">
        <v>29659.200000000001</v>
      </c>
      <c r="L110" s="4">
        <v>29659.200000000001</v>
      </c>
      <c r="M110" s="7">
        <v>0</v>
      </c>
      <c r="N110" s="4">
        <v>0</v>
      </c>
      <c r="O110" s="74"/>
    </row>
    <row r="111" spans="1:72" s="10" customFormat="1" ht="12.75">
      <c r="A111" s="63"/>
      <c r="B111" s="71"/>
      <c r="C111" s="34"/>
      <c r="D111" s="44" t="s">
        <v>9</v>
      </c>
      <c r="E111" s="3">
        <v>1923933.81</v>
      </c>
      <c r="F111" s="3">
        <v>0</v>
      </c>
      <c r="G111" s="4">
        <v>403524.01</v>
      </c>
      <c r="H111" s="4">
        <v>0</v>
      </c>
      <c r="I111" s="4">
        <v>1151298.8</v>
      </c>
      <c r="J111" s="4">
        <v>0</v>
      </c>
      <c r="K111" s="4">
        <v>369111</v>
      </c>
      <c r="L111" s="4">
        <v>0</v>
      </c>
      <c r="M111" s="7">
        <v>0</v>
      </c>
      <c r="N111" s="4">
        <v>0</v>
      </c>
      <c r="O111" s="74"/>
    </row>
    <row r="112" spans="1:72" s="10" customFormat="1" ht="12.75">
      <c r="A112" s="63"/>
      <c r="B112" s="71"/>
      <c r="C112" s="34"/>
      <c r="D112" s="44" t="s">
        <v>10</v>
      </c>
      <c r="E112" s="3">
        <v>1634403.1999999997</v>
      </c>
      <c r="F112" s="3">
        <v>13100</v>
      </c>
      <c r="G112" s="4">
        <v>69357.7</v>
      </c>
      <c r="H112" s="4">
        <v>13100</v>
      </c>
      <c r="I112" s="4">
        <v>1238174.8999999999</v>
      </c>
      <c r="J112" s="4">
        <v>0</v>
      </c>
      <c r="K112" s="4">
        <v>326870.59999999998</v>
      </c>
      <c r="L112" s="4">
        <v>0</v>
      </c>
      <c r="M112" s="7">
        <v>0</v>
      </c>
      <c r="N112" s="4">
        <v>0</v>
      </c>
      <c r="O112" s="74"/>
    </row>
    <row r="113" spans="1:71" s="10" customFormat="1" ht="12.75">
      <c r="A113" s="64"/>
      <c r="B113" s="72"/>
      <c r="C113" s="35"/>
      <c r="D113" s="44" t="s">
        <v>11</v>
      </c>
      <c r="E113" s="3">
        <v>2088653.4999999998</v>
      </c>
      <c r="F113" s="3">
        <v>0</v>
      </c>
      <c r="G113" s="4">
        <v>73179.899999999994</v>
      </c>
      <c r="H113" s="4">
        <v>0</v>
      </c>
      <c r="I113" s="4">
        <v>1306791.3999999999</v>
      </c>
      <c r="J113" s="4">
        <v>0</v>
      </c>
      <c r="K113" s="4">
        <v>708682.2</v>
      </c>
      <c r="L113" s="4">
        <v>0</v>
      </c>
      <c r="M113" s="7">
        <v>0</v>
      </c>
      <c r="N113" s="4">
        <v>0</v>
      </c>
      <c r="O113" s="75"/>
    </row>
    <row r="114" spans="1:71" s="10" customFormat="1" ht="12.75">
      <c r="A114" s="62"/>
      <c r="B114" s="70" t="s">
        <v>57</v>
      </c>
      <c r="C114" s="34"/>
      <c r="D114" s="6" t="s">
        <v>6</v>
      </c>
      <c r="E114" s="2">
        <f>E115+E116+E117+E118+E119</f>
        <v>838768.38</v>
      </c>
      <c r="F114" s="2">
        <f t="shared" ref="F114:M114" si="31">F115+F116+F117+F118+F119</f>
        <v>0</v>
      </c>
      <c r="G114" s="2">
        <f t="shared" si="31"/>
        <v>838768.38</v>
      </c>
      <c r="H114" s="2">
        <f t="shared" si="31"/>
        <v>0</v>
      </c>
      <c r="I114" s="2">
        <f t="shared" si="31"/>
        <v>0</v>
      </c>
      <c r="J114" s="2">
        <f t="shared" si="31"/>
        <v>0</v>
      </c>
      <c r="K114" s="2">
        <f t="shared" si="31"/>
        <v>0</v>
      </c>
      <c r="L114" s="2">
        <f t="shared" si="31"/>
        <v>0</v>
      </c>
      <c r="M114" s="2">
        <f t="shared" si="31"/>
        <v>0</v>
      </c>
      <c r="N114" s="2">
        <f>N115+N116+N117+N118+N119</f>
        <v>0</v>
      </c>
      <c r="O114" s="73" t="s">
        <v>39</v>
      </c>
    </row>
    <row r="115" spans="1:71" s="10" customFormat="1" ht="12.75">
      <c r="A115" s="63"/>
      <c r="B115" s="71"/>
      <c r="C115" s="34"/>
      <c r="D115" s="44" t="s">
        <v>7</v>
      </c>
      <c r="E115" s="3">
        <v>0</v>
      </c>
      <c r="F115" s="3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74"/>
    </row>
    <row r="116" spans="1:71" s="10" customFormat="1" ht="12.75">
      <c r="A116" s="63"/>
      <c r="B116" s="71"/>
      <c r="C116" s="34"/>
      <c r="D116" s="44" t="s">
        <v>8</v>
      </c>
      <c r="E116" s="3">
        <v>0</v>
      </c>
      <c r="F116" s="3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74"/>
    </row>
    <row r="117" spans="1:71" s="10" customFormat="1" ht="12.75">
      <c r="A117" s="63"/>
      <c r="B117" s="71"/>
      <c r="C117" s="34"/>
      <c r="D117" s="44" t="s">
        <v>9</v>
      </c>
      <c r="E117" s="3">
        <v>262569.43</v>
      </c>
      <c r="F117" s="3">
        <v>0</v>
      </c>
      <c r="G117" s="4">
        <v>262569.43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74"/>
    </row>
    <row r="118" spans="1:71" s="10" customFormat="1" ht="12.75">
      <c r="A118" s="63"/>
      <c r="B118" s="71"/>
      <c r="C118" s="34"/>
      <c r="D118" s="44" t="s">
        <v>10</v>
      </c>
      <c r="E118" s="3">
        <v>258577.26</v>
      </c>
      <c r="F118" s="3">
        <v>0</v>
      </c>
      <c r="G118" s="4">
        <v>258577.26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74"/>
    </row>
    <row r="119" spans="1:71" s="10" customFormat="1" ht="12.75">
      <c r="A119" s="64"/>
      <c r="B119" s="72"/>
      <c r="C119" s="35"/>
      <c r="D119" s="44" t="s">
        <v>11</v>
      </c>
      <c r="E119" s="3">
        <v>317621.69</v>
      </c>
      <c r="F119" s="3">
        <v>0</v>
      </c>
      <c r="G119" s="4">
        <v>317621.69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75"/>
    </row>
    <row r="120" spans="1:71" s="26" customFormat="1" ht="15" customHeight="1">
      <c r="A120" s="94"/>
      <c r="B120" s="85" t="s">
        <v>44</v>
      </c>
      <c r="C120" s="57"/>
      <c r="D120" s="58" t="s">
        <v>6</v>
      </c>
      <c r="E120" s="52">
        <f>E121+E122+E123+E124+E125</f>
        <v>6724882.0899999999</v>
      </c>
      <c r="F120" s="52">
        <f t="shared" ref="F120:N120" si="32">F121+F122+F123+F124+F125</f>
        <v>252223.2</v>
      </c>
      <c r="G120" s="52">
        <f t="shared" si="32"/>
        <v>1394352.9899999998</v>
      </c>
      <c r="H120" s="52">
        <f t="shared" si="32"/>
        <v>22623</v>
      </c>
      <c r="I120" s="52">
        <f t="shared" si="32"/>
        <v>3851999.6</v>
      </c>
      <c r="J120" s="52">
        <f t="shared" si="32"/>
        <v>155734.5</v>
      </c>
      <c r="K120" s="52">
        <f t="shared" si="32"/>
        <v>1478529.5</v>
      </c>
      <c r="L120" s="52">
        <f t="shared" si="32"/>
        <v>73865.7</v>
      </c>
      <c r="M120" s="52">
        <f t="shared" si="32"/>
        <v>0</v>
      </c>
      <c r="N120" s="52">
        <f t="shared" si="32"/>
        <v>0</v>
      </c>
      <c r="O120" s="101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</row>
    <row r="121" spans="1:71" s="26" customFormat="1">
      <c r="A121" s="94"/>
      <c r="B121" s="85"/>
      <c r="C121" s="59"/>
      <c r="D121" s="60" t="s">
        <v>7</v>
      </c>
      <c r="E121" s="55">
        <f t="shared" ref="E121:F125" si="33">G121+I121+K121+M121</f>
        <v>201081.1</v>
      </c>
      <c r="F121" s="55">
        <f t="shared" si="33"/>
        <v>201081.1</v>
      </c>
      <c r="G121" s="55">
        <f>G109+G115</f>
        <v>1140.1000000000008</v>
      </c>
      <c r="H121" s="55">
        <f t="shared" ref="H121:N121" si="34">H109+H115</f>
        <v>1140.1000000000008</v>
      </c>
      <c r="I121" s="55">
        <f t="shared" si="34"/>
        <v>155734.5</v>
      </c>
      <c r="J121" s="55">
        <f t="shared" si="34"/>
        <v>155734.5</v>
      </c>
      <c r="K121" s="55">
        <f t="shared" si="34"/>
        <v>44206.499999999993</v>
      </c>
      <c r="L121" s="55">
        <f t="shared" si="34"/>
        <v>44206.499999999993</v>
      </c>
      <c r="M121" s="55">
        <f t="shared" si="34"/>
        <v>0</v>
      </c>
      <c r="N121" s="55">
        <f t="shared" si="34"/>
        <v>0</v>
      </c>
      <c r="O121" s="102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</row>
    <row r="122" spans="1:71" s="26" customFormat="1">
      <c r="A122" s="94"/>
      <c r="B122" s="85"/>
      <c r="C122" s="59"/>
      <c r="D122" s="60" t="s">
        <v>8</v>
      </c>
      <c r="E122" s="55">
        <f t="shared" si="33"/>
        <v>38042.1</v>
      </c>
      <c r="F122" s="55">
        <f t="shared" si="33"/>
        <v>38042.1</v>
      </c>
      <c r="G122" s="55">
        <f t="shared" ref="G122:N125" si="35">G110+G116</f>
        <v>8382.9</v>
      </c>
      <c r="H122" s="55">
        <f t="shared" si="35"/>
        <v>8382.9</v>
      </c>
      <c r="I122" s="55">
        <f t="shared" si="35"/>
        <v>0</v>
      </c>
      <c r="J122" s="55">
        <f t="shared" si="35"/>
        <v>0</v>
      </c>
      <c r="K122" s="55">
        <f t="shared" si="35"/>
        <v>29659.200000000001</v>
      </c>
      <c r="L122" s="55">
        <f t="shared" si="35"/>
        <v>29659.200000000001</v>
      </c>
      <c r="M122" s="55">
        <f t="shared" si="35"/>
        <v>0</v>
      </c>
      <c r="N122" s="55">
        <f t="shared" si="35"/>
        <v>0</v>
      </c>
      <c r="O122" s="102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1" s="26" customFormat="1">
      <c r="A123" s="94"/>
      <c r="B123" s="85"/>
      <c r="C123" s="59"/>
      <c r="D123" s="60" t="s">
        <v>9</v>
      </c>
      <c r="E123" s="55">
        <f t="shared" si="33"/>
        <v>2186503.2400000002</v>
      </c>
      <c r="F123" s="55">
        <f t="shared" si="33"/>
        <v>0</v>
      </c>
      <c r="G123" s="55">
        <f t="shared" si="35"/>
        <v>666093.43999999994</v>
      </c>
      <c r="H123" s="55">
        <f t="shared" si="35"/>
        <v>0</v>
      </c>
      <c r="I123" s="55">
        <f t="shared" si="35"/>
        <v>1151298.8</v>
      </c>
      <c r="J123" s="55">
        <f t="shared" si="35"/>
        <v>0</v>
      </c>
      <c r="K123" s="55">
        <f t="shared" si="35"/>
        <v>369111</v>
      </c>
      <c r="L123" s="55">
        <f t="shared" si="35"/>
        <v>0</v>
      </c>
      <c r="M123" s="55">
        <f t="shared" si="35"/>
        <v>0</v>
      </c>
      <c r="N123" s="55">
        <f t="shared" si="35"/>
        <v>0</v>
      </c>
      <c r="O123" s="102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</row>
    <row r="124" spans="1:71" s="26" customFormat="1">
      <c r="A124" s="94"/>
      <c r="B124" s="85"/>
      <c r="C124" s="59"/>
      <c r="D124" s="60" t="s">
        <v>10</v>
      </c>
      <c r="E124" s="55">
        <f t="shared" si="33"/>
        <v>1892980.46</v>
      </c>
      <c r="F124" s="55">
        <f t="shared" si="33"/>
        <v>13100</v>
      </c>
      <c r="G124" s="55">
        <f t="shared" si="35"/>
        <v>327934.96000000002</v>
      </c>
      <c r="H124" s="55">
        <f t="shared" si="35"/>
        <v>13100</v>
      </c>
      <c r="I124" s="55">
        <f t="shared" si="35"/>
        <v>1238174.8999999999</v>
      </c>
      <c r="J124" s="55">
        <f t="shared" si="35"/>
        <v>0</v>
      </c>
      <c r="K124" s="55">
        <f t="shared" si="35"/>
        <v>326870.59999999998</v>
      </c>
      <c r="L124" s="55">
        <f t="shared" si="35"/>
        <v>0</v>
      </c>
      <c r="M124" s="55">
        <f t="shared" si="35"/>
        <v>0</v>
      </c>
      <c r="N124" s="55">
        <f t="shared" si="35"/>
        <v>0</v>
      </c>
      <c r="O124" s="102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</row>
    <row r="125" spans="1:71" s="26" customFormat="1" ht="15.75" thickBot="1">
      <c r="A125" s="98"/>
      <c r="B125" s="85"/>
      <c r="C125" s="50"/>
      <c r="D125" s="61" t="s">
        <v>11</v>
      </c>
      <c r="E125" s="55">
        <f t="shared" si="33"/>
        <v>2406275.1899999995</v>
      </c>
      <c r="F125" s="55">
        <f t="shared" si="33"/>
        <v>0</v>
      </c>
      <c r="G125" s="55">
        <f t="shared" si="35"/>
        <v>390801.58999999997</v>
      </c>
      <c r="H125" s="55">
        <f t="shared" si="35"/>
        <v>0</v>
      </c>
      <c r="I125" s="55">
        <f t="shared" si="35"/>
        <v>1306791.3999999999</v>
      </c>
      <c r="J125" s="55">
        <f t="shared" si="35"/>
        <v>0</v>
      </c>
      <c r="K125" s="55">
        <f t="shared" si="35"/>
        <v>708682.2</v>
      </c>
      <c r="L125" s="55">
        <f t="shared" si="35"/>
        <v>0</v>
      </c>
      <c r="M125" s="55">
        <f t="shared" si="35"/>
        <v>0</v>
      </c>
      <c r="N125" s="55">
        <f t="shared" si="35"/>
        <v>0</v>
      </c>
      <c r="O125" s="103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</row>
    <row r="126" spans="1:71" s="28" customFormat="1">
      <c r="A126" s="64"/>
      <c r="B126" s="111" t="s">
        <v>27</v>
      </c>
      <c r="C126" s="57"/>
      <c r="D126" s="58" t="s">
        <v>6</v>
      </c>
      <c r="E126" s="52">
        <f>E127+E128+E129+E130+E131</f>
        <v>12319152.66</v>
      </c>
      <c r="F126" s="52">
        <f t="shared" ref="F126:N126" si="36">F127+F128+F129+F130+F131</f>
        <v>1164406.0999999999</v>
      </c>
      <c r="G126" s="52">
        <f t="shared" si="36"/>
        <v>5047254.16</v>
      </c>
      <c r="H126" s="52">
        <f t="shared" si="36"/>
        <v>766410.6</v>
      </c>
      <c r="I126" s="52">
        <f t="shared" si="36"/>
        <v>4027199.6</v>
      </c>
      <c r="J126" s="52">
        <f t="shared" si="36"/>
        <v>155734.5</v>
      </c>
      <c r="K126" s="52">
        <f t="shared" si="36"/>
        <v>2345634.9</v>
      </c>
      <c r="L126" s="52">
        <f t="shared" si="36"/>
        <v>242261</v>
      </c>
      <c r="M126" s="52">
        <f t="shared" si="36"/>
        <v>899064</v>
      </c>
      <c r="N126" s="52">
        <f t="shared" si="36"/>
        <v>0</v>
      </c>
      <c r="O126" s="78"/>
      <c r="P126" s="31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</row>
    <row r="127" spans="1:71" s="28" customFormat="1">
      <c r="A127" s="94"/>
      <c r="B127" s="85"/>
      <c r="C127" s="59"/>
      <c r="D127" s="60" t="s">
        <v>7</v>
      </c>
      <c r="E127" s="55">
        <f t="shared" ref="E127:F131" si="37">G127+I127+K127+M127</f>
        <v>565438</v>
      </c>
      <c r="F127" s="55">
        <f t="shared" si="37"/>
        <v>490376.39999999991</v>
      </c>
      <c r="G127" s="55">
        <f t="shared" ref="G127:N131" si="38">G29+G61+G87+G95+G121</f>
        <v>250023.30000000002</v>
      </c>
      <c r="H127" s="55">
        <f t="shared" si="38"/>
        <v>174961.69999999998</v>
      </c>
      <c r="I127" s="55">
        <f t="shared" si="38"/>
        <v>155734.5</v>
      </c>
      <c r="J127" s="55">
        <f t="shared" si="38"/>
        <v>155734.5</v>
      </c>
      <c r="K127" s="55">
        <f t="shared" si="38"/>
        <v>159680.19999999998</v>
      </c>
      <c r="L127" s="55">
        <f t="shared" si="38"/>
        <v>159680.19999999998</v>
      </c>
      <c r="M127" s="55">
        <f t="shared" si="38"/>
        <v>0</v>
      </c>
      <c r="N127" s="55">
        <f t="shared" si="38"/>
        <v>0</v>
      </c>
      <c r="O127" s="79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</row>
    <row r="128" spans="1:71" s="28" customFormat="1">
      <c r="A128" s="94"/>
      <c r="B128" s="85"/>
      <c r="C128" s="59"/>
      <c r="D128" s="60" t="s">
        <v>8</v>
      </c>
      <c r="E128" s="55">
        <f t="shared" si="37"/>
        <v>461245.39999999997</v>
      </c>
      <c r="F128" s="55">
        <f t="shared" si="37"/>
        <v>393527.7</v>
      </c>
      <c r="G128" s="55">
        <f t="shared" si="38"/>
        <v>378664.6</v>
      </c>
      <c r="H128" s="55">
        <f t="shared" si="38"/>
        <v>310946.90000000002</v>
      </c>
      <c r="I128" s="55">
        <f t="shared" si="38"/>
        <v>0</v>
      </c>
      <c r="J128" s="55">
        <f t="shared" si="38"/>
        <v>0</v>
      </c>
      <c r="K128" s="55">
        <f t="shared" si="38"/>
        <v>82580.800000000003</v>
      </c>
      <c r="L128" s="55">
        <f t="shared" si="38"/>
        <v>82580.800000000003</v>
      </c>
      <c r="M128" s="55">
        <f t="shared" si="38"/>
        <v>0</v>
      </c>
      <c r="N128" s="55">
        <f t="shared" si="38"/>
        <v>0</v>
      </c>
      <c r="O128" s="79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</row>
    <row r="129" spans="1:71" s="28" customFormat="1">
      <c r="A129" s="94"/>
      <c r="B129" s="85"/>
      <c r="C129" s="59"/>
      <c r="D129" s="60" t="s">
        <v>9</v>
      </c>
      <c r="E129" s="55">
        <f t="shared" si="37"/>
        <v>3094241.76</v>
      </c>
      <c r="F129" s="55">
        <f t="shared" si="37"/>
        <v>186065</v>
      </c>
      <c r="G129" s="55">
        <f t="shared" si="38"/>
        <v>1267127.6599999999</v>
      </c>
      <c r="H129" s="55">
        <f t="shared" si="38"/>
        <v>186065</v>
      </c>
      <c r="I129" s="55">
        <f t="shared" si="38"/>
        <v>1151298.8</v>
      </c>
      <c r="J129" s="55">
        <f t="shared" si="38"/>
        <v>0</v>
      </c>
      <c r="K129" s="55">
        <f t="shared" si="38"/>
        <v>675815.3</v>
      </c>
      <c r="L129" s="55">
        <f t="shared" si="38"/>
        <v>0</v>
      </c>
      <c r="M129" s="55">
        <f t="shared" si="38"/>
        <v>0</v>
      </c>
      <c r="N129" s="55">
        <f t="shared" si="38"/>
        <v>0</v>
      </c>
      <c r="O129" s="79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</row>
    <row r="130" spans="1:71" s="28" customFormat="1">
      <c r="A130" s="94"/>
      <c r="B130" s="85"/>
      <c r="C130" s="59"/>
      <c r="D130" s="60" t="s">
        <v>10</v>
      </c>
      <c r="E130" s="55">
        <f t="shared" si="37"/>
        <v>2900244.26</v>
      </c>
      <c r="F130" s="55">
        <f t="shared" si="37"/>
        <v>94437</v>
      </c>
      <c r="G130" s="55">
        <f t="shared" si="38"/>
        <v>973600.06</v>
      </c>
      <c r="H130" s="55">
        <f t="shared" si="38"/>
        <v>94437</v>
      </c>
      <c r="I130" s="55">
        <f t="shared" si="38"/>
        <v>1325774.8999999999</v>
      </c>
      <c r="J130" s="55">
        <f t="shared" si="38"/>
        <v>0</v>
      </c>
      <c r="K130" s="55">
        <f t="shared" si="38"/>
        <v>571669.30000000005</v>
      </c>
      <c r="L130" s="55">
        <f t="shared" si="38"/>
        <v>0</v>
      </c>
      <c r="M130" s="55">
        <f t="shared" si="38"/>
        <v>29200</v>
      </c>
      <c r="N130" s="55">
        <f t="shared" si="38"/>
        <v>0</v>
      </c>
      <c r="O130" s="79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</row>
    <row r="131" spans="1:71" s="28" customFormat="1">
      <c r="A131" s="94"/>
      <c r="B131" s="85"/>
      <c r="C131" s="59"/>
      <c r="D131" s="60" t="s">
        <v>11</v>
      </c>
      <c r="E131" s="55">
        <f t="shared" si="37"/>
        <v>5297983.24</v>
      </c>
      <c r="F131" s="55">
        <f t="shared" si="37"/>
        <v>0</v>
      </c>
      <c r="G131" s="55">
        <f t="shared" si="38"/>
        <v>2177838.54</v>
      </c>
      <c r="H131" s="55">
        <f t="shared" si="38"/>
        <v>0</v>
      </c>
      <c r="I131" s="55">
        <f t="shared" si="38"/>
        <v>1394391.4</v>
      </c>
      <c r="J131" s="55">
        <f t="shared" si="38"/>
        <v>0</v>
      </c>
      <c r="K131" s="55">
        <f t="shared" si="38"/>
        <v>855889.29999999993</v>
      </c>
      <c r="L131" s="55">
        <f t="shared" si="38"/>
        <v>0</v>
      </c>
      <c r="M131" s="55">
        <f t="shared" si="38"/>
        <v>869864</v>
      </c>
      <c r="N131" s="55">
        <f t="shared" si="38"/>
        <v>0</v>
      </c>
      <c r="O131" s="80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</row>
    <row r="132" spans="1:71">
      <c r="A132" s="106" t="s">
        <v>28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8"/>
    </row>
    <row r="133" spans="1:71">
      <c r="G133" s="19"/>
    </row>
    <row r="134" spans="1:71">
      <c r="G134" s="19"/>
    </row>
    <row r="136" spans="1:71">
      <c r="G136" s="19"/>
    </row>
  </sheetData>
  <mergeCells count="82">
    <mergeCell ref="B126:B131"/>
    <mergeCell ref="A126:A131"/>
    <mergeCell ref="B67:O67"/>
    <mergeCell ref="O80:O85"/>
    <mergeCell ref="O120:O125"/>
    <mergeCell ref="O100:O105"/>
    <mergeCell ref="A132:O132"/>
    <mergeCell ref="B66:O66"/>
    <mergeCell ref="A86:A91"/>
    <mergeCell ref="B86:B91"/>
    <mergeCell ref="B92:O92"/>
    <mergeCell ref="A100:A105"/>
    <mergeCell ref="B100:B105"/>
    <mergeCell ref="A120:A125"/>
    <mergeCell ref="B28:B33"/>
    <mergeCell ref="B34:O34"/>
    <mergeCell ref="A60:A65"/>
    <mergeCell ref="B60:B65"/>
    <mergeCell ref="A36:A41"/>
    <mergeCell ref="A42:A47"/>
    <mergeCell ref="A48:A53"/>
    <mergeCell ref="B42:B47"/>
    <mergeCell ref="B48:B53"/>
    <mergeCell ref="B22:B27"/>
    <mergeCell ref="O22:O27"/>
    <mergeCell ref="A10:A15"/>
    <mergeCell ref="A16:A21"/>
    <mergeCell ref="A22:A27"/>
    <mergeCell ref="O10:O15"/>
    <mergeCell ref="B10:B15"/>
    <mergeCell ref="O16:O21"/>
    <mergeCell ref="B16:B21"/>
    <mergeCell ref="K1:O1"/>
    <mergeCell ref="D2:N2"/>
    <mergeCell ref="G5:H5"/>
    <mergeCell ref="A28:A33"/>
    <mergeCell ref="A4:A6"/>
    <mergeCell ref="B4:B6"/>
    <mergeCell ref="D4:D6"/>
    <mergeCell ref="E4:F5"/>
    <mergeCell ref="B7:O7"/>
    <mergeCell ref="B8:O8"/>
    <mergeCell ref="B120:B125"/>
    <mergeCell ref="B107:O107"/>
    <mergeCell ref="B35:O35"/>
    <mergeCell ref="O48:O53"/>
    <mergeCell ref="O36:O41"/>
    <mergeCell ref="O42:O47"/>
    <mergeCell ref="O54:O59"/>
    <mergeCell ref="B36:B41"/>
    <mergeCell ref="O68:O73"/>
    <mergeCell ref="B80:B85"/>
    <mergeCell ref="A54:A59"/>
    <mergeCell ref="B74:B79"/>
    <mergeCell ref="A68:A73"/>
    <mergeCell ref="A74:A79"/>
    <mergeCell ref="B9:O9"/>
    <mergeCell ref="M5:N5"/>
    <mergeCell ref="O4:O6"/>
    <mergeCell ref="K5:L5"/>
    <mergeCell ref="G4:N4"/>
    <mergeCell ref="I5:J5"/>
    <mergeCell ref="C4:C6"/>
    <mergeCell ref="O126:O131"/>
    <mergeCell ref="O60:O65"/>
    <mergeCell ref="O28:O33"/>
    <mergeCell ref="A108:A113"/>
    <mergeCell ref="B108:B113"/>
    <mergeCell ref="O108:O113"/>
    <mergeCell ref="B106:O106"/>
    <mergeCell ref="B54:B59"/>
    <mergeCell ref="O74:O79"/>
    <mergeCell ref="A80:A85"/>
    <mergeCell ref="B93:O93"/>
    <mergeCell ref="O86:O91"/>
    <mergeCell ref="B68:B73"/>
    <mergeCell ref="A114:A119"/>
    <mergeCell ref="B114:B119"/>
    <mergeCell ref="O114:O119"/>
    <mergeCell ref="B94:B99"/>
    <mergeCell ref="O94:O99"/>
    <mergeCell ref="A94:A99"/>
  </mergeCells>
  <phoneticPr fontId="0" type="noConversion"/>
  <pageMargins left="0.31496062992125984" right="0.39370078740157483" top="0.35433070866141736" bottom="0.31496062992125984" header="0.31496062992125984" footer="0.31496062992125984"/>
  <pageSetup paperSize="9" scale="75" orientation="landscape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vitkovskaya</cp:lastModifiedBy>
  <cp:lastPrinted>2016-12-02T07:25:22Z</cp:lastPrinted>
  <dcterms:created xsi:type="dcterms:W3CDTF">2014-08-20T07:30:27Z</dcterms:created>
  <dcterms:modified xsi:type="dcterms:W3CDTF">2016-12-02T07:27:16Z</dcterms:modified>
</cp:coreProperties>
</file>