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'Лист3'!$4:$9</definedName>
    <definedName name="_xlnm.Print_Area" localSheetId="0">'Лист3'!$A$1:$Q$48</definedName>
  </definedNames>
  <calcPr fullCalcOnLoad="1"/>
</workbook>
</file>

<file path=xl/sharedStrings.xml><?xml version="1.0" encoding="utf-8"?>
<sst xmlns="http://schemas.openxmlformats.org/spreadsheetml/2006/main" count="150" uniqueCount="57">
  <si>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</si>
  <si>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</si>
  <si>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</si>
  <si>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</si>
  <si>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</si>
  <si>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</si>
  <si>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</si>
  <si>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</si>
  <si>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Строительство </t>
  </si>
  <si>
    <t>Департамент капитального строительства</t>
  </si>
  <si>
    <t>2015 год</t>
  </si>
  <si>
    <t>2016 год</t>
  </si>
  <si>
    <t>Мощность объекта капитального строительства, подлежащая вводу, км.</t>
  </si>
  <si>
    <t xml:space="preserve">ИТОГО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</si>
  <si>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</si>
  <si>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2016 г.</t>
  </si>
  <si>
    <t>Решение о подготовке и реализации бюджетных инвестиций в отношении объектов капитального строительства и объектов недвижимого имущества, включенных в муниципальную программу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</si>
  <si>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</si>
  <si>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Приложение 3
к подпрограмме "Газификация Томска"</t>
  </si>
  <si>
    <t>2017 год</t>
  </si>
  <si>
    <t>Замена СУГ (сжиженный газ) на природный г. Томск, Кировский район (район ул. Матросова - ул. Киевская - ул. Усова)</t>
  </si>
  <si>
    <t xml:space="preserve">Наружное газоснабжение улиц 4-ая Заречная и 5-ая Заречная в г. Томске </t>
  </si>
  <si>
    <t>2015 г.</t>
  </si>
  <si>
    <t>Проектно-изыскательские работы</t>
  </si>
  <si>
    <t>2018 год</t>
  </si>
  <si>
    <t>Газоснабжение п. Кузовлево МО "Город Томск"</t>
  </si>
  <si>
    <t>Газификация микрорайона "Наука" МО "Город Томск"</t>
  </si>
  <si>
    <t>Газификация микрорайона Энтузиастов МО «Город Томск»</t>
  </si>
  <si>
    <t>Газоснабжение с. Дзержинское муниципального образования «Город Томск». 1 этап</t>
  </si>
  <si>
    <t>Газоснабжение д. Лоскутово МО "Город Томск"</t>
  </si>
  <si>
    <t>Газоснабжение п. Штамово, п. Спутник МО «Город Томск»</t>
  </si>
  <si>
    <t>2017 г.</t>
  </si>
  <si>
    <t>Газификация микрорайона Степановка МО «Город Томск»</t>
  </si>
  <si>
    <t>Газоснабжение г. Томск, Кировский район (район ограниченный: ул. Нахимова – ул. А. Беленца – пр. Ленина – береговая линия р. Томь)</t>
  </si>
  <si>
    <t>2018 г.</t>
  </si>
  <si>
    <t>Газификация микрорайона Сосновый бор МО «Город Томск»</t>
  </si>
  <si>
    <t>2019 г.</t>
  </si>
  <si>
    <t>Газификация п. Кузовлево</t>
  </si>
  <si>
    <t>Газификация п. Штамово, п. Спутник</t>
  </si>
  <si>
    <t>Газоснабжение п. Просторного МО "Город Томск". Реконструкция</t>
  </si>
  <si>
    <t>Замена СУГ (сжиженный газ) на природный г. Томск, Кировский район (район ул. Учебная - ул. Тимакова)</t>
  </si>
  <si>
    <t>Газоснабжение с. Тимирязевское (в том числе мкр. Юбилейный) муниципального образования "Город Томск</t>
  </si>
  <si>
    <t>Газификация п. Лоскутово</t>
  </si>
  <si>
    <t xml:space="preserve">Газификация с. Дзержинское  
(5-11 очередь)  </t>
  </si>
  <si>
    <t xml:space="preserve">Газоснабжение п. Аникино </t>
  </si>
  <si>
    <t>Газоснабжение п. Апрель</t>
  </si>
  <si>
    <t xml:space="preserve">Газоснабжение с. Дзержинское МО "Город Томск" (3,4 очередь)  </t>
  </si>
  <si>
    <t>2020 г.</t>
  </si>
  <si>
    <t>Примечание: 1.  В 2016 году на разработку проектной документации в целях организации газоснабжения населения предусмотрены бюджетиные ассигнования за счет остатков межбюджетных трансфертов, полученных до 01.01.2016 г., в сумме 2 221,9 тыс. руб., в том числе по объектам:</t>
  </si>
  <si>
    <t xml:space="preserve"> - Газоснабжение п. Кузовлево МО "Город Томск" - в сумме 300,0 тыс. руб.</t>
  </si>
  <si>
    <t xml:space="preserve"> - Газоснабжение г. Томск, Кировский район (район, ограниченный ул. Нахимова - ул. А. Беленца - пр. Ленина - береговая линия р. Томи) в сумме 300,0 тыс. руб.</t>
  </si>
  <si>
    <t xml:space="preserve"> - Замена СУГ (сжиженный газ) на природный г. Томск, Кировский район (район ул. Матросова - ул. Киевская - ул. Усова) в сумме 300,0 тыс. руб.</t>
  </si>
  <si>
    <t xml:space="preserve"> - Газоснабжение с. Тимирязевское (в том числе мкр. Юбилейный) муниципального образования "Город Томск" в сумме 428,7 тыс. руб.</t>
  </si>
  <si>
    <t xml:space="preserve"> - Газоснабжение п. Штамово, п. Спутник МО "Город Томск" в сумме 293,2 тыс. руб.</t>
  </si>
  <si>
    <t xml:space="preserve"> - Газоснабжение д. Лоскутово МО "Город Томск" в сумме 300,0 тыс. руб. </t>
  </si>
  <si>
    <t>2. На выполнение работ по разработке проектной документации в целях организации газоснабжения населения по объекту  "Газоснабжение п. Штамово. П. Спутник МО "Город Томск" предусмотрено софиансирование за счет средств местного бюджета в сумме 6,8 тыс. руб.</t>
  </si>
  <si>
    <t xml:space="preserve"> - Газоснабжение п. Просторного МО "Город Томск". Реконстуркция в сумме 300,0 тыс. руб.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</si>
</sst>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  <numFmt numFmtId="188" formatCode="_(* #,##0.0_);_(* \(#,##0.0\);_(* &quot;-&quot;??_);_(@_)"/>
    <numFmt numFmtId="189" formatCode="0.000"/>
    <numFmt numFmtId="190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 tint="0.04998999834060669"/>
      <name val="Times New Roman"/>
      <family val="1"/>
    </font>
    <font>
      <sz val="14"/>
      <color theme="1" tint="0.04998999834060669"/>
      <name val="Times New Roman"/>
      <family val="1"/>
    </font>
    <font>
      <b/>
      <sz val="11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8" fillId="33" borderId="0" xfId="0" applyFont="1" applyFill="1" applyAlignment="1">
      <alignment horizontal="right" vertical="center" wrapText="1"/>
    </xf>
    <xf numFmtId="0" fontId="38" fillId="33" borderId="0" xfId="0" applyFont="1" applyFill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185" fontId="38" fillId="33" borderId="10" xfId="0" applyNumberFormat="1" applyFont="1" applyFill="1" applyBorder="1" applyAlignment="1">
      <alignment horizontal="center" vertical="center" wrapText="1"/>
    </xf>
    <xf numFmtId="185" fontId="38" fillId="33" borderId="12" xfId="0" applyNumberFormat="1" applyFont="1" applyFill="1" applyBorder="1" applyAlignment="1">
      <alignment horizontal="center" vertical="center" wrapText="1"/>
    </xf>
    <xf numFmtId="185" fontId="38" fillId="33" borderId="11" xfId="0" applyNumberFormat="1" applyFont="1" applyFill="1" applyBorder="1" applyAlignment="1">
      <alignment horizontal="center" vertical="center" wrapText="1"/>
    </xf>
    <xf numFmtId="185" fontId="38" fillId="33" borderId="13" xfId="0" applyNumberFormat="1" applyFont="1" applyFill="1" applyBorder="1" applyAlignment="1">
      <alignment horizontal="center" vertical="center" wrapText="1"/>
    </xf>
    <xf numFmtId="185" fontId="38" fillId="33" borderId="11" xfId="58" applyNumberFormat="1" applyFont="1" applyFill="1" applyBorder="1" applyAlignment="1">
      <alignment horizontal="center" vertical="center" wrapText="1"/>
    </xf>
    <xf numFmtId="2" fontId="38" fillId="33" borderId="11" xfId="0" applyNumberFormat="1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85" fontId="40" fillId="33" borderId="10" xfId="0" applyNumberFormat="1" applyFont="1" applyFill="1" applyBorder="1" applyAlignment="1">
      <alignment horizontal="center" vertical="center" wrapText="1"/>
    </xf>
    <xf numFmtId="0" fontId="38" fillId="33" borderId="0" xfId="0" applyFont="1" applyFill="1" applyAlignment="1">
      <alignment horizontal="left" vertical="center"/>
    </xf>
    <xf numFmtId="0" fontId="38" fillId="33" borderId="0" xfId="0" applyFont="1" applyFill="1" applyAlignment="1">
      <alignment horizontal="center" vertical="center"/>
    </xf>
    <xf numFmtId="186" fontId="38" fillId="33" borderId="0" xfId="0" applyNumberFormat="1" applyFont="1" applyFill="1" applyAlignment="1">
      <alignment horizontal="center" vertical="center"/>
    </xf>
    <xf numFmtId="4" fontId="38" fillId="33" borderId="0" xfId="0" applyNumberFormat="1" applyFont="1" applyFill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0" xfId="0" applyFont="1" applyFill="1" applyAlignment="1">
      <alignment horizontal="right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right" vertical="center" wrapText="1"/>
    </xf>
    <xf numFmtId="0" fontId="40" fillId="33" borderId="16" xfId="0" applyFont="1" applyFill="1" applyBorder="1" applyAlignment="1">
      <alignment horizontal="right" vertical="center" wrapText="1"/>
    </xf>
    <xf numFmtId="0" fontId="40" fillId="33" borderId="17" xfId="0" applyFont="1" applyFill="1" applyBorder="1" applyAlignment="1">
      <alignment horizontal="right" vertical="center" wrapText="1"/>
    </xf>
    <xf numFmtId="185" fontId="38" fillId="33" borderId="11" xfId="0" applyNumberFormat="1" applyFont="1" applyFill="1" applyBorder="1" applyAlignment="1">
      <alignment horizontal="center" vertical="center" wrapText="1"/>
    </xf>
    <xf numFmtId="185" fontId="38" fillId="33" borderId="12" xfId="0" applyNumberFormat="1" applyFont="1" applyFill="1" applyBorder="1" applyAlignment="1">
      <alignment horizontal="center" vertical="center" wrapText="1"/>
    </xf>
    <xf numFmtId="2" fontId="38" fillId="33" borderId="11" xfId="0" applyNumberFormat="1" applyFont="1" applyFill="1" applyBorder="1" applyAlignment="1">
      <alignment horizontal="center" vertical="center" wrapText="1"/>
    </xf>
    <xf numFmtId="2" fontId="38" fillId="33" borderId="12" xfId="0" applyNumberFormat="1" applyFont="1" applyFill="1" applyBorder="1" applyAlignment="1">
      <alignment horizontal="center" vertical="center" wrapText="1"/>
    </xf>
    <xf numFmtId="185" fontId="38" fillId="33" borderId="13" xfId="0" applyNumberFormat="1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22" xfId="0" applyFont="1" applyFill="1" applyBorder="1" applyAlignment="1">
      <alignment horizontal="center" vertical="center" wrapText="1"/>
    </xf>
    <xf numFmtId="0" fontId="40" fillId="33" borderId="2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24" xfId="0" applyFont="1" applyFill="1" applyBorder="1" applyAlignment="1">
      <alignment horizontal="center" vertical="center" wrapText="1"/>
    </xf>
    <xf numFmtId="3" fontId="38" fillId="33" borderId="11" xfId="0" applyNumberFormat="1" applyFont="1" applyFill="1" applyBorder="1" applyAlignment="1">
      <alignment horizontal="center" vertical="center" wrapText="1"/>
    </xf>
    <xf numFmtId="3" fontId="38" fillId="33" borderId="13" xfId="0" applyNumberFormat="1" applyFont="1" applyFill="1" applyBorder="1" applyAlignment="1">
      <alignment horizontal="center" vertical="center" wrapText="1"/>
    </xf>
    <xf numFmtId="4" fontId="38" fillId="33" borderId="11" xfId="58" applyNumberFormat="1" applyFont="1" applyFill="1" applyBorder="1" applyAlignment="1">
      <alignment horizontal="center" vertical="center" wrapText="1"/>
    </xf>
    <xf numFmtId="4" fontId="38" fillId="33" borderId="12" xfId="58" applyNumberFormat="1" applyFont="1" applyFill="1" applyBorder="1" applyAlignment="1">
      <alignment horizontal="center" vertical="center" wrapText="1"/>
    </xf>
    <xf numFmtId="185" fontId="38" fillId="33" borderId="11" xfId="58" applyNumberFormat="1" applyFont="1" applyFill="1" applyBorder="1" applyAlignment="1">
      <alignment horizontal="center" vertical="center" wrapText="1"/>
    </xf>
    <xf numFmtId="185" fontId="38" fillId="33" borderId="12" xfId="58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view="pageBreakPreview" zoomScale="65" zoomScaleNormal="70" zoomScaleSheetLayoutView="65" zoomScalePageLayoutView="0" workbookViewId="0" topLeftCell="A4">
      <pane xSplit="3" ySplit="5" topLeftCell="G36" activePane="bottomRight" state="frozen"/>
      <selection pane="topLeft" activeCell="A4" sqref="A4"/>
      <selection pane="topRight" activeCell="D4" sqref="D4"/>
      <selection pane="bottomLeft" activeCell="A9" sqref="A9"/>
      <selection pane="bottomRight" activeCell="I24" sqref="I24:I25"/>
    </sheetView>
  </sheetViews>
  <sheetFormatPr defaultColWidth="9.140625" defaultRowHeight="12.75"/>
  <cols>
    <col min="1" max="1" width="4.57421875" style="2" customWidth="1"/>
    <col min="2" max="2" width="31.7109375" style="2" customWidth="1"/>
    <col min="3" max="3" width="19.28125" style="2" customWidth="1"/>
    <col min="4" max="4" width="16.28125" style="2" customWidth="1"/>
    <col min="5" max="5" width="14.140625" style="2" customWidth="1"/>
    <col min="6" max="6" width="15.8515625" style="2" customWidth="1"/>
    <col min="7" max="7" width="16.57421875" style="2" customWidth="1"/>
    <col min="8" max="8" width="15.28125" style="2" customWidth="1"/>
    <col min="9" max="9" width="61.57421875" style="2" customWidth="1"/>
    <col min="10" max="10" width="13.421875" style="2" customWidth="1"/>
    <col min="11" max="11" width="10.57421875" style="2" customWidth="1"/>
    <col min="12" max="13" width="10.421875" style="2" customWidth="1"/>
    <col min="14" max="14" width="13.421875" style="2" customWidth="1"/>
    <col min="15" max="15" width="10.57421875" style="2" customWidth="1"/>
    <col min="16" max="17" width="10.421875" style="2" customWidth="1"/>
    <col min="18" max="16384" width="9.140625" style="2" customWidth="1"/>
  </cols>
  <sheetData>
    <row r="1" spans="1:13" ht="1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1"/>
    </row>
    <row r="2" spans="1:17" ht="59.25" customHeight="1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1"/>
    </row>
    <row r="3" spans="1:13" ht="51" customHeight="1">
      <c r="A3" s="27" t="s">
        <v>16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3"/>
    </row>
    <row r="4" spans="1:17" ht="57.75" customHeight="1">
      <c r="A4" s="23" t="s">
        <v>0</v>
      </c>
      <c r="B4" s="23" t="s">
        <v>1</v>
      </c>
      <c r="C4" s="23" t="s">
        <v>2</v>
      </c>
      <c r="D4" s="23" t="s">
        <v>3</v>
      </c>
      <c r="E4" s="23" t="s">
        <v>4</v>
      </c>
      <c r="F4" s="23" t="s">
        <v>12</v>
      </c>
      <c r="G4" s="23" t="s">
        <v>5</v>
      </c>
      <c r="H4" s="23" t="s">
        <v>7</v>
      </c>
      <c r="I4" s="24" t="s">
        <v>14</v>
      </c>
      <c r="J4" s="36" t="s">
        <v>17</v>
      </c>
      <c r="K4" s="37"/>
      <c r="L4" s="37"/>
      <c r="M4" s="38"/>
      <c r="N4" s="36" t="s">
        <v>6</v>
      </c>
      <c r="O4" s="37"/>
      <c r="P4" s="37"/>
      <c r="Q4" s="38"/>
    </row>
    <row r="5" spans="1:17" ht="17.25" customHeight="1">
      <c r="A5" s="23"/>
      <c r="B5" s="23"/>
      <c r="C5" s="23"/>
      <c r="D5" s="23"/>
      <c r="E5" s="23"/>
      <c r="F5" s="23"/>
      <c r="G5" s="23"/>
      <c r="H5" s="23"/>
      <c r="I5" s="25"/>
      <c r="J5" s="39"/>
      <c r="K5" s="40"/>
      <c r="L5" s="40"/>
      <c r="M5" s="41"/>
      <c r="N5" s="39"/>
      <c r="O5" s="40"/>
      <c r="P5" s="40"/>
      <c r="Q5" s="41"/>
    </row>
    <row r="6" spans="1:17" ht="16.5" customHeight="1">
      <c r="A6" s="23"/>
      <c r="B6" s="23"/>
      <c r="C6" s="23"/>
      <c r="D6" s="23"/>
      <c r="E6" s="23"/>
      <c r="F6" s="23"/>
      <c r="G6" s="23"/>
      <c r="H6" s="23"/>
      <c r="I6" s="25"/>
      <c r="J6" s="39"/>
      <c r="K6" s="40"/>
      <c r="L6" s="40"/>
      <c r="M6" s="41"/>
      <c r="N6" s="39"/>
      <c r="O6" s="40"/>
      <c r="P6" s="40"/>
      <c r="Q6" s="41"/>
    </row>
    <row r="7" spans="1:17" ht="9.75" customHeight="1">
      <c r="A7" s="23"/>
      <c r="B7" s="23"/>
      <c r="C7" s="23"/>
      <c r="D7" s="23"/>
      <c r="E7" s="23"/>
      <c r="F7" s="23"/>
      <c r="G7" s="23"/>
      <c r="H7" s="23"/>
      <c r="I7" s="25"/>
      <c r="J7" s="42"/>
      <c r="K7" s="43"/>
      <c r="L7" s="43"/>
      <c r="M7" s="44"/>
      <c r="N7" s="42"/>
      <c r="O7" s="43"/>
      <c r="P7" s="43"/>
      <c r="Q7" s="44"/>
    </row>
    <row r="8" spans="1:17" ht="29.25" customHeight="1">
      <c r="A8" s="23"/>
      <c r="B8" s="23"/>
      <c r="C8" s="23"/>
      <c r="D8" s="23"/>
      <c r="E8" s="23"/>
      <c r="F8" s="23"/>
      <c r="G8" s="23"/>
      <c r="H8" s="23"/>
      <c r="I8" s="26"/>
      <c r="J8" s="4" t="s">
        <v>10</v>
      </c>
      <c r="K8" s="4" t="s">
        <v>11</v>
      </c>
      <c r="L8" s="4" t="s">
        <v>19</v>
      </c>
      <c r="M8" s="4" t="s">
        <v>24</v>
      </c>
      <c r="N8" s="4" t="s">
        <v>10</v>
      </c>
      <c r="O8" s="4" t="s">
        <v>11</v>
      </c>
      <c r="P8" s="4" t="s">
        <v>19</v>
      </c>
      <c r="Q8" s="4" t="s">
        <v>24</v>
      </c>
    </row>
    <row r="9" spans="1:17" ht="12.7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</row>
    <row r="10" spans="1:17" ht="66" customHeight="1">
      <c r="A10" s="19">
        <v>1</v>
      </c>
      <c r="B10" s="5" t="s">
        <v>43</v>
      </c>
      <c r="C10" s="6" t="s">
        <v>23</v>
      </c>
      <c r="D10" s="5" t="s">
        <v>9</v>
      </c>
      <c r="E10" s="5" t="s">
        <v>9</v>
      </c>
      <c r="F10" s="19">
        <v>25.88</v>
      </c>
      <c r="G10" s="19" t="s">
        <v>34</v>
      </c>
      <c r="H10" s="49">
        <v>74002.8</v>
      </c>
      <c r="I10" s="49">
        <f>J10+K10+L10+M10+J11+K11+L11+M11</f>
        <v>17406.4</v>
      </c>
      <c r="J10" s="7">
        <v>1009</v>
      </c>
      <c r="K10" s="7">
        <v>0</v>
      </c>
      <c r="L10" s="7">
        <v>0</v>
      </c>
      <c r="M10" s="7">
        <v>0</v>
      </c>
      <c r="N10" s="7">
        <v>1009</v>
      </c>
      <c r="O10" s="7">
        <v>0</v>
      </c>
      <c r="P10" s="7">
        <v>0</v>
      </c>
      <c r="Q10" s="7">
        <v>0</v>
      </c>
    </row>
    <row r="11" spans="1:17" ht="66" customHeight="1">
      <c r="A11" s="20"/>
      <c r="B11" s="6" t="s">
        <v>28</v>
      </c>
      <c r="C11" s="6" t="s">
        <v>8</v>
      </c>
      <c r="D11" s="5" t="s">
        <v>9</v>
      </c>
      <c r="E11" s="5" t="s">
        <v>9</v>
      </c>
      <c r="F11" s="20"/>
      <c r="G11" s="20"/>
      <c r="H11" s="50"/>
      <c r="I11" s="50"/>
      <c r="J11" s="7">
        <v>0</v>
      </c>
      <c r="K11" s="7">
        <v>16397.4</v>
      </c>
      <c r="L11" s="7">
        <v>0</v>
      </c>
      <c r="M11" s="7">
        <v>0</v>
      </c>
      <c r="N11" s="7">
        <v>0</v>
      </c>
      <c r="O11" s="7">
        <v>16397.4</v>
      </c>
      <c r="P11" s="7">
        <v>0</v>
      </c>
      <c r="Q11" s="7">
        <v>0</v>
      </c>
    </row>
    <row r="12" spans="1:17" ht="59.25" customHeight="1">
      <c r="A12" s="19">
        <v>2</v>
      </c>
      <c r="B12" s="19" t="s">
        <v>41</v>
      </c>
      <c r="C12" s="6" t="s">
        <v>8</v>
      </c>
      <c r="D12" s="6" t="s">
        <v>9</v>
      </c>
      <c r="E12" s="6" t="s">
        <v>9</v>
      </c>
      <c r="F12" s="19">
        <v>25.08</v>
      </c>
      <c r="G12" s="19" t="s">
        <v>15</v>
      </c>
      <c r="H12" s="45">
        <v>76907.95</v>
      </c>
      <c r="I12" s="31">
        <f>J12+K12+L12+J13+K13+L13+M12+M13</f>
        <v>50648.99999999999</v>
      </c>
      <c r="J12" s="7">
        <f>61831.8+2005.1-19348.6-912.8</f>
        <v>43575.5</v>
      </c>
      <c r="K12" s="7">
        <v>5832.6</v>
      </c>
      <c r="L12" s="7">
        <v>0</v>
      </c>
      <c r="M12" s="7">
        <v>0</v>
      </c>
      <c r="N12" s="7">
        <f>61831.8+2005.1-19348.6-912.8</f>
        <v>43575.5</v>
      </c>
      <c r="O12" s="7">
        <v>0</v>
      </c>
      <c r="P12" s="7">
        <v>0</v>
      </c>
      <c r="Q12" s="7">
        <v>0</v>
      </c>
    </row>
    <row r="13" spans="1:17" ht="113.25" customHeight="1">
      <c r="A13" s="21"/>
      <c r="B13" s="21"/>
      <c r="C13" s="6" t="s">
        <v>23</v>
      </c>
      <c r="D13" s="5" t="s">
        <v>9</v>
      </c>
      <c r="E13" s="5" t="s">
        <v>9</v>
      </c>
      <c r="F13" s="21"/>
      <c r="G13" s="21"/>
      <c r="H13" s="46"/>
      <c r="I13" s="35"/>
      <c r="J13" s="8">
        <v>812.2</v>
      </c>
      <c r="K13" s="7">
        <v>428.7</v>
      </c>
      <c r="L13" s="7">
        <v>0</v>
      </c>
      <c r="M13" s="8">
        <v>0</v>
      </c>
      <c r="N13" s="8">
        <v>812.2</v>
      </c>
      <c r="O13" s="7">
        <v>0</v>
      </c>
      <c r="P13" s="7">
        <v>0</v>
      </c>
      <c r="Q13" s="7">
        <v>0</v>
      </c>
    </row>
    <row r="14" spans="1:17" ht="51.75" customHeight="1">
      <c r="A14" s="19">
        <v>3</v>
      </c>
      <c r="B14" s="6" t="s">
        <v>37</v>
      </c>
      <c r="C14" s="6" t="s">
        <v>23</v>
      </c>
      <c r="D14" s="5" t="s">
        <v>9</v>
      </c>
      <c r="E14" s="5" t="s">
        <v>9</v>
      </c>
      <c r="F14" s="19">
        <v>12.77</v>
      </c>
      <c r="G14" s="19" t="s">
        <v>34</v>
      </c>
      <c r="H14" s="31">
        <v>40457.2</v>
      </c>
      <c r="I14" s="31">
        <f>J14+K14+L14+M14+J15+K15+L15+M15</f>
        <v>9708.699999999999</v>
      </c>
      <c r="J14" s="7">
        <v>444.3</v>
      </c>
      <c r="K14" s="9">
        <v>300</v>
      </c>
      <c r="L14" s="9">
        <v>0</v>
      </c>
      <c r="M14" s="7">
        <v>0</v>
      </c>
      <c r="N14" s="7">
        <v>444.3</v>
      </c>
      <c r="O14" s="9">
        <v>0</v>
      </c>
      <c r="P14" s="9">
        <v>0</v>
      </c>
      <c r="Q14" s="7">
        <v>0</v>
      </c>
    </row>
    <row r="15" spans="1:17" ht="51.75" customHeight="1">
      <c r="A15" s="20"/>
      <c r="B15" s="6" t="s">
        <v>25</v>
      </c>
      <c r="C15" s="6" t="s">
        <v>8</v>
      </c>
      <c r="D15" s="5" t="s">
        <v>9</v>
      </c>
      <c r="E15" s="5" t="s">
        <v>9</v>
      </c>
      <c r="F15" s="20"/>
      <c r="G15" s="20"/>
      <c r="H15" s="32"/>
      <c r="I15" s="32"/>
      <c r="J15" s="10">
        <v>0</v>
      </c>
      <c r="K15" s="9">
        <v>8964.4</v>
      </c>
      <c r="L15" s="9">
        <v>0</v>
      </c>
      <c r="M15" s="10">
        <v>0</v>
      </c>
      <c r="N15" s="10">
        <v>0</v>
      </c>
      <c r="O15" s="9">
        <v>8964.4</v>
      </c>
      <c r="P15" s="9">
        <v>0</v>
      </c>
      <c r="Q15" s="7">
        <v>0</v>
      </c>
    </row>
    <row r="16" spans="1:17" ht="66" customHeight="1">
      <c r="A16" s="5">
        <v>4</v>
      </c>
      <c r="B16" s="5" t="s">
        <v>26</v>
      </c>
      <c r="C16" s="6" t="s">
        <v>8</v>
      </c>
      <c r="D16" s="5" t="s">
        <v>9</v>
      </c>
      <c r="E16" s="5" t="s">
        <v>9</v>
      </c>
      <c r="F16" s="5">
        <v>22.44</v>
      </c>
      <c r="G16" s="5" t="s">
        <v>34</v>
      </c>
      <c r="H16" s="11">
        <v>59878.4</v>
      </c>
      <c r="I16" s="11">
        <f>J16+K16+L16+M16</f>
        <v>13267.7</v>
      </c>
      <c r="J16" s="7">
        <v>0</v>
      </c>
      <c r="K16" s="7">
        <v>13267.7</v>
      </c>
      <c r="L16" s="7">
        <v>0</v>
      </c>
      <c r="M16" s="7">
        <v>0</v>
      </c>
      <c r="N16" s="7">
        <v>0</v>
      </c>
      <c r="O16" s="7">
        <v>13267.7</v>
      </c>
      <c r="P16" s="7">
        <v>0</v>
      </c>
      <c r="Q16" s="7">
        <v>0</v>
      </c>
    </row>
    <row r="17" spans="1:17" ht="66" customHeight="1">
      <c r="A17" s="5">
        <v>5</v>
      </c>
      <c r="B17" s="5" t="s">
        <v>27</v>
      </c>
      <c r="C17" s="6" t="s">
        <v>8</v>
      </c>
      <c r="D17" s="5" t="s">
        <v>9</v>
      </c>
      <c r="E17" s="5" t="s">
        <v>9</v>
      </c>
      <c r="F17" s="12">
        <v>8.3268</v>
      </c>
      <c r="G17" s="5" t="s">
        <v>34</v>
      </c>
      <c r="H17" s="11">
        <v>24927.9</v>
      </c>
      <c r="I17" s="11">
        <f>J17+K17+L17+M17</f>
        <v>5523.4</v>
      </c>
      <c r="J17" s="7">
        <v>0</v>
      </c>
      <c r="K17" s="7">
        <v>5523.4</v>
      </c>
      <c r="L17" s="7">
        <v>0</v>
      </c>
      <c r="M17" s="7">
        <v>0</v>
      </c>
      <c r="N17" s="7">
        <v>0</v>
      </c>
      <c r="O17" s="7">
        <v>5523.4</v>
      </c>
      <c r="P17" s="7">
        <v>0</v>
      </c>
      <c r="Q17" s="7">
        <v>0</v>
      </c>
    </row>
    <row r="18" spans="1:17" ht="66" customHeight="1">
      <c r="A18" s="5">
        <v>6</v>
      </c>
      <c r="B18" s="5" t="s">
        <v>32</v>
      </c>
      <c r="C18" s="6" t="s">
        <v>8</v>
      </c>
      <c r="D18" s="5" t="s">
        <v>9</v>
      </c>
      <c r="E18" s="5" t="s">
        <v>9</v>
      </c>
      <c r="F18" s="12">
        <v>12.58</v>
      </c>
      <c r="G18" s="5" t="s">
        <v>36</v>
      </c>
      <c r="H18" s="11">
        <v>55167.4</v>
      </c>
      <c r="I18" s="49">
        <f>J18+K18+L18+M18+J19+K19+L19+M19</f>
        <v>4323.8</v>
      </c>
      <c r="J18" s="7">
        <v>0</v>
      </c>
      <c r="K18" s="7">
        <v>0</v>
      </c>
      <c r="L18" s="7">
        <v>484.5</v>
      </c>
      <c r="M18" s="7">
        <v>0</v>
      </c>
      <c r="N18" s="7">
        <v>0</v>
      </c>
      <c r="O18" s="7">
        <v>0</v>
      </c>
      <c r="P18" s="7">
        <v>484.5</v>
      </c>
      <c r="Q18" s="7">
        <v>0</v>
      </c>
    </row>
    <row r="19" spans="1:17" ht="66" customHeight="1">
      <c r="A19" s="5">
        <v>7</v>
      </c>
      <c r="B19" s="5" t="s">
        <v>35</v>
      </c>
      <c r="C19" s="6" t="s">
        <v>8</v>
      </c>
      <c r="D19" s="5" t="s">
        <v>9</v>
      </c>
      <c r="E19" s="5" t="s">
        <v>9</v>
      </c>
      <c r="F19" s="12">
        <v>11.098</v>
      </c>
      <c r="G19" s="5" t="s">
        <v>47</v>
      </c>
      <c r="H19" s="11">
        <v>43980.1</v>
      </c>
      <c r="I19" s="50"/>
      <c r="J19" s="7">
        <v>0</v>
      </c>
      <c r="K19" s="7">
        <v>0</v>
      </c>
      <c r="L19" s="7">
        <v>0</v>
      </c>
      <c r="M19" s="7">
        <v>3839.3</v>
      </c>
      <c r="N19" s="7">
        <v>0</v>
      </c>
      <c r="O19" s="7">
        <v>0</v>
      </c>
      <c r="P19" s="7">
        <v>0</v>
      </c>
      <c r="Q19" s="7">
        <v>3839.3</v>
      </c>
    </row>
    <row r="20" spans="1:17" ht="56.25" customHeight="1">
      <c r="A20" s="19">
        <v>8</v>
      </c>
      <c r="B20" s="19" t="s">
        <v>39</v>
      </c>
      <c r="C20" s="6" t="s">
        <v>8</v>
      </c>
      <c r="D20" s="5" t="s">
        <v>9</v>
      </c>
      <c r="E20" s="5" t="s">
        <v>9</v>
      </c>
      <c r="F20" s="19">
        <v>9.18</v>
      </c>
      <c r="G20" s="19" t="s">
        <v>15</v>
      </c>
      <c r="H20" s="31">
        <v>27215.14</v>
      </c>
      <c r="I20" s="31">
        <f>J20+K20+L20+J21+K21+L21+M20+M21</f>
        <v>35873.2</v>
      </c>
      <c r="J20" s="9">
        <f>26008.6-24708.2+26587.6-1031.8-48.9-4841</f>
        <v>21966.299999999996</v>
      </c>
      <c r="K20" s="9">
        <v>13552.7</v>
      </c>
      <c r="L20" s="9">
        <v>0</v>
      </c>
      <c r="M20" s="9">
        <v>0</v>
      </c>
      <c r="N20" s="9">
        <f>26008.6-24708.2+26587.6-1031.8-48.9-4841</f>
        <v>21966.299999999996</v>
      </c>
      <c r="O20" s="9">
        <v>0</v>
      </c>
      <c r="P20" s="9">
        <v>0</v>
      </c>
      <c r="Q20" s="7">
        <v>0</v>
      </c>
    </row>
    <row r="21" spans="1:17" ht="56.25" customHeight="1">
      <c r="A21" s="21"/>
      <c r="B21" s="21"/>
      <c r="C21" s="6" t="s">
        <v>23</v>
      </c>
      <c r="D21" s="5" t="s">
        <v>9</v>
      </c>
      <c r="E21" s="5" t="s">
        <v>9</v>
      </c>
      <c r="F21" s="21"/>
      <c r="G21" s="21"/>
      <c r="H21" s="35"/>
      <c r="I21" s="35"/>
      <c r="J21" s="9">
        <v>54.2</v>
      </c>
      <c r="K21" s="9">
        <v>300</v>
      </c>
      <c r="L21" s="9">
        <v>0</v>
      </c>
      <c r="M21" s="9">
        <v>0</v>
      </c>
      <c r="N21" s="9">
        <v>54.2</v>
      </c>
      <c r="O21" s="9">
        <v>0</v>
      </c>
      <c r="P21" s="9">
        <v>0</v>
      </c>
      <c r="Q21" s="7">
        <v>0</v>
      </c>
    </row>
    <row r="22" spans="1:17" ht="81" customHeight="1">
      <c r="A22" s="19">
        <v>9</v>
      </c>
      <c r="B22" s="19" t="s">
        <v>20</v>
      </c>
      <c r="C22" s="6" t="s">
        <v>8</v>
      </c>
      <c r="D22" s="5" t="s">
        <v>9</v>
      </c>
      <c r="E22" s="5" t="s">
        <v>9</v>
      </c>
      <c r="F22" s="19">
        <v>4.47</v>
      </c>
      <c r="G22" s="19" t="s">
        <v>15</v>
      </c>
      <c r="H22" s="31">
        <v>36689.54</v>
      </c>
      <c r="I22" s="31">
        <f>J22+K22+L22+L23+K23+J23+M22+M23</f>
        <v>42989.799999999996</v>
      </c>
      <c r="J22" s="7">
        <f>32450.3+1052.4-9443.6-293.2-155.4-131.9</f>
        <v>23478.599999999995</v>
      </c>
      <c r="K22" s="7">
        <v>19048.2</v>
      </c>
      <c r="L22" s="7">
        <v>0</v>
      </c>
      <c r="M22" s="7">
        <v>0</v>
      </c>
      <c r="N22" s="7">
        <f>32450.3+1052.4-9443.6-293.2-155.4-131.9</f>
        <v>23478.599999999995</v>
      </c>
      <c r="O22" s="7">
        <v>0</v>
      </c>
      <c r="P22" s="7">
        <v>0</v>
      </c>
      <c r="Q22" s="7">
        <v>0</v>
      </c>
    </row>
    <row r="23" spans="1:17" ht="81" customHeight="1">
      <c r="A23" s="20"/>
      <c r="B23" s="20"/>
      <c r="C23" s="6" t="s">
        <v>23</v>
      </c>
      <c r="D23" s="5" t="s">
        <v>9</v>
      </c>
      <c r="E23" s="5" t="s">
        <v>9</v>
      </c>
      <c r="F23" s="20"/>
      <c r="G23" s="20"/>
      <c r="H23" s="32"/>
      <c r="I23" s="32"/>
      <c r="J23" s="7">
        <v>163</v>
      </c>
      <c r="K23" s="7">
        <v>300</v>
      </c>
      <c r="L23" s="7">
        <v>0</v>
      </c>
      <c r="M23" s="7">
        <v>0</v>
      </c>
      <c r="N23" s="7">
        <v>163</v>
      </c>
      <c r="O23" s="7">
        <v>0</v>
      </c>
      <c r="P23" s="7">
        <v>0</v>
      </c>
      <c r="Q23" s="7">
        <v>0</v>
      </c>
    </row>
    <row r="24" spans="1:17" ht="81" customHeight="1">
      <c r="A24" s="19">
        <v>10</v>
      </c>
      <c r="B24" s="19" t="s">
        <v>40</v>
      </c>
      <c r="C24" s="6" t="s">
        <v>8</v>
      </c>
      <c r="D24" s="5" t="s">
        <v>9</v>
      </c>
      <c r="E24" s="5" t="s">
        <v>9</v>
      </c>
      <c r="F24" s="19">
        <v>1.47</v>
      </c>
      <c r="G24" s="19" t="s">
        <v>31</v>
      </c>
      <c r="H24" s="31">
        <v>15483.8</v>
      </c>
      <c r="I24" s="31">
        <f>J24+K24+L24+L25+K25+J25+M24+M25</f>
        <v>18168.399999999998</v>
      </c>
      <c r="J24" s="7">
        <f>12931.5+419.4-4077.4-194.2-32.1</f>
        <v>9047.199999999999</v>
      </c>
      <c r="K24" s="7">
        <f>452.4+8594.8</f>
        <v>9047.199999999999</v>
      </c>
      <c r="L24" s="7">
        <v>0</v>
      </c>
      <c r="M24" s="7">
        <v>0</v>
      </c>
      <c r="N24" s="7">
        <f>12931.5+419.4-4077.4-194.2-32.1</f>
        <v>9047.199999999999</v>
      </c>
      <c r="O24" s="7">
        <v>0</v>
      </c>
      <c r="P24" s="7">
        <v>0</v>
      </c>
      <c r="Q24" s="7">
        <v>0</v>
      </c>
    </row>
    <row r="25" spans="1:17" ht="81" customHeight="1">
      <c r="A25" s="20"/>
      <c r="B25" s="20"/>
      <c r="C25" s="6" t="s">
        <v>23</v>
      </c>
      <c r="D25" s="5" t="s">
        <v>9</v>
      </c>
      <c r="E25" s="5" t="s">
        <v>9</v>
      </c>
      <c r="F25" s="20"/>
      <c r="G25" s="20"/>
      <c r="H25" s="32"/>
      <c r="I25" s="32"/>
      <c r="J25" s="7">
        <v>74</v>
      </c>
      <c r="K25" s="7">
        <v>0</v>
      </c>
      <c r="L25" s="7">
        <v>0</v>
      </c>
      <c r="M25" s="7">
        <v>0</v>
      </c>
      <c r="N25" s="7">
        <v>74</v>
      </c>
      <c r="O25" s="7">
        <v>0</v>
      </c>
      <c r="P25" s="7">
        <v>0</v>
      </c>
      <c r="Q25" s="7">
        <v>0</v>
      </c>
    </row>
    <row r="26" spans="1:17" ht="81" customHeight="1">
      <c r="A26" s="19">
        <v>11</v>
      </c>
      <c r="B26" s="19" t="s">
        <v>21</v>
      </c>
      <c r="C26" s="6" t="s">
        <v>8</v>
      </c>
      <c r="D26" s="5" t="s">
        <v>9</v>
      </c>
      <c r="E26" s="5" t="s">
        <v>9</v>
      </c>
      <c r="F26" s="19">
        <v>1.38</v>
      </c>
      <c r="G26" s="19" t="s">
        <v>15</v>
      </c>
      <c r="H26" s="31">
        <v>3161.99</v>
      </c>
      <c r="I26" s="31">
        <f>J26+K26+L26+M26+J27+K27+L27+M27</f>
        <v>2548.1000000000004</v>
      </c>
      <c r="J26" s="7">
        <f>2665.5+10.8-16.1-10.7-197.4</f>
        <v>2452.1000000000004</v>
      </c>
      <c r="K26" s="7">
        <v>0</v>
      </c>
      <c r="L26" s="7">
        <v>0</v>
      </c>
      <c r="M26" s="7">
        <v>0</v>
      </c>
      <c r="N26" s="7">
        <f>2665.5+10.8-16.1-10.7-197.4</f>
        <v>2452.1000000000004</v>
      </c>
      <c r="O26" s="7">
        <v>0</v>
      </c>
      <c r="P26" s="7">
        <v>0</v>
      </c>
      <c r="Q26" s="7">
        <v>0</v>
      </c>
    </row>
    <row r="27" spans="1:17" ht="81" customHeight="1">
      <c r="A27" s="20"/>
      <c r="B27" s="20"/>
      <c r="C27" s="6" t="s">
        <v>23</v>
      </c>
      <c r="D27" s="5" t="s">
        <v>9</v>
      </c>
      <c r="E27" s="5" t="s">
        <v>9</v>
      </c>
      <c r="F27" s="20"/>
      <c r="G27" s="20"/>
      <c r="H27" s="32"/>
      <c r="I27" s="32"/>
      <c r="J27" s="7">
        <v>0</v>
      </c>
      <c r="K27" s="7">
        <v>96</v>
      </c>
      <c r="L27" s="7">
        <v>0</v>
      </c>
      <c r="M27" s="7">
        <v>0</v>
      </c>
      <c r="N27" s="7">
        <v>0</v>
      </c>
      <c r="O27" s="7">
        <v>96</v>
      </c>
      <c r="P27" s="7">
        <v>0</v>
      </c>
      <c r="Q27" s="7">
        <v>0</v>
      </c>
    </row>
    <row r="28" spans="1:17" ht="71.25" customHeight="1">
      <c r="A28" s="5">
        <v>12</v>
      </c>
      <c r="B28" s="5" t="s">
        <v>44</v>
      </c>
      <c r="C28" s="6" t="s">
        <v>8</v>
      </c>
      <c r="D28" s="5" t="s">
        <v>9</v>
      </c>
      <c r="E28" s="5" t="s">
        <v>9</v>
      </c>
      <c r="F28" s="5">
        <v>25.66</v>
      </c>
      <c r="G28" s="5" t="s">
        <v>22</v>
      </c>
      <c r="H28" s="9">
        <v>83777.5</v>
      </c>
      <c r="I28" s="9">
        <f>J28+K28+L28+M28</f>
        <v>6454.8</v>
      </c>
      <c r="J28" s="7">
        <f>2759.5+3695.3</f>
        <v>6454.8</v>
      </c>
      <c r="K28" s="7">
        <v>0</v>
      </c>
      <c r="L28" s="7">
        <v>0</v>
      </c>
      <c r="M28" s="7">
        <v>0</v>
      </c>
      <c r="N28" s="7">
        <f>2759.5+3695.3</f>
        <v>6454.8</v>
      </c>
      <c r="O28" s="7">
        <v>0</v>
      </c>
      <c r="P28" s="7">
        <v>0</v>
      </c>
      <c r="Q28" s="7">
        <v>0</v>
      </c>
    </row>
    <row r="29" spans="1:17" ht="58.5" customHeight="1">
      <c r="A29" s="5">
        <v>13</v>
      </c>
      <c r="B29" s="5" t="s">
        <v>45</v>
      </c>
      <c r="C29" s="6" t="s">
        <v>8</v>
      </c>
      <c r="D29" s="5" t="s">
        <v>9</v>
      </c>
      <c r="E29" s="5" t="s">
        <v>9</v>
      </c>
      <c r="F29" s="5">
        <v>2.23</v>
      </c>
      <c r="G29" s="5" t="s">
        <v>22</v>
      </c>
      <c r="H29" s="9">
        <v>9713.36</v>
      </c>
      <c r="I29" s="9">
        <f>J29+K29+L29+M29</f>
        <v>404.8</v>
      </c>
      <c r="J29" s="7">
        <v>404.8</v>
      </c>
      <c r="K29" s="7">
        <v>0</v>
      </c>
      <c r="L29" s="7">
        <v>0</v>
      </c>
      <c r="M29" s="7">
        <v>0</v>
      </c>
      <c r="N29" s="7">
        <v>404.8</v>
      </c>
      <c r="O29" s="7">
        <v>0</v>
      </c>
      <c r="P29" s="7">
        <v>0</v>
      </c>
      <c r="Q29" s="7">
        <v>0</v>
      </c>
    </row>
    <row r="30" spans="1:17" ht="88.5" customHeight="1">
      <c r="A30" s="5">
        <v>14</v>
      </c>
      <c r="B30" s="5" t="s">
        <v>46</v>
      </c>
      <c r="C30" s="6" t="s">
        <v>8</v>
      </c>
      <c r="D30" s="5" t="s">
        <v>9</v>
      </c>
      <c r="E30" s="5" t="s">
        <v>9</v>
      </c>
      <c r="F30" s="5">
        <v>6.16</v>
      </c>
      <c r="G30" s="5" t="s">
        <v>22</v>
      </c>
      <c r="H30" s="9">
        <v>69001.52</v>
      </c>
      <c r="I30" s="9">
        <f>J30+K30+L30+M30</f>
        <v>937.3</v>
      </c>
      <c r="J30" s="7">
        <v>937.3</v>
      </c>
      <c r="K30" s="7">
        <v>0</v>
      </c>
      <c r="L30" s="7">
        <v>0</v>
      </c>
      <c r="M30" s="7">
        <v>0</v>
      </c>
      <c r="N30" s="7">
        <v>937.3</v>
      </c>
      <c r="O30" s="7">
        <v>0</v>
      </c>
      <c r="P30" s="7">
        <v>0</v>
      </c>
      <c r="Q30" s="7">
        <v>0</v>
      </c>
    </row>
    <row r="31" spans="1:17" ht="81" customHeight="1">
      <c r="A31" s="19">
        <v>15</v>
      </c>
      <c r="B31" s="19" t="s">
        <v>33</v>
      </c>
      <c r="C31" s="6" t="s">
        <v>23</v>
      </c>
      <c r="D31" s="5" t="s">
        <v>9</v>
      </c>
      <c r="E31" s="5" t="s">
        <v>9</v>
      </c>
      <c r="F31" s="47">
        <v>14.04</v>
      </c>
      <c r="G31" s="19" t="s">
        <v>47</v>
      </c>
      <c r="H31" s="31">
        <v>55607.3</v>
      </c>
      <c r="I31" s="31">
        <f>J31+K31+L31+M31+J32+K32+L32+M32</f>
        <v>1529.8000000000002</v>
      </c>
      <c r="J31" s="7">
        <v>745.9</v>
      </c>
      <c r="K31" s="7">
        <v>300</v>
      </c>
      <c r="L31" s="7">
        <v>0</v>
      </c>
      <c r="M31" s="7">
        <v>0</v>
      </c>
      <c r="N31" s="7">
        <v>745.9</v>
      </c>
      <c r="O31" s="7">
        <v>0</v>
      </c>
      <c r="P31" s="7">
        <v>0</v>
      </c>
      <c r="Q31" s="7">
        <v>0</v>
      </c>
    </row>
    <row r="32" spans="1:17" ht="81" customHeight="1">
      <c r="A32" s="20"/>
      <c r="B32" s="20"/>
      <c r="C32" s="6" t="s">
        <v>8</v>
      </c>
      <c r="D32" s="5" t="s">
        <v>9</v>
      </c>
      <c r="E32" s="5" t="s">
        <v>9</v>
      </c>
      <c r="F32" s="48"/>
      <c r="G32" s="20"/>
      <c r="H32" s="32"/>
      <c r="I32" s="32"/>
      <c r="J32" s="7">
        <v>0</v>
      </c>
      <c r="K32" s="7">
        <v>0</v>
      </c>
      <c r="L32" s="7">
        <v>0</v>
      </c>
      <c r="M32" s="7">
        <v>483.9</v>
      </c>
      <c r="N32" s="7">
        <v>0</v>
      </c>
      <c r="O32" s="7">
        <v>0</v>
      </c>
      <c r="P32" s="7">
        <v>0</v>
      </c>
      <c r="Q32" s="7">
        <v>483.9</v>
      </c>
    </row>
    <row r="33" spans="1:17" ht="81" customHeight="1">
      <c r="A33" s="19">
        <v>16</v>
      </c>
      <c r="B33" s="6" t="s">
        <v>38</v>
      </c>
      <c r="C33" s="6" t="s">
        <v>23</v>
      </c>
      <c r="D33" s="5" t="s">
        <v>9</v>
      </c>
      <c r="E33" s="5" t="s">
        <v>9</v>
      </c>
      <c r="F33" s="33">
        <v>10.87</v>
      </c>
      <c r="G33" s="19" t="s">
        <v>36</v>
      </c>
      <c r="H33" s="31">
        <v>36838.7</v>
      </c>
      <c r="I33" s="31">
        <f>J33+K33+L33+M33+J34+K34+L34+M34</f>
        <v>3166.4</v>
      </c>
      <c r="J33" s="7">
        <v>100</v>
      </c>
      <c r="K33" s="7">
        <f>293.2+6.8</f>
        <v>300</v>
      </c>
      <c r="L33" s="7">
        <v>0</v>
      </c>
      <c r="M33" s="7">
        <v>0</v>
      </c>
      <c r="N33" s="7">
        <v>100</v>
      </c>
      <c r="O33" s="7">
        <v>0</v>
      </c>
      <c r="P33" s="7">
        <v>0</v>
      </c>
      <c r="Q33" s="7">
        <v>0</v>
      </c>
    </row>
    <row r="34" spans="1:17" ht="81" customHeight="1">
      <c r="A34" s="20"/>
      <c r="B34" s="13" t="s">
        <v>30</v>
      </c>
      <c r="C34" s="6" t="s">
        <v>8</v>
      </c>
      <c r="D34" s="5" t="s">
        <v>9</v>
      </c>
      <c r="E34" s="5" t="s">
        <v>9</v>
      </c>
      <c r="F34" s="34"/>
      <c r="G34" s="20"/>
      <c r="H34" s="32"/>
      <c r="I34" s="32"/>
      <c r="J34" s="7">
        <v>0</v>
      </c>
      <c r="K34" s="7">
        <v>0</v>
      </c>
      <c r="L34" s="7">
        <v>2766.4</v>
      </c>
      <c r="M34" s="7">
        <v>0</v>
      </c>
      <c r="N34" s="7">
        <v>0</v>
      </c>
      <c r="O34" s="7">
        <v>0</v>
      </c>
      <c r="P34" s="7">
        <v>2766.4</v>
      </c>
      <c r="Q34" s="7">
        <v>0</v>
      </c>
    </row>
    <row r="35" spans="1:17" ht="81" customHeight="1">
      <c r="A35" s="19">
        <v>17</v>
      </c>
      <c r="B35" s="6" t="s">
        <v>42</v>
      </c>
      <c r="C35" s="6" t="s">
        <v>23</v>
      </c>
      <c r="D35" s="5" t="s">
        <v>9</v>
      </c>
      <c r="E35" s="5" t="s">
        <v>9</v>
      </c>
      <c r="F35" s="19">
        <v>11.58</v>
      </c>
      <c r="G35" s="19" t="s">
        <v>36</v>
      </c>
      <c r="H35" s="31">
        <v>71717.4</v>
      </c>
      <c r="I35" s="31">
        <f>J35+K35+L35+M35+J36+K36+L36+M36</f>
        <v>7855.6</v>
      </c>
      <c r="J35" s="7">
        <v>2166</v>
      </c>
      <c r="K35" s="7">
        <v>300</v>
      </c>
      <c r="L35" s="7">
        <v>0</v>
      </c>
      <c r="M35" s="7">
        <v>0</v>
      </c>
      <c r="N35" s="7">
        <v>2166</v>
      </c>
      <c r="O35" s="7">
        <v>0</v>
      </c>
      <c r="P35" s="7">
        <v>0</v>
      </c>
      <c r="Q35" s="7">
        <v>0</v>
      </c>
    </row>
    <row r="36" spans="1:17" ht="81" customHeight="1">
      <c r="A36" s="20"/>
      <c r="B36" s="6" t="s">
        <v>29</v>
      </c>
      <c r="C36" s="6" t="s">
        <v>8</v>
      </c>
      <c r="D36" s="5" t="s">
        <v>9</v>
      </c>
      <c r="E36" s="5" t="s">
        <v>9</v>
      </c>
      <c r="F36" s="20"/>
      <c r="G36" s="20"/>
      <c r="H36" s="32"/>
      <c r="I36" s="32"/>
      <c r="J36" s="7">
        <v>0</v>
      </c>
      <c r="K36" s="7">
        <v>0</v>
      </c>
      <c r="L36" s="7">
        <v>5389.6</v>
      </c>
      <c r="M36" s="7">
        <v>0</v>
      </c>
      <c r="N36" s="7">
        <v>0</v>
      </c>
      <c r="O36" s="7">
        <v>0</v>
      </c>
      <c r="P36" s="7">
        <v>5389.6</v>
      </c>
      <c r="Q36" s="7">
        <v>0</v>
      </c>
    </row>
    <row r="37" spans="1:17" ht="17.25" customHeight="1">
      <c r="A37" s="28" t="s">
        <v>13</v>
      </c>
      <c r="B37" s="29"/>
      <c r="C37" s="29"/>
      <c r="D37" s="29"/>
      <c r="E37" s="29"/>
      <c r="F37" s="29"/>
      <c r="G37" s="30"/>
      <c r="H37" s="14">
        <f>SUM(H10:H36)</f>
        <v>784528</v>
      </c>
      <c r="I37" s="14">
        <f>SUM(I10:I36)</f>
        <v>220807.19999999992</v>
      </c>
      <c r="J37" s="14">
        <f>SUM(J10:J36)</f>
        <v>113885.19999999998</v>
      </c>
      <c r="K37" s="14">
        <f aca="true" t="shared" si="0" ref="K37:Q37">SUM(K10:K36)</f>
        <v>93958.3</v>
      </c>
      <c r="L37" s="14">
        <f t="shared" si="0"/>
        <v>8640.5</v>
      </c>
      <c r="M37" s="14">
        <f t="shared" si="0"/>
        <v>4323.2</v>
      </c>
      <c r="N37" s="14">
        <f t="shared" si="0"/>
        <v>113885.19999999998</v>
      </c>
      <c r="O37" s="14">
        <f>SUM(O10:O36)</f>
        <v>44248.9</v>
      </c>
      <c r="P37" s="14">
        <f t="shared" si="0"/>
        <v>8640.5</v>
      </c>
      <c r="Q37" s="14">
        <f t="shared" si="0"/>
        <v>4323.2</v>
      </c>
    </row>
    <row r="40" spans="1:15" s="16" customFormat="1" ht="15">
      <c r="A40" s="15" t="s">
        <v>48</v>
      </c>
      <c r="O40" s="17"/>
    </row>
    <row r="41" spans="1:15" s="16" customFormat="1" ht="15">
      <c r="A41" s="15" t="s">
        <v>56</v>
      </c>
      <c r="O41" s="17"/>
    </row>
    <row r="42" spans="1:15" s="16" customFormat="1" ht="15">
      <c r="A42" s="15" t="s">
        <v>49</v>
      </c>
      <c r="O42" s="17"/>
    </row>
    <row r="43" spans="1:15" s="16" customFormat="1" ht="15">
      <c r="A43" s="15" t="s">
        <v>50</v>
      </c>
      <c r="O43" s="17"/>
    </row>
    <row r="44" spans="1:15" s="16" customFormat="1" ht="15">
      <c r="A44" s="15" t="s">
        <v>51</v>
      </c>
      <c r="O44" s="17"/>
    </row>
    <row r="45" spans="1:15" s="16" customFormat="1" ht="15">
      <c r="A45" s="15" t="s">
        <v>52</v>
      </c>
      <c r="O45" s="17"/>
    </row>
    <row r="46" spans="1:15" s="16" customFormat="1" ht="15">
      <c r="A46" s="15" t="s">
        <v>53</v>
      </c>
      <c r="O46" s="17"/>
    </row>
    <row r="47" spans="1:15" s="16" customFormat="1" ht="15">
      <c r="A47" s="15" t="s">
        <v>54</v>
      </c>
      <c r="O47" s="17"/>
    </row>
    <row r="48" spans="1:15" s="16" customFormat="1" ht="15">
      <c r="A48" s="15" t="s">
        <v>55</v>
      </c>
      <c r="O48" s="17"/>
    </row>
    <row r="49" spans="8:17" ht="15"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8:17" ht="15"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8:17" ht="15">
      <c r="H51" s="18"/>
      <c r="I51" s="18"/>
      <c r="J51" s="18"/>
      <c r="K51" s="18"/>
      <c r="L51" s="18"/>
      <c r="M51" s="18"/>
      <c r="N51" s="18"/>
      <c r="O51" s="18"/>
      <c r="P51" s="18"/>
      <c r="Q51" s="18"/>
    </row>
  </sheetData>
  <sheetProtection/>
  <mergeCells count="72">
    <mergeCell ref="G20:G21"/>
    <mergeCell ref="F12:F13"/>
    <mergeCell ref="G12:G13"/>
    <mergeCell ref="A14:A15"/>
    <mergeCell ref="F14:F15"/>
    <mergeCell ref="G14:G15"/>
    <mergeCell ref="B12:B13"/>
    <mergeCell ref="B26:B27"/>
    <mergeCell ref="F26:F27"/>
    <mergeCell ref="G26:G27"/>
    <mergeCell ref="H26:H27"/>
    <mergeCell ref="I26:I27"/>
    <mergeCell ref="G10:G11"/>
    <mergeCell ref="H10:H11"/>
    <mergeCell ref="I10:I11"/>
    <mergeCell ref="H14:H15"/>
    <mergeCell ref="I14:I15"/>
    <mergeCell ref="F31:F32"/>
    <mergeCell ref="G31:G32"/>
    <mergeCell ref="H31:H32"/>
    <mergeCell ref="I31:I32"/>
    <mergeCell ref="I18:I19"/>
    <mergeCell ref="H22:H23"/>
    <mergeCell ref="H20:H21"/>
    <mergeCell ref="I20:I21"/>
    <mergeCell ref="I24:I25"/>
    <mergeCell ref="F20:F21"/>
    <mergeCell ref="I33:I34"/>
    <mergeCell ref="H12:H13"/>
    <mergeCell ref="A35:A36"/>
    <mergeCell ref="F35:F36"/>
    <mergeCell ref="G35:G36"/>
    <mergeCell ref="H35:H36"/>
    <mergeCell ref="A26:A27"/>
    <mergeCell ref="A33:A34"/>
    <mergeCell ref="A31:A32"/>
    <mergeCell ref="B31:B32"/>
    <mergeCell ref="I12:I13"/>
    <mergeCell ref="A10:A11"/>
    <mergeCell ref="A2:P2"/>
    <mergeCell ref="E4:E8"/>
    <mergeCell ref="G4:G8"/>
    <mergeCell ref="J4:M7"/>
    <mergeCell ref="N4:Q7"/>
    <mergeCell ref="A12:A13"/>
    <mergeCell ref="F10:F11"/>
    <mergeCell ref="A37:G37"/>
    <mergeCell ref="I22:I23"/>
    <mergeCell ref="H24:H25"/>
    <mergeCell ref="I35:I36"/>
    <mergeCell ref="F22:F23"/>
    <mergeCell ref="G22:G23"/>
    <mergeCell ref="G24:G25"/>
    <mergeCell ref="G33:G34"/>
    <mergeCell ref="F33:F34"/>
    <mergeCell ref="H33:H34"/>
    <mergeCell ref="A1:L1"/>
    <mergeCell ref="H4:H8"/>
    <mergeCell ref="I4:I8"/>
    <mergeCell ref="A3:L3"/>
    <mergeCell ref="C4:C8"/>
    <mergeCell ref="B4:B8"/>
    <mergeCell ref="A4:A8"/>
    <mergeCell ref="F4:F8"/>
    <mergeCell ref="D4:D8"/>
    <mergeCell ref="A22:A23"/>
    <mergeCell ref="B22:B23"/>
    <mergeCell ref="A24:A25"/>
    <mergeCell ref="B24:B25"/>
    <mergeCell ref="F24:F25"/>
    <mergeCell ref="B20:B21"/>
    <mergeCell ref="A20:A21"/>
  </mergeCells>
  <printOptions/>
  <pageMargins left="0.1968503937007874" right="0.1968503937007874" top="0.1968503937007874" bottom="0.16" header="0.2" footer="0.2"/>
  <pageSetup fitToHeight="53" fitToWidth="1" horizontalDpi="600" verticalDpi="600" orientation="landscape" paperSize="9" scale="51" r:id="rId1"/>
  <rowBreaks count="1" manualBreakCount="1">
    <brk id="1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kabanov</cp:lastModifiedBy>
  <cp:lastPrinted>2016-09-19T02:44:53Z</cp:lastPrinted>
  <dcterms:created xsi:type="dcterms:W3CDTF">1996-10-08T23:32:33Z</dcterms:created>
  <dcterms:modified xsi:type="dcterms:W3CDTF">2016-09-20T03:58:33Z</dcterms:modified>
  <cp:category/>
  <cp:version/>
  <cp:contentType/>
  <cp:contentStatus/>
</cp:coreProperties>
</file>