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_FilterDatabase" localSheetId="0" hidden="1">'сметная стоим'!$A$12:$T$60</definedName>
    <definedName name="_xlnm.Print_Titles" localSheetId="0">'сметная стоим'!$7:$12</definedName>
    <definedName name="_xlnm.Print_Area" localSheetId="0">'сметная стоим'!$A$1:$S$60</definedName>
  </definedNames>
  <calcPr fullCalcOnLoad="1"/>
</workbook>
</file>

<file path=xl/sharedStrings.xml><?xml version="1.0" encoding="utf-8"?>
<sst xmlns="http://schemas.openxmlformats.org/spreadsheetml/2006/main" count="241" uniqueCount="106">
  <si>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</si>
  <si>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</si>
  <si>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</si>
  <si>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</si>
  <si>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</si>
  <si>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</si>
  <si>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</si>
  <si>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</si>
  <si>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</si>
  <si>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</si>
  <si>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</si>
  <si>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</si>
  <si>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</si>
  <si>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</si>
  <si>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</si>
  <si>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</si>
  <si>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</si>
  <si>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</si>
  <si>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</si>
  <si>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</si>
  <si>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</si>
  <si>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</si>
  <si>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</si>
  <si>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</si>
  <si>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</si>
  <si>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</si>
  <si>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</si>
  <si>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</si>
  <si>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</si>
  <si>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</si>
  <si>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</si>
  <si>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</si>
  <si>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</si>
  <si>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</si>
  <si>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</si>
  <si>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</si>
  <si>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</si>
  <si>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</si>
  <si>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</si>
  <si>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</si>
  <si>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</si>
  <si>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</si>
  <si>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</si>
  <si>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</si>
  <si>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</si>
  <si>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</si>
  <si>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</si>
  <si>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</si>
  <si>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</si>
  <si>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</si>
  <si>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</si>
  <si>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</si>
  <si>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</si>
  <si>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</si>
  <si>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</si>
  <si>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</si>
  <si>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5.1</t>
  </si>
  <si>
    <t>5.2</t>
  </si>
  <si>
    <t>5.3</t>
  </si>
  <si>
    <t>5.4</t>
  </si>
  <si>
    <t>5.5</t>
  </si>
  <si>
    <t>5.6</t>
  </si>
  <si>
    <t>5.7</t>
  </si>
  <si>
    <t>5.8</t>
  </si>
  <si>
    <t>8</t>
  </si>
  <si>
    <t>10</t>
  </si>
  <si>
    <t>2017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</si>
  <si>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</si>
  <si>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</si>
  <si>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</si>
  <si>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5.9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</si>
  <si>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</si>
  <si>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</si>
  <si>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</si>
  <si>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</si>
  <si>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Техническое перевооружение канализационно-насосной станции по ул. Угрюмова, 4а в г. Томске</t>
  </si>
  <si>
    <t>Строительство газовой котельной установленной мощностью 0.5 МВт по адресу: ул. 2-ой пос. ЛПК</t>
  </si>
  <si>
    <t>Водоснабжение пос. Киргизка</t>
  </si>
  <si>
    <t>Водоснабжение пер. Омский</t>
  </si>
  <si>
    <t>Водоснабжение ул. Амурская</t>
  </si>
  <si>
    <t>Водоснабжение ул. Севастопольская, 11, 15, 17, 19, пер. Добролюбова, 20-49</t>
  </si>
  <si>
    <t>Приобретение в муниципальную собственность котельной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</si>
  <si>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</si>
  <si>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</si>
  <si>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</si>
  <si>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</si>
  <si>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</si>
  <si>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</si>
  <si>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</si>
  <si>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</si>
  <si>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</si>
  <si>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</si>
  <si>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</si>
  <si>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</si>
  <si>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</si>
  <si>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Решение о подготовке и реализации бюджетных инвестиций в объекты капитального строительства муниципальной </t>
  </si>
  <si>
    <t>проектно-изыскательские работы</t>
  </si>
  <si>
    <t>выкуп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</si>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</sst>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  <numFmt numFmtId="197" formatCode="[$-FC19]d\ mmmm\ yyyy\ &quot;г.&quot;"/>
  </numFmts>
  <fonts count="46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85" fontId="1" fillId="0" borderId="0" xfId="0" applyNumberFormat="1" applyFont="1" applyFill="1" applyAlignment="1">
      <alignment horizontal="left" vertical="center" wrapText="1"/>
    </xf>
    <xf numFmtId="185" fontId="10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185" fontId="6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85" fontId="5" fillId="0" borderId="20" xfId="0" applyNumberFormat="1" applyFont="1" applyFill="1" applyBorder="1" applyAlignment="1">
      <alignment horizontal="center" vertical="center" wrapText="1"/>
    </xf>
    <xf numFmtId="185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185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85" fontId="5" fillId="0" borderId="25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85" fontId="5" fillId="0" borderId="13" xfId="0" applyNumberFormat="1" applyFont="1" applyFill="1" applyBorder="1" applyAlignment="1">
      <alignment horizontal="center" vertical="center" wrapText="1"/>
    </xf>
    <xf numFmtId="185" fontId="5" fillId="0" borderId="2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5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5" fontId="5" fillId="0" borderId="32" xfId="0" applyNumberFormat="1" applyFont="1" applyFill="1" applyBorder="1" applyAlignment="1">
      <alignment horizontal="center" vertical="center" wrapText="1"/>
    </xf>
    <xf numFmtId="185" fontId="5" fillId="0" borderId="33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60" zoomScaleNormal="60" zoomScaleSheetLayoutView="50" zoomScalePageLayoutView="0" workbookViewId="0" topLeftCell="A4">
      <pane ySplit="8" topLeftCell="A48" activePane="bottomLeft" state="frozen"/>
      <selection pane="topLeft" activeCell="A4" sqref="A4"/>
      <selection pane="bottomLeft" activeCell="N43" sqref="N43:O43"/>
    </sheetView>
  </sheetViews>
  <sheetFormatPr defaultColWidth="9.140625" defaultRowHeight="12.75"/>
  <cols>
    <col min="1" max="1" width="8.7109375" style="7" customWidth="1"/>
    <col min="2" max="2" width="75.8515625" style="2" customWidth="1"/>
    <col min="3" max="3" width="38.421875" style="4" customWidth="1"/>
    <col min="4" max="4" width="21.140625" style="2" customWidth="1"/>
    <col min="5" max="5" width="18.140625" style="2" customWidth="1"/>
    <col min="6" max="6" width="17.140625" style="2" customWidth="1"/>
    <col min="7" max="7" width="17.57421875" style="2" customWidth="1"/>
    <col min="8" max="8" width="21.140625" style="2" customWidth="1"/>
    <col min="9" max="9" width="20.140625" style="2" customWidth="1"/>
    <col min="10" max="10" width="19.7109375" style="2" customWidth="1"/>
    <col min="11" max="11" width="18.28125" style="2" bestFit="1" customWidth="1"/>
    <col min="12" max="12" width="16.7109375" style="2" customWidth="1"/>
    <col min="13" max="13" width="12.421875" style="2" customWidth="1"/>
    <col min="14" max="14" width="22.421875" style="2" customWidth="1"/>
    <col min="15" max="15" width="20.57421875" style="2" customWidth="1"/>
    <col min="16" max="16" width="23.421875" style="2" customWidth="1"/>
    <col min="17" max="17" width="20.7109375" style="2" customWidth="1"/>
    <col min="18" max="18" width="15.28125" style="2" customWidth="1"/>
    <col min="19" max="19" width="16.7109375" style="2" customWidth="1"/>
    <col min="20" max="22" width="9.140625" style="2" customWidth="1"/>
    <col min="23" max="23" width="28.421875" style="2" customWidth="1"/>
    <col min="24" max="16384" width="9.140625" style="2" customWidth="1"/>
  </cols>
  <sheetData>
    <row r="1" spans="1:17" ht="21" customHeight="1">
      <c r="A1" s="6"/>
      <c r="B1" s="8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8"/>
      <c r="Q1" s="88"/>
    </row>
    <row r="2" spans="1:17" ht="76.5" customHeight="1">
      <c r="A2" s="6"/>
      <c r="B2" s="8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8"/>
      <c r="Q2" s="88"/>
    </row>
    <row r="3" spans="1:9" ht="20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5" customHeight="1">
      <c r="A4" s="90"/>
      <c r="B4" s="90"/>
      <c r="C4" s="90"/>
      <c r="D4" s="90"/>
      <c r="E4" s="90"/>
      <c r="F4" s="90"/>
      <c r="G4" s="90"/>
      <c r="H4" s="90"/>
      <c r="I4" s="90"/>
    </row>
    <row r="5" spans="1:17" ht="33">
      <c r="A5" s="89" t="s">
        <v>95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4" ht="34.5" customHeight="1" thickBot="1">
      <c r="A6" s="95"/>
      <c r="B6" s="95"/>
      <c r="C6" s="95"/>
      <c r="D6" s="95"/>
      <c r="E6" s="95"/>
      <c r="F6" s="95"/>
      <c r="G6" s="95"/>
      <c r="H6" s="95"/>
      <c r="I6" s="95"/>
      <c r="J6" s="3"/>
      <c r="K6" s="3"/>
      <c r="L6" s="3"/>
      <c r="M6" s="3"/>
      <c r="N6" s="3"/>
    </row>
    <row r="7" spans="1:19" ht="57.75" customHeight="1">
      <c r="A7" s="83" t="s">
        <v>0</v>
      </c>
      <c r="B7" s="81" t="s">
        <v>1</v>
      </c>
      <c r="C7" s="81" t="s">
        <v>2</v>
      </c>
      <c r="D7" s="81" t="s">
        <v>3</v>
      </c>
      <c r="E7" s="81" t="s">
        <v>4</v>
      </c>
      <c r="F7" s="81" t="s">
        <v>6</v>
      </c>
      <c r="G7" s="81" t="s">
        <v>11</v>
      </c>
      <c r="H7" s="81" t="s">
        <v>13</v>
      </c>
      <c r="I7" s="81" t="s">
        <v>44</v>
      </c>
      <c r="J7" s="81"/>
      <c r="K7" s="81"/>
      <c r="L7" s="81"/>
      <c r="M7" s="81"/>
      <c r="N7" s="81" t="s">
        <v>16</v>
      </c>
      <c r="O7" s="81" t="s">
        <v>45</v>
      </c>
      <c r="P7" s="81"/>
      <c r="Q7" s="81"/>
      <c r="R7" s="81"/>
      <c r="S7" s="91"/>
    </row>
    <row r="8" spans="1:19" ht="26.25" customHeight="1">
      <c r="A8" s="8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92"/>
    </row>
    <row r="9" spans="1:19" ht="22.5" customHeight="1">
      <c r="A9" s="84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92"/>
    </row>
    <row r="10" spans="1:19" ht="6" customHeight="1">
      <c r="A10" s="8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92"/>
    </row>
    <row r="11" spans="1:19" ht="85.5" customHeight="1">
      <c r="A11" s="84"/>
      <c r="B11" s="82"/>
      <c r="C11" s="82"/>
      <c r="D11" s="82"/>
      <c r="E11" s="82"/>
      <c r="F11" s="82"/>
      <c r="G11" s="82"/>
      <c r="H11" s="82"/>
      <c r="I11" s="22" t="s">
        <v>14</v>
      </c>
      <c r="J11" s="22" t="s">
        <v>15</v>
      </c>
      <c r="K11" s="22" t="s">
        <v>17</v>
      </c>
      <c r="L11" s="22" t="s">
        <v>42</v>
      </c>
      <c r="M11" s="22" t="s">
        <v>43</v>
      </c>
      <c r="N11" s="82"/>
      <c r="O11" s="22" t="s">
        <v>14</v>
      </c>
      <c r="P11" s="22" t="s">
        <v>15</v>
      </c>
      <c r="Q11" s="22" t="s">
        <v>17</v>
      </c>
      <c r="R11" s="22" t="s">
        <v>42</v>
      </c>
      <c r="S11" s="23" t="s">
        <v>43</v>
      </c>
    </row>
    <row r="12" spans="1:19" ht="19.5" thickBot="1">
      <c r="A12" s="18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5">
        <v>17</v>
      </c>
      <c r="R12" s="15">
        <v>18</v>
      </c>
      <c r="S12" s="19">
        <v>19</v>
      </c>
    </row>
    <row r="13" spans="1:20" ht="37.5">
      <c r="A13" s="75" t="s">
        <v>54</v>
      </c>
      <c r="B13" s="96" t="s">
        <v>40</v>
      </c>
      <c r="C13" s="24" t="s">
        <v>8</v>
      </c>
      <c r="D13" s="72" t="s">
        <v>5</v>
      </c>
      <c r="E13" s="72" t="s">
        <v>5</v>
      </c>
      <c r="F13" s="72"/>
      <c r="G13" s="72">
        <v>2016</v>
      </c>
      <c r="H13" s="60">
        <f>I13+J13+K13+L13+M13+I14+J14+K14+L14+M14</f>
        <v>2812.1</v>
      </c>
      <c r="I13" s="25">
        <v>2472.1</v>
      </c>
      <c r="J13" s="25">
        <v>0</v>
      </c>
      <c r="K13" s="25">
        <v>0</v>
      </c>
      <c r="L13" s="25">
        <v>0</v>
      </c>
      <c r="M13" s="25">
        <v>0</v>
      </c>
      <c r="N13" s="25">
        <f>O13+P13+Q13+R13+S13</f>
        <v>2472.1</v>
      </c>
      <c r="O13" s="25">
        <v>2472.1</v>
      </c>
      <c r="P13" s="25">
        <v>0</v>
      </c>
      <c r="Q13" s="25">
        <v>0</v>
      </c>
      <c r="R13" s="25">
        <v>0</v>
      </c>
      <c r="S13" s="26">
        <v>0</v>
      </c>
      <c r="T13" s="11">
        <f>J13-P13</f>
        <v>0</v>
      </c>
    </row>
    <row r="14" spans="1:20" ht="19.5" thickBot="1">
      <c r="A14" s="76"/>
      <c r="B14" s="97"/>
      <c r="C14" s="27" t="s">
        <v>35</v>
      </c>
      <c r="D14" s="74"/>
      <c r="E14" s="74"/>
      <c r="F14" s="74"/>
      <c r="G14" s="74"/>
      <c r="H14" s="62"/>
      <c r="I14" s="29">
        <v>340</v>
      </c>
      <c r="J14" s="29">
        <v>0</v>
      </c>
      <c r="K14" s="29">
        <v>0</v>
      </c>
      <c r="L14" s="29">
        <v>0</v>
      </c>
      <c r="M14" s="29">
        <v>0</v>
      </c>
      <c r="N14" s="29">
        <f aca="true" t="shared" si="0" ref="N14:N59">O14+P14+Q14+R14+S14</f>
        <v>340</v>
      </c>
      <c r="O14" s="29">
        <v>340</v>
      </c>
      <c r="P14" s="29">
        <v>0</v>
      </c>
      <c r="Q14" s="29">
        <v>0</v>
      </c>
      <c r="R14" s="29">
        <v>0</v>
      </c>
      <c r="S14" s="42">
        <v>0</v>
      </c>
      <c r="T14" s="11">
        <f aca="true" t="shared" si="1" ref="T14:T59">J14-P14</f>
        <v>0</v>
      </c>
    </row>
    <row r="15" spans="1:20" ht="57" thickBot="1">
      <c r="A15" s="30" t="s">
        <v>25</v>
      </c>
      <c r="B15" s="31" t="s">
        <v>46</v>
      </c>
      <c r="C15" s="14" t="s">
        <v>35</v>
      </c>
      <c r="D15" s="14" t="s">
        <v>5</v>
      </c>
      <c r="E15" s="14" t="s">
        <v>5</v>
      </c>
      <c r="F15" s="14"/>
      <c r="G15" s="14" t="s">
        <v>104</v>
      </c>
      <c r="H15" s="14" t="s">
        <v>104</v>
      </c>
      <c r="I15" s="41">
        <v>0</v>
      </c>
      <c r="J15" s="28">
        <v>0</v>
      </c>
      <c r="K15" s="28">
        <v>0</v>
      </c>
      <c r="L15" s="28">
        <v>0</v>
      </c>
      <c r="M15" s="28">
        <v>0</v>
      </c>
      <c r="N15" s="28">
        <f t="shared" si="0"/>
        <v>50</v>
      </c>
      <c r="O15" s="28">
        <v>50</v>
      </c>
      <c r="P15" s="28">
        <v>0</v>
      </c>
      <c r="Q15" s="28">
        <v>0</v>
      </c>
      <c r="R15" s="28">
        <v>0</v>
      </c>
      <c r="S15" s="32">
        <v>0</v>
      </c>
      <c r="T15" s="11">
        <f t="shared" si="1"/>
        <v>0</v>
      </c>
    </row>
    <row r="16" spans="1:20" ht="18.75">
      <c r="A16" s="77" t="s">
        <v>55</v>
      </c>
      <c r="B16" s="65" t="s">
        <v>36</v>
      </c>
      <c r="C16" s="33" t="s">
        <v>35</v>
      </c>
      <c r="D16" s="72" t="s">
        <v>5</v>
      </c>
      <c r="E16" s="72" t="s">
        <v>5</v>
      </c>
      <c r="F16" s="102" t="s">
        <v>18</v>
      </c>
      <c r="G16" s="63" t="s">
        <v>19</v>
      </c>
      <c r="H16" s="60">
        <v>133949.3</v>
      </c>
      <c r="I16" s="25">
        <v>20</v>
      </c>
      <c r="J16" s="25">
        <v>0</v>
      </c>
      <c r="K16" s="25">
        <v>0</v>
      </c>
      <c r="L16" s="25">
        <v>0</v>
      </c>
      <c r="M16" s="25">
        <v>0</v>
      </c>
      <c r="N16" s="25">
        <f t="shared" si="0"/>
        <v>20</v>
      </c>
      <c r="O16" s="25">
        <v>20</v>
      </c>
      <c r="P16" s="25">
        <v>0</v>
      </c>
      <c r="Q16" s="25">
        <v>0</v>
      </c>
      <c r="R16" s="25">
        <v>0</v>
      </c>
      <c r="S16" s="26">
        <v>0</v>
      </c>
      <c r="T16" s="11">
        <f t="shared" si="1"/>
        <v>0</v>
      </c>
    </row>
    <row r="17" spans="1:20" ht="37.5">
      <c r="A17" s="78"/>
      <c r="B17" s="67"/>
      <c r="C17" s="35" t="s">
        <v>67</v>
      </c>
      <c r="D17" s="73"/>
      <c r="E17" s="73"/>
      <c r="F17" s="100"/>
      <c r="G17" s="71"/>
      <c r="H17" s="61"/>
      <c r="I17" s="38">
        <v>0</v>
      </c>
      <c r="J17" s="38">
        <v>36823.6</v>
      </c>
      <c r="K17" s="38">
        <v>96361.5</v>
      </c>
      <c r="L17" s="38">
        <v>0</v>
      </c>
      <c r="M17" s="38">
        <v>0</v>
      </c>
      <c r="N17" s="38">
        <f>O17+P17+Q17+R17+S17</f>
        <v>133185.1</v>
      </c>
      <c r="O17" s="38">
        <v>0</v>
      </c>
      <c r="P17" s="38">
        <v>36823.6</v>
      </c>
      <c r="Q17" s="38">
        <v>96361.5</v>
      </c>
      <c r="R17" s="38">
        <v>0</v>
      </c>
      <c r="S17" s="39">
        <v>0</v>
      </c>
      <c r="T17" s="11">
        <f t="shared" si="1"/>
        <v>0</v>
      </c>
    </row>
    <row r="18" spans="1:20" ht="56.25">
      <c r="A18" s="78"/>
      <c r="B18" s="67"/>
      <c r="C18" s="40" t="s">
        <v>48</v>
      </c>
      <c r="D18" s="73"/>
      <c r="E18" s="73"/>
      <c r="F18" s="100"/>
      <c r="G18" s="71"/>
      <c r="H18" s="61"/>
      <c r="I18" s="38">
        <v>0</v>
      </c>
      <c r="J18" s="38">
        <v>131</v>
      </c>
      <c r="K18" s="38">
        <v>0</v>
      </c>
      <c r="L18" s="38">
        <v>0</v>
      </c>
      <c r="M18" s="38">
        <v>0</v>
      </c>
      <c r="N18" s="38">
        <f>O18+P18+Q18+R18+S18</f>
        <v>131</v>
      </c>
      <c r="O18" s="38">
        <v>0</v>
      </c>
      <c r="P18" s="38">
        <v>131</v>
      </c>
      <c r="Q18" s="38">
        <v>0</v>
      </c>
      <c r="R18" s="38">
        <v>0</v>
      </c>
      <c r="S18" s="39">
        <v>0</v>
      </c>
      <c r="T18" s="11"/>
    </row>
    <row r="19" spans="1:20" ht="18.75">
      <c r="A19" s="78"/>
      <c r="B19" s="67"/>
      <c r="C19" s="40" t="s">
        <v>98</v>
      </c>
      <c r="D19" s="73"/>
      <c r="E19" s="73"/>
      <c r="F19" s="100"/>
      <c r="G19" s="71"/>
      <c r="H19" s="61"/>
      <c r="I19" s="38">
        <v>0</v>
      </c>
      <c r="J19" s="38">
        <v>73.6</v>
      </c>
      <c r="K19" s="38">
        <v>192.7</v>
      </c>
      <c r="L19" s="38">
        <v>0</v>
      </c>
      <c r="M19" s="38">
        <v>0</v>
      </c>
      <c r="N19" s="38">
        <f aca="true" t="shared" si="2" ref="N19:N24">O19+P19+Q19+R19+S19</f>
        <v>266.29999999999995</v>
      </c>
      <c r="O19" s="38">
        <v>0</v>
      </c>
      <c r="P19" s="38">
        <v>73.6</v>
      </c>
      <c r="Q19" s="38">
        <v>192.7</v>
      </c>
      <c r="R19" s="38">
        <v>0</v>
      </c>
      <c r="S19" s="39">
        <v>0</v>
      </c>
      <c r="T19" s="11"/>
    </row>
    <row r="20" spans="1:20" ht="19.5" thickBot="1">
      <c r="A20" s="79"/>
      <c r="B20" s="66"/>
      <c r="C20" s="27" t="s">
        <v>68</v>
      </c>
      <c r="D20" s="74"/>
      <c r="E20" s="74"/>
      <c r="F20" s="101"/>
      <c r="G20" s="64"/>
      <c r="H20" s="62"/>
      <c r="I20" s="29">
        <v>0</v>
      </c>
      <c r="J20" s="29">
        <v>95.91</v>
      </c>
      <c r="K20" s="29">
        <v>251</v>
      </c>
      <c r="L20" s="29">
        <v>0</v>
      </c>
      <c r="M20" s="29">
        <v>0</v>
      </c>
      <c r="N20" s="29">
        <f t="shared" si="2"/>
        <v>346.90999999999997</v>
      </c>
      <c r="O20" s="29">
        <v>0</v>
      </c>
      <c r="P20" s="29">
        <v>95.91</v>
      </c>
      <c r="Q20" s="29">
        <v>251</v>
      </c>
      <c r="R20" s="29">
        <v>0</v>
      </c>
      <c r="S20" s="42">
        <v>0</v>
      </c>
      <c r="T20" s="11">
        <f t="shared" si="1"/>
        <v>0</v>
      </c>
    </row>
    <row r="21" spans="1:20" ht="18.75">
      <c r="A21" s="78" t="s">
        <v>26</v>
      </c>
      <c r="B21" s="98" t="s">
        <v>20</v>
      </c>
      <c r="C21" s="58" t="s">
        <v>35</v>
      </c>
      <c r="D21" s="73" t="s">
        <v>5</v>
      </c>
      <c r="E21" s="73" t="s">
        <v>5</v>
      </c>
      <c r="F21" s="100" t="s">
        <v>18</v>
      </c>
      <c r="G21" s="71" t="s">
        <v>19</v>
      </c>
      <c r="H21" s="61">
        <v>54493.6</v>
      </c>
      <c r="I21" s="57">
        <v>20</v>
      </c>
      <c r="J21" s="57">
        <v>0</v>
      </c>
      <c r="K21" s="57">
        <v>0</v>
      </c>
      <c r="L21" s="57">
        <v>0</v>
      </c>
      <c r="M21" s="57">
        <v>0</v>
      </c>
      <c r="N21" s="57">
        <f t="shared" si="2"/>
        <v>20</v>
      </c>
      <c r="O21" s="57">
        <v>20</v>
      </c>
      <c r="P21" s="57">
        <v>0</v>
      </c>
      <c r="Q21" s="57">
        <v>0</v>
      </c>
      <c r="R21" s="57">
        <v>0</v>
      </c>
      <c r="S21" s="59">
        <v>0</v>
      </c>
      <c r="T21" s="11">
        <f t="shared" si="1"/>
        <v>0</v>
      </c>
    </row>
    <row r="22" spans="1:20" ht="37.5">
      <c r="A22" s="78"/>
      <c r="B22" s="98"/>
      <c r="C22" s="35" t="s">
        <v>8</v>
      </c>
      <c r="D22" s="73"/>
      <c r="E22" s="73"/>
      <c r="F22" s="100"/>
      <c r="G22" s="71"/>
      <c r="H22" s="61"/>
      <c r="I22" s="38">
        <v>0</v>
      </c>
      <c r="J22" s="38">
        <v>53879.7</v>
      </c>
      <c r="K22" s="38">
        <v>0</v>
      </c>
      <c r="L22" s="38">
        <v>0</v>
      </c>
      <c r="M22" s="38">
        <v>0</v>
      </c>
      <c r="N22" s="38">
        <f t="shared" si="2"/>
        <v>53879.7</v>
      </c>
      <c r="O22" s="38">
        <v>0</v>
      </c>
      <c r="P22" s="38">
        <v>53879.7</v>
      </c>
      <c r="Q22" s="38">
        <v>0</v>
      </c>
      <c r="R22" s="38">
        <v>0</v>
      </c>
      <c r="S22" s="39">
        <v>0</v>
      </c>
      <c r="T22" s="11">
        <f t="shared" si="1"/>
        <v>0</v>
      </c>
    </row>
    <row r="23" spans="1:20" ht="18.75">
      <c r="A23" s="78"/>
      <c r="B23" s="98"/>
      <c r="C23" s="35" t="s">
        <v>68</v>
      </c>
      <c r="D23" s="73"/>
      <c r="E23" s="73"/>
      <c r="F23" s="100"/>
      <c r="G23" s="71"/>
      <c r="H23" s="61"/>
      <c r="I23" s="38">
        <v>0</v>
      </c>
      <c r="J23" s="38">
        <v>484.9</v>
      </c>
      <c r="K23" s="38">
        <v>0</v>
      </c>
      <c r="L23" s="38">
        <v>0</v>
      </c>
      <c r="M23" s="38">
        <v>0</v>
      </c>
      <c r="N23" s="38">
        <f t="shared" si="2"/>
        <v>484.9</v>
      </c>
      <c r="O23" s="38">
        <v>0</v>
      </c>
      <c r="P23" s="38">
        <v>484.9</v>
      </c>
      <c r="Q23" s="38">
        <v>0</v>
      </c>
      <c r="R23" s="38">
        <v>0</v>
      </c>
      <c r="S23" s="39">
        <v>0</v>
      </c>
      <c r="T23" s="11">
        <f t="shared" si="1"/>
        <v>0</v>
      </c>
    </row>
    <row r="24" spans="1:20" ht="19.5" thickBot="1">
      <c r="A24" s="79"/>
      <c r="B24" s="99"/>
      <c r="C24" s="43" t="s">
        <v>98</v>
      </c>
      <c r="D24" s="74"/>
      <c r="E24" s="74"/>
      <c r="F24" s="101"/>
      <c r="G24" s="64"/>
      <c r="H24" s="62"/>
      <c r="I24" s="29">
        <v>0</v>
      </c>
      <c r="J24" s="29">
        <v>109</v>
      </c>
      <c r="K24" s="29">
        <v>0</v>
      </c>
      <c r="L24" s="29">
        <v>0</v>
      </c>
      <c r="M24" s="29">
        <v>0</v>
      </c>
      <c r="N24" s="29">
        <f t="shared" si="2"/>
        <v>109</v>
      </c>
      <c r="O24" s="29">
        <v>0</v>
      </c>
      <c r="P24" s="29">
        <v>109</v>
      </c>
      <c r="Q24" s="29">
        <v>0</v>
      </c>
      <c r="R24" s="29">
        <v>0</v>
      </c>
      <c r="S24" s="42">
        <v>0</v>
      </c>
      <c r="T24" s="11"/>
    </row>
    <row r="25" spans="1:20" ht="57" thickBot="1">
      <c r="A25" s="44" t="s">
        <v>27</v>
      </c>
      <c r="B25" s="45" t="s">
        <v>12</v>
      </c>
      <c r="C25" s="46"/>
      <c r="D25" s="16"/>
      <c r="E25" s="16"/>
      <c r="F25" s="47"/>
      <c r="G25" s="46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11">
        <f t="shared" si="1"/>
        <v>0</v>
      </c>
    </row>
    <row r="26" spans="1:20" ht="75.75" thickBot="1">
      <c r="A26" s="44" t="s">
        <v>56</v>
      </c>
      <c r="B26" s="50" t="s">
        <v>21</v>
      </c>
      <c r="C26" s="46" t="s">
        <v>99</v>
      </c>
      <c r="D26" s="16" t="s">
        <v>5</v>
      </c>
      <c r="E26" s="16" t="s">
        <v>5</v>
      </c>
      <c r="F26" s="47"/>
      <c r="G26" s="46" t="s">
        <v>105</v>
      </c>
      <c r="H26" s="48" t="s">
        <v>105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 t="shared" si="0"/>
        <v>251.1</v>
      </c>
      <c r="O26" s="48">
        <v>251.1</v>
      </c>
      <c r="P26" s="48">
        <v>0</v>
      </c>
      <c r="Q26" s="48">
        <v>0</v>
      </c>
      <c r="R26" s="48">
        <v>0</v>
      </c>
      <c r="S26" s="49">
        <v>0</v>
      </c>
      <c r="T26" s="11">
        <f t="shared" si="1"/>
        <v>0</v>
      </c>
    </row>
    <row r="27" spans="1:20" ht="75.75" thickBot="1">
      <c r="A27" s="44" t="s">
        <v>57</v>
      </c>
      <c r="B27" s="50" t="s">
        <v>37</v>
      </c>
      <c r="C27" s="46" t="s">
        <v>100</v>
      </c>
      <c r="D27" s="16" t="s">
        <v>5</v>
      </c>
      <c r="E27" s="16" t="s">
        <v>5</v>
      </c>
      <c r="F27" s="47"/>
      <c r="G27" s="46" t="s">
        <v>105</v>
      </c>
      <c r="H27" s="48" t="s">
        <v>105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f t="shared" si="0"/>
        <v>298.2</v>
      </c>
      <c r="O27" s="48">
        <v>298.2</v>
      </c>
      <c r="P27" s="48">
        <v>0</v>
      </c>
      <c r="Q27" s="48">
        <v>0</v>
      </c>
      <c r="R27" s="48">
        <v>0</v>
      </c>
      <c r="S27" s="49">
        <v>0</v>
      </c>
      <c r="T27" s="11">
        <f t="shared" si="1"/>
        <v>0</v>
      </c>
    </row>
    <row r="28" spans="1:20" ht="75.75" thickBot="1">
      <c r="A28" s="34" t="s">
        <v>58</v>
      </c>
      <c r="B28" s="51" t="s">
        <v>22</v>
      </c>
      <c r="C28" s="37" t="s">
        <v>101</v>
      </c>
      <c r="D28" s="13" t="s">
        <v>5</v>
      </c>
      <c r="E28" s="13" t="s">
        <v>5</v>
      </c>
      <c r="F28" s="36"/>
      <c r="G28" s="46" t="s">
        <v>105</v>
      </c>
      <c r="H28" s="48" t="s">
        <v>105</v>
      </c>
      <c r="I28" s="48">
        <v>0</v>
      </c>
      <c r="J28" s="52">
        <v>0</v>
      </c>
      <c r="K28" s="52">
        <v>0</v>
      </c>
      <c r="L28" s="52">
        <v>0</v>
      </c>
      <c r="M28" s="52">
        <v>0</v>
      </c>
      <c r="N28" s="52">
        <f t="shared" si="0"/>
        <v>6834.8</v>
      </c>
      <c r="O28" s="52">
        <v>6834.8</v>
      </c>
      <c r="P28" s="52">
        <v>0</v>
      </c>
      <c r="Q28" s="52">
        <v>0</v>
      </c>
      <c r="R28" s="52">
        <v>0</v>
      </c>
      <c r="S28" s="53">
        <v>0</v>
      </c>
      <c r="T28" s="11">
        <f t="shared" si="1"/>
        <v>0</v>
      </c>
    </row>
    <row r="29" spans="1:20" ht="37.5">
      <c r="A29" s="77" t="s">
        <v>59</v>
      </c>
      <c r="B29" s="85" t="s">
        <v>23</v>
      </c>
      <c r="C29" s="24" t="s">
        <v>8</v>
      </c>
      <c r="D29" s="72" t="s">
        <v>5</v>
      </c>
      <c r="E29" s="72" t="s">
        <v>5</v>
      </c>
      <c r="F29" s="102"/>
      <c r="G29" s="63" t="s">
        <v>19</v>
      </c>
      <c r="H29" s="60">
        <v>22201</v>
      </c>
      <c r="I29" s="25">
        <v>16797.4</v>
      </c>
      <c r="J29" s="25">
        <v>0</v>
      </c>
      <c r="K29" s="25">
        <v>0</v>
      </c>
      <c r="L29" s="25">
        <v>0</v>
      </c>
      <c r="M29" s="25">
        <v>0</v>
      </c>
      <c r="N29" s="25">
        <f t="shared" si="0"/>
        <v>16797.4</v>
      </c>
      <c r="O29" s="25">
        <v>16797.4</v>
      </c>
      <c r="P29" s="25">
        <v>0</v>
      </c>
      <c r="Q29" s="25">
        <v>0</v>
      </c>
      <c r="R29" s="25">
        <v>0</v>
      </c>
      <c r="S29" s="26">
        <v>0</v>
      </c>
      <c r="T29" s="11">
        <f t="shared" si="1"/>
        <v>0</v>
      </c>
    </row>
    <row r="30" spans="1:20" ht="18.75">
      <c r="A30" s="78"/>
      <c r="B30" s="86"/>
      <c r="C30" s="40" t="s">
        <v>50</v>
      </c>
      <c r="D30" s="73"/>
      <c r="E30" s="73"/>
      <c r="F30" s="100"/>
      <c r="G30" s="71"/>
      <c r="H30" s="61"/>
      <c r="I30" s="38">
        <v>99</v>
      </c>
      <c r="J30" s="38">
        <v>0</v>
      </c>
      <c r="K30" s="38">
        <v>0</v>
      </c>
      <c r="L30" s="38">
        <v>0</v>
      </c>
      <c r="M30" s="38">
        <v>0</v>
      </c>
      <c r="N30" s="38">
        <f t="shared" si="0"/>
        <v>99</v>
      </c>
      <c r="O30" s="38">
        <v>99</v>
      </c>
      <c r="P30" s="38">
        <v>0</v>
      </c>
      <c r="Q30" s="38">
        <v>0</v>
      </c>
      <c r="R30" s="38">
        <v>0</v>
      </c>
      <c r="S30" s="39">
        <v>0</v>
      </c>
      <c r="T30" s="11">
        <f t="shared" si="1"/>
        <v>0</v>
      </c>
    </row>
    <row r="31" spans="1:20" ht="75.75" thickBot="1">
      <c r="A31" s="79"/>
      <c r="B31" s="87"/>
      <c r="C31" s="43" t="s">
        <v>102</v>
      </c>
      <c r="D31" s="74"/>
      <c r="E31" s="74"/>
      <c r="F31" s="101"/>
      <c r="G31" s="64"/>
      <c r="H31" s="62"/>
      <c r="I31" s="29">
        <v>5304.6</v>
      </c>
      <c r="J31" s="29">
        <v>0</v>
      </c>
      <c r="K31" s="29">
        <v>0</v>
      </c>
      <c r="L31" s="29">
        <v>0</v>
      </c>
      <c r="M31" s="29">
        <v>0</v>
      </c>
      <c r="N31" s="29">
        <f t="shared" si="0"/>
        <v>5304.6</v>
      </c>
      <c r="O31" s="29">
        <v>5304.6</v>
      </c>
      <c r="P31" s="29">
        <v>0</v>
      </c>
      <c r="Q31" s="29">
        <v>0</v>
      </c>
      <c r="R31" s="29">
        <v>0</v>
      </c>
      <c r="S31" s="42">
        <v>0</v>
      </c>
      <c r="T31" s="11">
        <f t="shared" si="1"/>
        <v>0</v>
      </c>
    </row>
    <row r="32" spans="1:20" ht="18.75">
      <c r="A32" s="77" t="s">
        <v>60</v>
      </c>
      <c r="B32" s="68" t="s">
        <v>51</v>
      </c>
      <c r="C32" s="40" t="s">
        <v>50</v>
      </c>
      <c r="D32" s="72" t="s">
        <v>5</v>
      </c>
      <c r="E32" s="72" t="s">
        <v>5</v>
      </c>
      <c r="F32" s="102"/>
      <c r="G32" s="63" t="s">
        <v>19</v>
      </c>
      <c r="H32" s="60">
        <v>4017.3</v>
      </c>
      <c r="I32" s="25">
        <v>567.5</v>
      </c>
      <c r="J32" s="25">
        <v>0</v>
      </c>
      <c r="K32" s="25">
        <v>0</v>
      </c>
      <c r="L32" s="25">
        <v>0</v>
      </c>
      <c r="M32" s="25">
        <v>0</v>
      </c>
      <c r="N32" s="25">
        <f t="shared" si="0"/>
        <v>567.5</v>
      </c>
      <c r="O32" s="25">
        <v>567.5</v>
      </c>
      <c r="P32" s="25">
        <v>0</v>
      </c>
      <c r="Q32" s="25">
        <v>0</v>
      </c>
      <c r="R32" s="25">
        <v>0</v>
      </c>
      <c r="S32" s="26">
        <v>0</v>
      </c>
      <c r="T32" s="11">
        <f t="shared" si="1"/>
        <v>0</v>
      </c>
    </row>
    <row r="33" spans="1:20" ht="37.5">
      <c r="A33" s="78"/>
      <c r="B33" s="69"/>
      <c r="C33" s="40" t="s">
        <v>8</v>
      </c>
      <c r="D33" s="73"/>
      <c r="E33" s="73"/>
      <c r="F33" s="100"/>
      <c r="G33" s="71"/>
      <c r="H33" s="61"/>
      <c r="I33" s="38">
        <v>3186.2</v>
      </c>
      <c r="J33" s="38">
        <v>0</v>
      </c>
      <c r="K33" s="38">
        <v>0</v>
      </c>
      <c r="L33" s="38">
        <v>0</v>
      </c>
      <c r="M33" s="38">
        <v>0</v>
      </c>
      <c r="N33" s="38">
        <f t="shared" si="0"/>
        <v>3186.2</v>
      </c>
      <c r="O33" s="38">
        <v>3186.2</v>
      </c>
      <c r="P33" s="38">
        <v>0</v>
      </c>
      <c r="Q33" s="38">
        <v>0</v>
      </c>
      <c r="R33" s="38">
        <v>0</v>
      </c>
      <c r="S33" s="39">
        <v>0</v>
      </c>
      <c r="T33" s="11">
        <f t="shared" si="1"/>
        <v>0</v>
      </c>
    </row>
    <row r="34" spans="1:20" ht="75.75" thickBot="1">
      <c r="A34" s="79"/>
      <c r="B34" s="70"/>
      <c r="C34" s="43" t="s">
        <v>103</v>
      </c>
      <c r="D34" s="74"/>
      <c r="E34" s="74"/>
      <c r="F34" s="101"/>
      <c r="G34" s="64"/>
      <c r="H34" s="62"/>
      <c r="I34" s="29">
        <v>263.6</v>
      </c>
      <c r="J34" s="29">
        <v>0</v>
      </c>
      <c r="K34" s="29">
        <v>0</v>
      </c>
      <c r="L34" s="29">
        <v>0</v>
      </c>
      <c r="M34" s="29">
        <v>0</v>
      </c>
      <c r="N34" s="29">
        <f t="shared" si="0"/>
        <v>263.6</v>
      </c>
      <c r="O34" s="29">
        <v>263.6</v>
      </c>
      <c r="P34" s="29">
        <v>0</v>
      </c>
      <c r="Q34" s="29">
        <v>0</v>
      </c>
      <c r="R34" s="29">
        <v>0</v>
      </c>
      <c r="S34" s="42">
        <v>0</v>
      </c>
      <c r="T34" s="11">
        <f t="shared" si="1"/>
        <v>0</v>
      </c>
    </row>
    <row r="35" spans="1:20" ht="75.75" thickBot="1">
      <c r="A35" s="34" t="s">
        <v>61</v>
      </c>
      <c r="B35" s="51" t="s">
        <v>32</v>
      </c>
      <c r="C35" s="37" t="s">
        <v>99</v>
      </c>
      <c r="D35" s="13" t="s">
        <v>5</v>
      </c>
      <c r="E35" s="13" t="s">
        <v>5</v>
      </c>
      <c r="F35" s="36"/>
      <c r="G35" s="46" t="s">
        <v>105</v>
      </c>
      <c r="H35" s="48" t="s">
        <v>105</v>
      </c>
      <c r="I35" s="48">
        <v>0</v>
      </c>
      <c r="J35" s="52">
        <v>0</v>
      </c>
      <c r="K35" s="52">
        <v>0</v>
      </c>
      <c r="L35" s="52">
        <v>0</v>
      </c>
      <c r="M35" s="52">
        <v>0</v>
      </c>
      <c r="N35" s="52">
        <f t="shared" si="0"/>
        <v>337.4</v>
      </c>
      <c r="O35" s="52">
        <v>337.4</v>
      </c>
      <c r="P35" s="52">
        <v>0</v>
      </c>
      <c r="Q35" s="52">
        <v>0</v>
      </c>
      <c r="R35" s="52">
        <v>0</v>
      </c>
      <c r="S35" s="53">
        <v>0</v>
      </c>
      <c r="T35" s="11">
        <f t="shared" si="1"/>
        <v>0</v>
      </c>
    </row>
    <row r="36" spans="1:20" ht="37.5">
      <c r="A36" s="77" t="s">
        <v>62</v>
      </c>
      <c r="B36" s="85" t="s">
        <v>38</v>
      </c>
      <c r="C36" s="24" t="s">
        <v>8</v>
      </c>
      <c r="D36" s="72" t="s">
        <v>5</v>
      </c>
      <c r="E36" s="72" t="s">
        <v>5</v>
      </c>
      <c r="F36" s="102"/>
      <c r="G36" s="63" t="s">
        <v>19</v>
      </c>
      <c r="H36" s="60">
        <v>12242.2</v>
      </c>
      <c r="I36" s="25">
        <v>3049.7</v>
      </c>
      <c r="J36" s="25">
        <f>7407.4+1500</f>
        <v>8907.4</v>
      </c>
      <c r="K36" s="25">
        <v>0</v>
      </c>
      <c r="L36" s="25">
        <v>0</v>
      </c>
      <c r="M36" s="25">
        <v>0</v>
      </c>
      <c r="N36" s="25">
        <f t="shared" si="0"/>
        <v>11957.099999999999</v>
      </c>
      <c r="O36" s="25">
        <v>3049.7</v>
      </c>
      <c r="P36" s="25">
        <f>7407.4+1500</f>
        <v>8907.4</v>
      </c>
      <c r="Q36" s="25">
        <v>0</v>
      </c>
      <c r="R36" s="25">
        <v>0</v>
      </c>
      <c r="S36" s="26">
        <v>0</v>
      </c>
      <c r="T36" s="11">
        <f t="shared" si="1"/>
        <v>0</v>
      </c>
    </row>
    <row r="37" spans="1:20" ht="56.25">
      <c r="A37" s="78"/>
      <c r="B37" s="86"/>
      <c r="C37" s="40" t="s">
        <v>48</v>
      </c>
      <c r="D37" s="73"/>
      <c r="E37" s="73"/>
      <c r="F37" s="100"/>
      <c r="G37" s="71"/>
      <c r="H37" s="61"/>
      <c r="I37" s="38">
        <v>0</v>
      </c>
      <c r="J37" s="38">
        <v>235.1</v>
      </c>
      <c r="K37" s="38">
        <v>0</v>
      </c>
      <c r="L37" s="38">
        <v>0</v>
      </c>
      <c r="M37" s="38">
        <v>0</v>
      </c>
      <c r="N37" s="38">
        <f t="shared" si="0"/>
        <v>235.1</v>
      </c>
      <c r="O37" s="38">
        <v>0</v>
      </c>
      <c r="P37" s="38">
        <v>235.1</v>
      </c>
      <c r="Q37" s="38">
        <v>0</v>
      </c>
      <c r="R37" s="38">
        <v>0</v>
      </c>
      <c r="S37" s="39">
        <v>0</v>
      </c>
      <c r="T37" s="11"/>
    </row>
    <row r="38" spans="1:20" ht="19.5" thickBot="1">
      <c r="A38" s="79"/>
      <c r="B38" s="87"/>
      <c r="C38" s="43" t="s">
        <v>68</v>
      </c>
      <c r="D38" s="74"/>
      <c r="E38" s="74"/>
      <c r="F38" s="101"/>
      <c r="G38" s="64"/>
      <c r="H38" s="62"/>
      <c r="I38" s="29">
        <v>14.9</v>
      </c>
      <c r="J38" s="29">
        <v>35.1</v>
      </c>
      <c r="K38" s="29">
        <v>0</v>
      </c>
      <c r="L38" s="29">
        <v>0</v>
      </c>
      <c r="M38" s="29">
        <v>0</v>
      </c>
      <c r="N38" s="29">
        <f t="shared" si="0"/>
        <v>35.1</v>
      </c>
      <c r="O38" s="29">
        <v>0</v>
      </c>
      <c r="P38" s="29">
        <v>35.1</v>
      </c>
      <c r="Q38" s="29">
        <v>0</v>
      </c>
      <c r="R38" s="29">
        <v>0</v>
      </c>
      <c r="S38" s="42">
        <v>0</v>
      </c>
      <c r="T38" s="11"/>
    </row>
    <row r="39" spans="1:20" ht="113.25" thickBot="1">
      <c r="A39" s="34" t="s">
        <v>63</v>
      </c>
      <c r="B39" s="51" t="s">
        <v>71</v>
      </c>
      <c r="C39" s="37" t="s">
        <v>9</v>
      </c>
      <c r="D39" s="13" t="s">
        <v>5</v>
      </c>
      <c r="E39" s="13" t="s">
        <v>5</v>
      </c>
      <c r="F39" s="36"/>
      <c r="G39" s="37" t="s">
        <v>19</v>
      </c>
      <c r="H39" s="52">
        <f>I39+J39+K39+L39+M39</f>
        <v>17176.6</v>
      </c>
      <c r="I39" s="52">
        <v>16586.6</v>
      </c>
      <c r="J39" s="52">
        <v>590</v>
      </c>
      <c r="K39" s="52">
        <v>0</v>
      </c>
      <c r="L39" s="52">
        <v>0</v>
      </c>
      <c r="M39" s="52">
        <v>0</v>
      </c>
      <c r="N39" s="52">
        <f t="shared" si="0"/>
        <v>17344.4</v>
      </c>
      <c r="O39" s="52">
        <v>16754.4</v>
      </c>
      <c r="P39" s="52">
        <v>590</v>
      </c>
      <c r="Q39" s="52">
        <v>0</v>
      </c>
      <c r="R39" s="52">
        <v>0</v>
      </c>
      <c r="S39" s="53">
        <v>0</v>
      </c>
      <c r="T39" s="11">
        <f t="shared" si="1"/>
        <v>0</v>
      </c>
    </row>
    <row r="40" spans="1:20" ht="37.5">
      <c r="A40" s="77" t="s">
        <v>70</v>
      </c>
      <c r="B40" s="85" t="s">
        <v>69</v>
      </c>
      <c r="C40" s="24" t="s">
        <v>8</v>
      </c>
      <c r="D40" s="72" t="s">
        <v>5</v>
      </c>
      <c r="E40" s="72" t="s">
        <v>5</v>
      </c>
      <c r="F40" s="102"/>
      <c r="G40" s="63" t="s">
        <v>19</v>
      </c>
      <c r="H40" s="60">
        <v>5895.6</v>
      </c>
      <c r="I40" s="25">
        <v>0</v>
      </c>
      <c r="J40" s="25">
        <v>4964.9</v>
      </c>
      <c r="K40" s="25">
        <v>0</v>
      </c>
      <c r="L40" s="25">
        <v>0</v>
      </c>
      <c r="M40" s="25">
        <v>0</v>
      </c>
      <c r="N40" s="25">
        <f t="shared" si="0"/>
        <v>4964.9</v>
      </c>
      <c r="O40" s="25">
        <v>0</v>
      </c>
      <c r="P40" s="25">
        <v>4964.9</v>
      </c>
      <c r="Q40" s="25">
        <v>0</v>
      </c>
      <c r="R40" s="25">
        <v>0</v>
      </c>
      <c r="S40" s="25">
        <v>0</v>
      </c>
      <c r="T40" s="11">
        <f t="shared" si="1"/>
        <v>0</v>
      </c>
    </row>
    <row r="41" spans="1:20" ht="75.75" thickBot="1">
      <c r="A41" s="79"/>
      <c r="B41" s="87"/>
      <c r="C41" s="43" t="s">
        <v>103</v>
      </c>
      <c r="D41" s="74"/>
      <c r="E41" s="74"/>
      <c r="F41" s="101"/>
      <c r="G41" s="64"/>
      <c r="H41" s="62"/>
      <c r="I41" s="29">
        <v>0</v>
      </c>
      <c r="J41" s="29">
        <v>930.7</v>
      </c>
      <c r="K41" s="29">
        <v>0</v>
      </c>
      <c r="L41" s="29">
        <v>0</v>
      </c>
      <c r="M41" s="29">
        <v>0</v>
      </c>
      <c r="N41" s="29">
        <f t="shared" si="0"/>
        <v>930.7</v>
      </c>
      <c r="O41" s="29">
        <v>0</v>
      </c>
      <c r="P41" s="29">
        <v>930.7</v>
      </c>
      <c r="Q41" s="29">
        <v>0</v>
      </c>
      <c r="R41" s="29">
        <v>0</v>
      </c>
      <c r="S41" s="29">
        <v>0</v>
      </c>
      <c r="T41" s="11">
        <f t="shared" si="1"/>
        <v>0</v>
      </c>
    </row>
    <row r="42" spans="1:20" ht="75.75" thickBot="1">
      <c r="A42" s="44" t="s">
        <v>28</v>
      </c>
      <c r="B42" s="50" t="s">
        <v>39</v>
      </c>
      <c r="C42" s="46" t="s">
        <v>50</v>
      </c>
      <c r="D42" s="16" t="s">
        <v>5</v>
      </c>
      <c r="E42" s="16" t="s">
        <v>5</v>
      </c>
      <c r="F42" s="47"/>
      <c r="G42" s="46" t="s">
        <v>105</v>
      </c>
      <c r="H42" s="48" t="s">
        <v>105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f t="shared" si="0"/>
        <v>3386.9</v>
      </c>
      <c r="O42" s="48">
        <v>0</v>
      </c>
      <c r="P42" s="48">
        <v>3386.9</v>
      </c>
      <c r="Q42" s="48">
        <v>0</v>
      </c>
      <c r="R42" s="48">
        <v>0</v>
      </c>
      <c r="S42" s="48">
        <v>0</v>
      </c>
      <c r="T42" s="11">
        <f t="shared" si="1"/>
        <v>-3386.9</v>
      </c>
    </row>
    <row r="43" spans="1:20" ht="150.75" thickBot="1">
      <c r="A43" s="44" t="s">
        <v>29</v>
      </c>
      <c r="B43" s="50" t="s">
        <v>24</v>
      </c>
      <c r="C43" s="46" t="s">
        <v>10</v>
      </c>
      <c r="D43" s="16" t="s">
        <v>5</v>
      </c>
      <c r="E43" s="16" t="s">
        <v>5</v>
      </c>
      <c r="F43" s="47" t="s">
        <v>18</v>
      </c>
      <c r="G43" s="46" t="s">
        <v>19</v>
      </c>
      <c r="H43" s="48">
        <f>23228.4+2558.6</f>
        <v>25787</v>
      </c>
      <c r="I43" s="48">
        <v>12649.1</v>
      </c>
      <c r="J43" s="48">
        <v>0</v>
      </c>
      <c r="K43" s="48">
        <v>0</v>
      </c>
      <c r="L43" s="48">
        <v>0</v>
      </c>
      <c r="M43" s="48">
        <v>0</v>
      </c>
      <c r="N43" s="48">
        <f t="shared" si="0"/>
        <v>12649.1</v>
      </c>
      <c r="O43" s="48">
        <v>12649.1</v>
      </c>
      <c r="P43" s="48">
        <v>0</v>
      </c>
      <c r="Q43" s="48">
        <v>0</v>
      </c>
      <c r="R43" s="48">
        <v>0</v>
      </c>
      <c r="S43" s="48">
        <v>0</v>
      </c>
      <c r="T43" s="11">
        <f t="shared" si="1"/>
        <v>0</v>
      </c>
    </row>
    <row r="44" spans="1:20" ht="57" thickBot="1">
      <c r="A44" s="44" t="s">
        <v>64</v>
      </c>
      <c r="B44" s="50" t="s">
        <v>34</v>
      </c>
      <c r="C44" s="46" t="s">
        <v>33</v>
      </c>
      <c r="D44" s="16" t="s">
        <v>5</v>
      </c>
      <c r="E44" s="16" t="s">
        <v>5</v>
      </c>
      <c r="F44" s="47"/>
      <c r="G44" s="46" t="s">
        <v>105</v>
      </c>
      <c r="H44" s="48" t="s">
        <v>105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f t="shared" si="0"/>
        <v>15000</v>
      </c>
      <c r="O44" s="48">
        <v>15000</v>
      </c>
      <c r="P44" s="48">
        <v>0</v>
      </c>
      <c r="Q44" s="48">
        <v>0</v>
      </c>
      <c r="R44" s="48">
        <v>0</v>
      </c>
      <c r="S44" s="48">
        <v>0</v>
      </c>
      <c r="T44" s="11">
        <f t="shared" si="1"/>
        <v>0</v>
      </c>
    </row>
    <row r="45" spans="1:20" ht="75.75" thickBot="1">
      <c r="A45" s="44" t="s">
        <v>30</v>
      </c>
      <c r="B45" s="50" t="s">
        <v>53</v>
      </c>
      <c r="C45" s="46" t="s">
        <v>41</v>
      </c>
      <c r="D45" s="16" t="s">
        <v>5</v>
      </c>
      <c r="E45" s="16" t="s">
        <v>5</v>
      </c>
      <c r="F45" s="47"/>
      <c r="G45" s="46" t="s">
        <v>105</v>
      </c>
      <c r="H45" s="48" t="s">
        <v>105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f t="shared" si="0"/>
        <v>10620.2</v>
      </c>
      <c r="O45" s="48">
        <v>10620.2</v>
      </c>
      <c r="P45" s="48">
        <v>0</v>
      </c>
      <c r="Q45" s="48">
        <v>0</v>
      </c>
      <c r="R45" s="48">
        <v>0</v>
      </c>
      <c r="S45" s="48">
        <v>0</v>
      </c>
      <c r="T45" s="11">
        <f t="shared" si="1"/>
        <v>0</v>
      </c>
    </row>
    <row r="46" spans="1:20" ht="75.75" thickBot="1">
      <c r="A46" s="44" t="s">
        <v>65</v>
      </c>
      <c r="B46" s="50" t="s">
        <v>47</v>
      </c>
      <c r="C46" s="46" t="s">
        <v>48</v>
      </c>
      <c r="D46" s="16" t="s">
        <v>5</v>
      </c>
      <c r="E46" s="16" t="s">
        <v>5</v>
      </c>
      <c r="F46" s="47"/>
      <c r="G46" s="46" t="s">
        <v>105</v>
      </c>
      <c r="H46" s="48" t="s">
        <v>105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 t="shared" si="0"/>
        <v>800.3</v>
      </c>
      <c r="O46" s="48">
        <v>800.3</v>
      </c>
      <c r="P46" s="48">
        <v>0</v>
      </c>
      <c r="Q46" s="48">
        <v>0</v>
      </c>
      <c r="R46" s="48">
        <v>0</v>
      </c>
      <c r="S46" s="48">
        <v>0</v>
      </c>
      <c r="T46" s="11">
        <f t="shared" si="1"/>
        <v>0</v>
      </c>
    </row>
    <row r="47" spans="1:20" ht="57" thickBot="1">
      <c r="A47" s="54" t="s">
        <v>31</v>
      </c>
      <c r="B47" s="55" t="s">
        <v>52</v>
      </c>
      <c r="C47" s="46" t="s">
        <v>49</v>
      </c>
      <c r="D47" s="17" t="s">
        <v>5</v>
      </c>
      <c r="E47" s="16" t="s">
        <v>5</v>
      </c>
      <c r="F47" s="47"/>
      <c r="G47" s="46" t="s">
        <v>105</v>
      </c>
      <c r="H47" s="48" t="s">
        <v>105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f t="shared" si="0"/>
        <v>1335</v>
      </c>
      <c r="O47" s="48">
        <v>1335</v>
      </c>
      <c r="P47" s="48">
        <v>0</v>
      </c>
      <c r="Q47" s="48">
        <v>0</v>
      </c>
      <c r="R47" s="48">
        <v>0</v>
      </c>
      <c r="S47" s="48">
        <v>0</v>
      </c>
      <c r="T47" s="11">
        <f t="shared" si="1"/>
        <v>0</v>
      </c>
    </row>
    <row r="48" spans="1:20" ht="57" thickBot="1">
      <c r="A48" s="44" t="s">
        <v>84</v>
      </c>
      <c r="B48" s="56" t="s">
        <v>72</v>
      </c>
      <c r="C48" s="46" t="s">
        <v>96</v>
      </c>
      <c r="D48" s="17" t="s">
        <v>5</v>
      </c>
      <c r="E48" s="16" t="s">
        <v>5</v>
      </c>
      <c r="F48" s="47"/>
      <c r="G48" s="46" t="s">
        <v>105</v>
      </c>
      <c r="H48" s="48" t="s">
        <v>105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 t="shared" si="0"/>
        <v>950</v>
      </c>
      <c r="O48" s="48">
        <v>0</v>
      </c>
      <c r="P48" s="48">
        <v>950</v>
      </c>
      <c r="Q48" s="48">
        <v>0</v>
      </c>
      <c r="R48" s="48">
        <v>0</v>
      </c>
      <c r="S48" s="48">
        <v>0</v>
      </c>
      <c r="T48" s="11">
        <f t="shared" si="1"/>
        <v>-950</v>
      </c>
    </row>
    <row r="49" spans="1:20" ht="57" thickBot="1">
      <c r="A49" s="54" t="s">
        <v>85</v>
      </c>
      <c r="B49" s="55" t="s">
        <v>73</v>
      </c>
      <c r="C49" s="46" t="s">
        <v>96</v>
      </c>
      <c r="D49" s="17" t="s">
        <v>5</v>
      </c>
      <c r="E49" s="16" t="s">
        <v>5</v>
      </c>
      <c r="F49" s="47"/>
      <c r="G49" s="46" t="s">
        <v>105</v>
      </c>
      <c r="H49" s="48" t="s">
        <v>105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f t="shared" si="0"/>
        <v>2800</v>
      </c>
      <c r="O49" s="48">
        <v>0</v>
      </c>
      <c r="P49" s="48">
        <v>2800</v>
      </c>
      <c r="Q49" s="48">
        <v>0</v>
      </c>
      <c r="R49" s="48">
        <v>0</v>
      </c>
      <c r="S49" s="48">
        <v>0</v>
      </c>
      <c r="T49" s="11">
        <f t="shared" si="1"/>
        <v>-2800</v>
      </c>
    </row>
    <row r="50" spans="1:20" ht="57" thickBot="1">
      <c r="A50" s="54" t="s">
        <v>86</v>
      </c>
      <c r="B50" s="55" t="s">
        <v>74</v>
      </c>
      <c r="C50" s="46" t="s">
        <v>96</v>
      </c>
      <c r="D50" s="17" t="s">
        <v>5</v>
      </c>
      <c r="E50" s="16" t="s">
        <v>5</v>
      </c>
      <c r="F50" s="47"/>
      <c r="G50" s="46" t="s">
        <v>105</v>
      </c>
      <c r="H50" s="48" t="s">
        <v>105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f t="shared" si="0"/>
        <v>1782.8</v>
      </c>
      <c r="O50" s="48">
        <v>0</v>
      </c>
      <c r="P50" s="48">
        <v>1782.8</v>
      </c>
      <c r="Q50" s="48">
        <v>0</v>
      </c>
      <c r="R50" s="48">
        <v>0</v>
      </c>
      <c r="S50" s="48">
        <v>0</v>
      </c>
      <c r="T50" s="11">
        <f t="shared" si="1"/>
        <v>-1782.8</v>
      </c>
    </row>
    <row r="51" spans="1:20" ht="57" thickBot="1">
      <c r="A51" s="54" t="s">
        <v>87</v>
      </c>
      <c r="B51" s="55" t="s">
        <v>75</v>
      </c>
      <c r="C51" s="46" t="s">
        <v>49</v>
      </c>
      <c r="D51" s="17" t="s">
        <v>5</v>
      </c>
      <c r="E51" s="16" t="s">
        <v>5</v>
      </c>
      <c r="F51" s="47"/>
      <c r="G51" s="46" t="s">
        <v>105</v>
      </c>
      <c r="H51" s="48" t="s">
        <v>105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f t="shared" si="0"/>
        <v>820</v>
      </c>
      <c r="O51" s="48">
        <v>0</v>
      </c>
      <c r="P51" s="48">
        <v>820</v>
      </c>
      <c r="Q51" s="48">
        <v>0</v>
      </c>
      <c r="R51" s="48">
        <v>0</v>
      </c>
      <c r="S51" s="48">
        <v>0</v>
      </c>
      <c r="T51" s="11">
        <f t="shared" si="1"/>
        <v>-820</v>
      </c>
    </row>
    <row r="52" spans="1:20" ht="57" thickBot="1">
      <c r="A52" s="54" t="s">
        <v>88</v>
      </c>
      <c r="B52" s="55" t="s">
        <v>76</v>
      </c>
      <c r="C52" s="46" t="s">
        <v>96</v>
      </c>
      <c r="D52" s="17" t="s">
        <v>5</v>
      </c>
      <c r="E52" s="16" t="s">
        <v>5</v>
      </c>
      <c r="F52" s="47"/>
      <c r="G52" s="46" t="s">
        <v>105</v>
      </c>
      <c r="H52" s="48" t="s">
        <v>105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f t="shared" si="0"/>
        <v>775</v>
      </c>
      <c r="O52" s="48">
        <v>0</v>
      </c>
      <c r="P52" s="48">
        <f>896-121</f>
        <v>775</v>
      </c>
      <c r="Q52" s="48">
        <v>0</v>
      </c>
      <c r="R52" s="48">
        <v>0</v>
      </c>
      <c r="S52" s="48">
        <v>0</v>
      </c>
      <c r="T52" s="11">
        <f t="shared" si="1"/>
        <v>-775</v>
      </c>
    </row>
    <row r="53" spans="1:20" ht="57" thickBot="1">
      <c r="A53" s="54" t="s">
        <v>89</v>
      </c>
      <c r="B53" s="55" t="s">
        <v>77</v>
      </c>
      <c r="C53" s="46" t="s">
        <v>96</v>
      </c>
      <c r="D53" s="17" t="s">
        <v>5</v>
      </c>
      <c r="E53" s="16" t="s">
        <v>5</v>
      </c>
      <c r="F53" s="47"/>
      <c r="G53" s="46" t="s">
        <v>105</v>
      </c>
      <c r="H53" s="48" t="s">
        <v>105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f t="shared" si="0"/>
        <v>785</v>
      </c>
      <c r="O53" s="48">
        <v>0</v>
      </c>
      <c r="P53" s="48">
        <f>1000-137.1-77.9</f>
        <v>785</v>
      </c>
      <c r="Q53" s="48">
        <v>0</v>
      </c>
      <c r="R53" s="48">
        <v>0</v>
      </c>
      <c r="S53" s="48">
        <v>0</v>
      </c>
      <c r="T53" s="11">
        <f t="shared" si="1"/>
        <v>-785</v>
      </c>
    </row>
    <row r="54" spans="1:20" ht="37.5">
      <c r="A54" s="77" t="s">
        <v>90</v>
      </c>
      <c r="B54" s="65" t="s">
        <v>78</v>
      </c>
      <c r="C54" s="24" t="s">
        <v>8</v>
      </c>
      <c r="D54" s="72" t="s">
        <v>5</v>
      </c>
      <c r="E54" s="72" t="s">
        <v>5</v>
      </c>
      <c r="F54" s="102"/>
      <c r="G54" s="63" t="s">
        <v>66</v>
      </c>
      <c r="H54" s="60">
        <v>7988.9</v>
      </c>
      <c r="I54" s="25">
        <v>0</v>
      </c>
      <c r="J54" s="25">
        <f>7900.6-1940.6</f>
        <v>5960</v>
      </c>
      <c r="K54" s="25">
        <v>0</v>
      </c>
      <c r="L54" s="25">
        <v>0</v>
      </c>
      <c r="M54" s="25">
        <v>0</v>
      </c>
      <c r="N54" s="25">
        <f t="shared" si="0"/>
        <v>5960</v>
      </c>
      <c r="O54" s="25">
        <v>0</v>
      </c>
      <c r="P54" s="25">
        <f>7900.6-1940.6</f>
        <v>5960</v>
      </c>
      <c r="Q54" s="25">
        <v>0</v>
      </c>
      <c r="R54" s="25">
        <v>0</v>
      </c>
      <c r="S54" s="25">
        <v>0</v>
      </c>
      <c r="T54" s="11">
        <f t="shared" si="1"/>
        <v>0</v>
      </c>
    </row>
    <row r="55" spans="1:20" ht="19.5" thickBot="1">
      <c r="A55" s="79"/>
      <c r="B55" s="66"/>
      <c r="C55" s="43" t="s">
        <v>68</v>
      </c>
      <c r="D55" s="74"/>
      <c r="E55" s="74"/>
      <c r="F55" s="101"/>
      <c r="G55" s="64"/>
      <c r="H55" s="62"/>
      <c r="I55" s="29">
        <v>0</v>
      </c>
      <c r="J55" s="29">
        <v>88.3</v>
      </c>
      <c r="K55" s="29">
        <v>0</v>
      </c>
      <c r="L55" s="29">
        <v>0</v>
      </c>
      <c r="M55" s="29">
        <v>0</v>
      </c>
      <c r="N55" s="29">
        <f t="shared" si="0"/>
        <v>88.3</v>
      </c>
      <c r="O55" s="29">
        <v>0</v>
      </c>
      <c r="P55" s="29">
        <v>88.3</v>
      </c>
      <c r="Q55" s="29">
        <v>0</v>
      </c>
      <c r="R55" s="29">
        <v>0</v>
      </c>
      <c r="S55" s="29">
        <v>0</v>
      </c>
      <c r="T55" s="11"/>
    </row>
    <row r="56" spans="1:20" ht="57" thickBot="1">
      <c r="A56" s="54" t="s">
        <v>91</v>
      </c>
      <c r="B56" s="55" t="s">
        <v>79</v>
      </c>
      <c r="C56" s="46" t="s">
        <v>96</v>
      </c>
      <c r="D56" s="17" t="s">
        <v>5</v>
      </c>
      <c r="E56" s="16" t="s">
        <v>5</v>
      </c>
      <c r="F56" s="47"/>
      <c r="G56" s="46" t="s">
        <v>105</v>
      </c>
      <c r="H56" s="48" t="s">
        <v>105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f t="shared" si="0"/>
        <v>1000</v>
      </c>
      <c r="O56" s="48">
        <v>0</v>
      </c>
      <c r="P56" s="48">
        <v>1000</v>
      </c>
      <c r="Q56" s="48">
        <v>0</v>
      </c>
      <c r="R56" s="48">
        <v>0</v>
      </c>
      <c r="S56" s="48">
        <v>0</v>
      </c>
      <c r="T56" s="11">
        <f t="shared" si="1"/>
        <v>-1000</v>
      </c>
    </row>
    <row r="57" spans="1:20" ht="57" thickBot="1">
      <c r="A57" s="54" t="s">
        <v>92</v>
      </c>
      <c r="B57" s="55" t="s">
        <v>80</v>
      </c>
      <c r="C57" s="46" t="s">
        <v>8</v>
      </c>
      <c r="D57" s="17" t="s">
        <v>5</v>
      </c>
      <c r="E57" s="16" t="s">
        <v>5</v>
      </c>
      <c r="F57" s="47"/>
      <c r="G57" s="46" t="s">
        <v>66</v>
      </c>
      <c r="H57" s="48">
        <f>I57+J57+K57+L57+M57</f>
        <v>5738.7</v>
      </c>
      <c r="I57" s="48">
        <v>0</v>
      </c>
      <c r="J57" s="48">
        <v>5738.7</v>
      </c>
      <c r="K57" s="48">
        <v>0</v>
      </c>
      <c r="L57" s="48">
        <v>0</v>
      </c>
      <c r="M57" s="48">
        <v>0</v>
      </c>
      <c r="N57" s="48">
        <f t="shared" si="0"/>
        <v>5738.7</v>
      </c>
      <c r="O57" s="48">
        <v>0</v>
      </c>
      <c r="P57" s="48">
        <v>5738.7</v>
      </c>
      <c r="Q57" s="48">
        <v>0</v>
      </c>
      <c r="R57" s="48">
        <v>0</v>
      </c>
      <c r="S57" s="48">
        <v>0</v>
      </c>
      <c r="T57" s="11">
        <f t="shared" si="1"/>
        <v>0</v>
      </c>
    </row>
    <row r="58" spans="1:20" ht="75.75" thickBot="1">
      <c r="A58" s="54" t="s">
        <v>93</v>
      </c>
      <c r="B58" s="55" t="s">
        <v>81</v>
      </c>
      <c r="C58" s="46" t="s">
        <v>97</v>
      </c>
      <c r="D58" s="17" t="s">
        <v>5</v>
      </c>
      <c r="E58" s="16" t="s">
        <v>5</v>
      </c>
      <c r="F58" s="47"/>
      <c r="G58" s="46" t="s">
        <v>19</v>
      </c>
      <c r="H58" s="48">
        <v>73275.2</v>
      </c>
      <c r="I58" s="48">
        <v>0</v>
      </c>
      <c r="J58" s="48">
        <v>18000</v>
      </c>
      <c r="K58" s="48">
        <v>0</v>
      </c>
      <c r="L58" s="48">
        <v>0</v>
      </c>
      <c r="M58" s="48">
        <v>0</v>
      </c>
      <c r="N58" s="48">
        <f t="shared" si="0"/>
        <v>18000</v>
      </c>
      <c r="O58" s="48">
        <v>0</v>
      </c>
      <c r="P58" s="48">
        <v>18000</v>
      </c>
      <c r="Q58" s="48">
        <v>0</v>
      </c>
      <c r="R58" s="48">
        <v>0</v>
      </c>
      <c r="S58" s="48">
        <v>0</v>
      </c>
      <c r="T58" s="11">
        <f t="shared" si="1"/>
        <v>0</v>
      </c>
    </row>
    <row r="59" spans="1:20" ht="57" thickBot="1">
      <c r="A59" s="54" t="s">
        <v>94</v>
      </c>
      <c r="B59" s="55" t="s">
        <v>82</v>
      </c>
      <c r="C59" s="46" t="s">
        <v>49</v>
      </c>
      <c r="D59" s="17" t="s">
        <v>83</v>
      </c>
      <c r="E59" s="17" t="s">
        <v>83</v>
      </c>
      <c r="F59" s="47"/>
      <c r="G59" s="46" t="s">
        <v>105</v>
      </c>
      <c r="H59" s="48" t="s">
        <v>105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f t="shared" si="0"/>
        <v>3000</v>
      </c>
      <c r="O59" s="48">
        <v>0</v>
      </c>
      <c r="P59" s="48">
        <v>3000</v>
      </c>
      <c r="Q59" s="48">
        <v>0</v>
      </c>
      <c r="R59" s="48">
        <v>0</v>
      </c>
      <c r="S59" s="48">
        <v>0</v>
      </c>
      <c r="T59" s="11">
        <f t="shared" si="1"/>
        <v>-3000</v>
      </c>
    </row>
    <row r="60" spans="1:19" s="4" customFormat="1" ht="26.25" thickBot="1">
      <c r="A60" s="93" t="s">
        <v>7</v>
      </c>
      <c r="B60" s="94"/>
      <c r="C60" s="94"/>
      <c r="D60" s="94"/>
      <c r="E60" s="94"/>
      <c r="F60" s="94"/>
      <c r="G60" s="94"/>
      <c r="H60" s="20">
        <f aca="true" t="shared" si="3" ref="H60:S60">SUM(H13:H59)</f>
        <v>365577.50000000006</v>
      </c>
      <c r="I60" s="20">
        <f t="shared" si="3"/>
        <v>61370.7</v>
      </c>
      <c r="J60" s="20">
        <f t="shared" si="3"/>
        <v>137047.90999999997</v>
      </c>
      <c r="K60" s="20">
        <f t="shared" si="3"/>
        <v>96805.2</v>
      </c>
      <c r="L60" s="20">
        <f t="shared" si="3"/>
        <v>0</v>
      </c>
      <c r="M60" s="20">
        <f t="shared" si="3"/>
        <v>0</v>
      </c>
      <c r="N60" s="20">
        <f t="shared" si="3"/>
        <v>346203.41</v>
      </c>
      <c r="O60" s="20">
        <f t="shared" si="3"/>
        <v>97050.6</v>
      </c>
      <c r="P60" s="20">
        <f t="shared" si="3"/>
        <v>152347.61</v>
      </c>
      <c r="Q60" s="20">
        <f t="shared" si="3"/>
        <v>96805.2</v>
      </c>
      <c r="R60" s="20">
        <f t="shared" si="3"/>
        <v>0</v>
      </c>
      <c r="S60" s="21">
        <f t="shared" si="3"/>
        <v>0</v>
      </c>
    </row>
    <row r="61" spans="1:14" ht="18.75" customHeight="1">
      <c r="A61" s="80"/>
      <c r="B61" s="80"/>
      <c r="C61" s="80"/>
      <c r="D61" s="80"/>
      <c r="E61" s="80"/>
      <c r="F61" s="80"/>
      <c r="G61" s="80"/>
      <c r="H61" s="80"/>
      <c r="I61" s="80"/>
      <c r="J61" s="1"/>
      <c r="K61" s="1"/>
      <c r="L61" s="1"/>
      <c r="M61" s="1"/>
      <c r="N61" s="1"/>
    </row>
    <row r="63" spans="9:14" ht="26.25">
      <c r="I63" s="5"/>
      <c r="J63" s="9"/>
      <c r="K63" s="5"/>
      <c r="L63" s="5"/>
      <c r="M63" s="5"/>
      <c r="N63" s="5"/>
    </row>
    <row r="64" spans="9:14" ht="23.25">
      <c r="I64" s="5"/>
      <c r="J64" s="5"/>
      <c r="K64" s="5"/>
      <c r="L64" s="5"/>
      <c r="M64" s="5"/>
      <c r="N64" s="5"/>
    </row>
    <row r="65" spans="9:14" ht="23.25">
      <c r="I65" s="5"/>
      <c r="J65" s="5"/>
      <c r="K65" s="5"/>
      <c r="L65" s="5"/>
      <c r="M65" s="5"/>
      <c r="N65" s="5"/>
    </row>
    <row r="68" ht="26.25">
      <c r="J68" s="12"/>
    </row>
  </sheetData>
  <sheetProtection/>
  <autoFilter ref="A12:T60"/>
  <mergeCells count="75">
    <mergeCell ref="F40:F41"/>
    <mergeCell ref="F16:F20"/>
    <mergeCell ref="E36:E38"/>
    <mergeCell ref="E29:E31"/>
    <mergeCell ref="E32:E34"/>
    <mergeCell ref="D29:D31"/>
    <mergeCell ref="F13:F14"/>
    <mergeCell ref="F32:F34"/>
    <mergeCell ref="F36:F38"/>
    <mergeCell ref="G36:G38"/>
    <mergeCell ref="D54:D55"/>
    <mergeCell ref="E54:E55"/>
    <mergeCell ref="G40:G41"/>
    <mergeCell ref="G32:G34"/>
    <mergeCell ref="G29:G31"/>
    <mergeCell ref="F29:F31"/>
    <mergeCell ref="E40:E41"/>
    <mergeCell ref="D32:D34"/>
    <mergeCell ref="F54:F55"/>
    <mergeCell ref="E21:E24"/>
    <mergeCell ref="F21:F24"/>
    <mergeCell ref="D13:D14"/>
    <mergeCell ref="E13:E14"/>
    <mergeCell ref="D16:D20"/>
    <mergeCell ref="E16:E20"/>
    <mergeCell ref="A60:G60"/>
    <mergeCell ref="H7:H11"/>
    <mergeCell ref="A6:I6"/>
    <mergeCell ref="B40:B41"/>
    <mergeCell ref="A40:A41"/>
    <mergeCell ref="A29:A31"/>
    <mergeCell ref="B29:B31"/>
    <mergeCell ref="A32:A34"/>
    <mergeCell ref="B13:B14"/>
    <mergeCell ref="A21:A24"/>
    <mergeCell ref="P1:Q1"/>
    <mergeCell ref="A5:Q5"/>
    <mergeCell ref="P2:Q2"/>
    <mergeCell ref="A3:I3"/>
    <mergeCell ref="A4:I4"/>
    <mergeCell ref="N7:N11"/>
    <mergeCell ref="G7:G11"/>
    <mergeCell ref="I7:M10"/>
    <mergeCell ref="O7:S10"/>
    <mergeCell ref="B7:B11"/>
    <mergeCell ref="A61:I61"/>
    <mergeCell ref="E7:E11"/>
    <mergeCell ref="A7:A11"/>
    <mergeCell ref="F7:F11"/>
    <mergeCell ref="D7:D11"/>
    <mergeCell ref="C7:C11"/>
    <mergeCell ref="A54:A55"/>
    <mergeCell ref="A36:A38"/>
    <mergeCell ref="B36:B38"/>
    <mergeCell ref="D40:D41"/>
    <mergeCell ref="H13:H14"/>
    <mergeCell ref="H16:H20"/>
    <mergeCell ref="H21:H24"/>
    <mergeCell ref="H29:H31"/>
    <mergeCell ref="H32:H34"/>
    <mergeCell ref="A13:A14"/>
    <mergeCell ref="A16:A20"/>
    <mergeCell ref="G13:G14"/>
    <mergeCell ref="B21:B24"/>
    <mergeCell ref="D21:D24"/>
    <mergeCell ref="H36:H38"/>
    <mergeCell ref="H40:H41"/>
    <mergeCell ref="G54:G55"/>
    <mergeCell ref="H54:H55"/>
    <mergeCell ref="B54:B55"/>
    <mergeCell ref="B16:B20"/>
    <mergeCell ref="B32:B34"/>
    <mergeCell ref="G21:G24"/>
    <mergeCell ref="D36:D38"/>
    <mergeCell ref="G16:G20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2016-06-14T09:48:53Z</cp:lastPrinted>
  <dcterms:created xsi:type="dcterms:W3CDTF">1996-10-08T23:32:33Z</dcterms:created>
  <dcterms:modified xsi:type="dcterms:W3CDTF">2016-09-20T02:28:09Z</dcterms:modified>
  <cp:category/>
  <cp:version/>
  <cp:contentType/>
  <cp:contentStatus/>
</cp:coreProperties>
</file>