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<sst xmlns="http://schemas.openxmlformats.org/spreadsheetml/2006/main" count="67" uniqueCount="54">
  <si>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</si>
  <si>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</si>
  <si>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Просторный, 21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</si>
  <si>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</si>
  <si>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</si>
  <si>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</si>
  <si>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</si>
  <si>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</si>
  <si>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</si>
  <si>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</si>
  <si>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</si>
  <si>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</si>
  <si>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</si>
  <si>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</si>
  <si>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</si>
  <si>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</si>
  <si>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</si>
  <si>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</si>
  <si>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</si>
  <si>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</si>
  <si>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</si>
  <si>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</si>
  <si>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</si>
  <si>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</si>
  <si>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</si>
  <si>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</si>
  <si>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</si>
  <si>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</si>
  <si>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</si>
  <si>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</si>
  <si>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</si>
  <si>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</si>
  <si>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</si>
  <si>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</si>
  <si>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</si>
  <si>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</si>
  <si>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</si>
  <si>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</si>
  <si>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</si>
  <si>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</si>
  <si>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</si>
  <si>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</si>
  <si>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</si>
  <si>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</si>
  <si>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</si>
  <si>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</si>
  <si>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</si>
  <si>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</si>
  <si>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</si>
  <si>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</si>
  <si>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</si>
  <si>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</si>
  <si>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</si>
  <si>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2 к постановлению администрации Города Томска от 14.12.2016 № 1307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</si>
</sst>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wrapText="1"/>
    </xf>
    <xf numFmtId="2" fontId="22" fillId="24" borderId="0" xfId="0" applyNumberFormat="1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6774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649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9;&#1090;&#1086;&#1088;&#1085;&#1099;&#1081;,%2021%20&#1045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ТР"/>
      <sheetName val="Перечень для постановления"/>
      <sheetName val="вывоз жБО"/>
      <sheetName val="тбо"/>
    </sheetNames>
    <sheetDataSet>
      <sheetData sheetId="1">
        <row r="6">
          <cell r="G6">
            <v>0.0025338854082235527</v>
          </cell>
        </row>
        <row r="7">
          <cell r="G7">
            <v>0.0025338854082235527</v>
          </cell>
        </row>
        <row r="8">
          <cell r="G8">
            <v>0.0025338854082235527</v>
          </cell>
        </row>
        <row r="16">
          <cell r="G16">
            <v>0.03153726794816574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0.03153726794816574</v>
          </cell>
        </row>
        <row r="21">
          <cell r="G21">
            <v>0.01629970511979773</v>
          </cell>
        </row>
        <row r="25">
          <cell r="G25">
            <v>0.01629970511979773</v>
          </cell>
        </row>
        <row r="26">
          <cell r="G26">
            <v>0.01629970511979773</v>
          </cell>
        </row>
        <row r="29">
          <cell r="G29">
            <v>0.012683145811859045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0.012683145811859045</v>
          </cell>
        </row>
        <row r="34">
          <cell r="G34">
            <v>0.010580587822847485</v>
          </cell>
        </row>
        <row r="35">
          <cell r="G35">
            <v>0.010580587822847485</v>
          </cell>
        </row>
        <row r="36">
          <cell r="G36">
            <v>0.010580587822847485</v>
          </cell>
        </row>
        <row r="37">
          <cell r="G37">
            <v>0</v>
          </cell>
        </row>
        <row r="38">
          <cell r="G38">
            <v>0.010580587822847485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0.010580587822847485</v>
          </cell>
        </row>
        <row r="42">
          <cell r="G42">
            <v>0.21992833827881383</v>
          </cell>
        </row>
        <row r="43">
          <cell r="G43">
            <v>0.010580587822847485</v>
          </cell>
        </row>
        <row r="44">
          <cell r="G44">
            <v>0.21992833827881383</v>
          </cell>
        </row>
        <row r="45">
          <cell r="G45">
            <v>0.010580587822847485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0.010580587822847485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0.001448936801637468</v>
          </cell>
        </row>
        <row r="54">
          <cell r="G54">
            <v>0</v>
          </cell>
        </row>
        <row r="55">
          <cell r="G55">
            <v>0.001448936801637468</v>
          </cell>
        </row>
        <row r="57">
          <cell r="G57">
            <v>0.02549154561603194</v>
          </cell>
        </row>
        <row r="58">
          <cell r="G58">
            <v>0.02549154561603194</v>
          </cell>
        </row>
        <row r="59">
          <cell r="G59">
            <v>0</v>
          </cell>
        </row>
        <row r="60">
          <cell r="G60">
            <v>0.02549154561603194</v>
          </cell>
        </row>
        <row r="61">
          <cell r="G61">
            <v>0.02549154561603194</v>
          </cell>
        </row>
        <row r="62">
          <cell r="G62">
            <v>0.020373937022784755</v>
          </cell>
        </row>
        <row r="64">
          <cell r="G64">
            <v>0.06328485565682204</v>
          </cell>
        </row>
        <row r="65">
          <cell r="G65">
            <v>0.06328485565682204</v>
          </cell>
        </row>
        <row r="67">
          <cell r="G67">
            <v>0.17582699472168714</v>
          </cell>
        </row>
        <row r="69">
          <cell r="G69">
            <v>0.0467373838663005</v>
          </cell>
        </row>
        <row r="71">
          <cell r="G71">
            <v>0.030025194323082025</v>
          </cell>
        </row>
        <row r="76">
          <cell r="G76">
            <v>0.02563725653578988</v>
          </cell>
        </row>
        <row r="77">
          <cell r="G77">
            <v>0</v>
          </cell>
        </row>
        <row r="78">
          <cell r="G78">
            <v>0.05127451307157976</v>
          </cell>
        </row>
        <row r="80">
          <cell r="G80">
            <v>0.16387023661378328</v>
          </cell>
        </row>
        <row r="82">
          <cell r="G82">
            <v>0.05127451307157976</v>
          </cell>
        </row>
        <row r="84">
          <cell r="G84">
            <v>0.01671200721924239</v>
          </cell>
        </row>
        <row r="85">
          <cell r="G85">
            <v>0.08193558652103497</v>
          </cell>
        </row>
        <row r="102">
          <cell r="G102">
            <v>0.36941430952200266</v>
          </cell>
        </row>
        <row r="103">
          <cell r="G103">
            <v>0.02661192694180894</v>
          </cell>
        </row>
        <row r="104">
          <cell r="G104">
            <v>0.21225380290899795</v>
          </cell>
        </row>
        <row r="105">
          <cell r="G105">
            <v>0.04157487145361098</v>
          </cell>
        </row>
        <row r="106">
          <cell r="G106">
            <v>0.0749110303336385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4">
          <cell r="G124">
            <v>0.14263596098931525</v>
          </cell>
        </row>
        <row r="125">
          <cell r="G125">
            <v>0.12244202483792947</v>
          </cell>
        </row>
        <row r="141">
          <cell r="G141">
            <v>0</v>
          </cell>
        </row>
        <row r="143">
          <cell r="G143">
            <v>0.053348861149703754</v>
          </cell>
        </row>
        <row r="146">
          <cell r="G146">
            <v>6.38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2</v>
      </c>
      <c r="B2" s="24"/>
      <c r="C2" s="24"/>
    </row>
    <row r="3" spans="1:3" ht="28.5" customHeight="1">
      <c r="A3" s="4"/>
      <c r="B3" s="4" t="s">
        <v>3</v>
      </c>
      <c r="C3" s="4" t="s">
        <v>4</v>
      </c>
    </row>
    <row r="4" spans="1:3" s="5" customFormat="1" ht="12.75" customHeight="1">
      <c r="A4" s="25" t="s">
        <v>5</v>
      </c>
      <c r="B4" s="25"/>
      <c r="C4" s="25"/>
    </row>
    <row r="5" spans="1:3" s="9" customFormat="1" ht="15.75" customHeight="1">
      <c r="A5" s="6" t="s">
        <v>6</v>
      </c>
      <c r="B5" s="7" t="s">
        <v>7</v>
      </c>
      <c r="C5" s="8">
        <f>'[1]Перечень с ед.расценками'!G6+'[1]Перечень с ед.расценками'!G7+'[1]Перечень с ед.расценками'!G8</f>
        <v>0.007601656224670658</v>
      </c>
    </row>
    <row r="6" spans="1:3" s="9" customFormat="1" ht="12.75">
      <c r="A6" s="10" t="s">
        <v>8</v>
      </c>
      <c r="B6" s="7" t="s">
        <v>9</v>
      </c>
      <c r="C6" s="8">
        <v>0</v>
      </c>
    </row>
    <row r="7" spans="1:3" s="9" customFormat="1" ht="12.75">
      <c r="A7" s="10" t="s">
        <v>10</v>
      </c>
      <c r="B7" s="7" t="s">
        <v>11</v>
      </c>
      <c r="C7" s="8">
        <f>'[1]Перечень с ед.расценками'!G16+'[1]Перечень с ед.расценками'!G17+'[1]Перечень с ед.расценками'!G18+'[1]Перечень с ед.расценками'!G19</f>
        <v>0.06307453589633148</v>
      </c>
    </row>
    <row r="8" spans="1:3" s="9" customFormat="1" ht="12.75">
      <c r="A8" s="10" t="s">
        <v>12</v>
      </c>
      <c r="B8" s="7" t="s">
        <v>13</v>
      </c>
      <c r="C8" s="8">
        <f>'[1]Перечень с ед.расценками'!G21+'[1]Перечень с ед.расценками'!G25+'[1]Перечень с ед.расценками'!G26</f>
        <v>0.04889911535939319</v>
      </c>
    </row>
    <row r="9" spans="1:3" s="9" customFormat="1" ht="12.75">
      <c r="A9" s="10" t="s">
        <v>14</v>
      </c>
      <c r="B9" s="7" t="s">
        <v>15</v>
      </c>
      <c r="C9" s="8">
        <f>'[1]Перечень с ед.расценками'!G29+'[1]Перечень с ед.расценками'!G30+'[1]Перечень с ед.расценками'!G31+'[1]Перечень с ед.расценками'!G32</f>
        <v>0.02536629162371809</v>
      </c>
    </row>
    <row r="10" spans="1:3" s="9" customFormat="1" ht="12.75" customHeight="1">
      <c r="A10" s="10" t="s">
        <v>16</v>
      </c>
      <c r="B10" s="7" t="s">
        <v>17</v>
      </c>
      <c r="C10" s="8">
        <f>SUM('[1]Перечень с ед.расценками'!G34:G48)</f>
        <v>0.5245013791404074</v>
      </c>
    </row>
    <row r="11" spans="1:3" s="9" customFormat="1" ht="12.75" customHeight="1">
      <c r="A11" s="11" t="s">
        <v>18</v>
      </c>
      <c r="B11" s="7" t="s">
        <v>19</v>
      </c>
      <c r="C11" s="8">
        <f>SUM('[1]Перечень с ед.расценками'!G50:G55)</f>
        <v>0.002897873603274936</v>
      </c>
    </row>
    <row r="12" spans="1:3" s="9" customFormat="1" ht="12.75" customHeight="1">
      <c r="A12" s="10" t="s">
        <v>20</v>
      </c>
      <c r="B12" s="7" t="s">
        <v>21</v>
      </c>
      <c r="C12" s="8">
        <f>SUM('[1]Перечень с ед.расценками'!G57:G62)</f>
        <v>0.12234011948691252</v>
      </c>
    </row>
    <row r="13" spans="1:3" s="9" customFormat="1" ht="12.75">
      <c r="A13" s="10" t="s">
        <v>22</v>
      </c>
      <c r="B13" s="7" t="s">
        <v>23</v>
      </c>
      <c r="C13" s="8">
        <f>SUM('[1]Перечень с ед.расценками'!G64:G65)</f>
        <v>0.12656971131364408</v>
      </c>
    </row>
    <row r="14" spans="1:3" s="9" customFormat="1" ht="12.75">
      <c r="A14" s="10" t="s">
        <v>24</v>
      </c>
      <c r="B14" s="7" t="s">
        <v>25</v>
      </c>
      <c r="C14" s="8">
        <f>SUM('[1]Перечень с ед.расценками'!G67)</f>
        <v>0.17582699472168714</v>
      </c>
    </row>
    <row r="15" spans="1:3" s="9" customFormat="1" ht="12.75">
      <c r="A15" s="10" t="s">
        <v>26</v>
      </c>
      <c r="B15" s="7" t="s">
        <v>27</v>
      </c>
      <c r="C15" s="8">
        <f>'[1]Перечень с ед.расценками'!G69</f>
        <v>0.0467373838663005</v>
      </c>
    </row>
    <row r="16" spans="1:3" s="9" customFormat="1" ht="12.75">
      <c r="A16" s="10" t="s">
        <v>28</v>
      </c>
      <c r="B16" s="7" t="s">
        <v>29</v>
      </c>
      <c r="C16" s="8">
        <f>'[1]Перечень с ед.расценками'!G71</f>
        <v>0.030025194323082025</v>
      </c>
    </row>
    <row r="17" spans="1:3" ht="13.5">
      <c r="A17" s="10"/>
      <c r="B17" s="7" t="s">
        <v>30</v>
      </c>
      <c r="C17" s="12">
        <f>SUM(C5:C16)+0.01</f>
        <v>1.183840255559422</v>
      </c>
    </row>
    <row r="18" spans="1:3" s="9" customFormat="1" ht="25.5" customHeight="1">
      <c r="A18" s="25" t="s">
        <v>31</v>
      </c>
      <c r="B18" s="25"/>
      <c r="C18" s="25"/>
    </row>
    <row r="19" spans="1:3" s="9" customFormat="1" ht="12.75">
      <c r="A19" s="6" t="s">
        <v>6</v>
      </c>
      <c r="B19" s="7" t="s">
        <v>32</v>
      </c>
      <c r="C19" s="8">
        <f>SUM('[1]Перечень с ед.расценками'!G76:G82)</f>
        <v>0.2920565192927327</v>
      </c>
    </row>
    <row r="20" spans="1:3" s="9" customFormat="1" ht="12.75">
      <c r="A20" s="10" t="s">
        <v>8</v>
      </c>
      <c r="B20" s="7" t="s">
        <v>33</v>
      </c>
      <c r="C20" s="8">
        <f>SUM('[1]Перечень с ед.расценками'!G84:G85)</f>
        <v>0.09864759374027736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25.5">
      <c r="A22" s="10" t="s">
        <v>12</v>
      </c>
      <c r="B22" s="7" t="s">
        <v>35</v>
      </c>
      <c r="C22" s="8">
        <v>0</v>
      </c>
    </row>
    <row r="23" spans="1:3" s="9" customFormat="1" ht="25.5">
      <c r="A23" s="10" t="s">
        <v>14</v>
      </c>
      <c r="B23" s="7" t="s">
        <v>36</v>
      </c>
      <c r="C23" s="8">
        <v>0</v>
      </c>
    </row>
    <row r="24" spans="1:3" s="9" customFormat="1" ht="25.5">
      <c r="A24" s="10" t="s">
        <v>16</v>
      </c>
      <c r="B24" s="7" t="s">
        <v>37</v>
      </c>
      <c r="C24" s="8">
        <f>SUM('[1]Перечень с ед.расценками'!G102:G106)</f>
        <v>0.7247659411600589</v>
      </c>
    </row>
    <row r="25" spans="1:3" s="9" customFormat="1" ht="12.75">
      <c r="A25" s="11" t="s">
        <v>18</v>
      </c>
      <c r="B25" s="7" t="s">
        <v>38</v>
      </c>
      <c r="C25" s="8">
        <f>'[1]Перечень с ед.расценками'!G108+'[1]Перечень с ед.расценками'!G109</f>
        <v>0</v>
      </c>
    </row>
    <row r="26" spans="1:3" ht="12.75">
      <c r="A26" s="10" t="s">
        <v>20</v>
      </c>
      <c r="B26" s="7" t="s">
        <v>39</v>
      </c>
      <c r="C26" s="8">
        <f>'[1]Перечень с ед.расценками'!G111</f>
        <v>0</v>
      </c>
    </row>
    <row r="27" spans="1:3" s="9" customFormat="1" ht="13.5">
      <c r="A27" s="10"/>
      <c r="B27" s="7" t="s">
        <v>40</v>
      </c>
      <c r="C27" s="12">
        <f>SUM(C19:C26)-0.01</f>
        <v>1.1054700541930689</v>
      </c>
    </row>
    <row r="28" spans="1:3" s="9" customFormat="1" ht="12.75">
      <c r="A28" s="23" t="s">
        <v>41</v>
      </c>
      <c r="B28" s="23"/>
      <c r="C28" s="23"/>
    </row>
    <row r="29" spans="1:3" s="9" customFormat="1" ht="25.5">
      <c r="A29" s="10" t="s">
        <v>6</v>
      </c>
      <c r="B29" s="7" t="s">
        <v>42</v>
      </c>
      <c r="C29" s="13">
        <f>'[1]Перечень с ед.расценками'!G118+'[1]Перечень с ед.расценками'!G119+'[1]Перечень с ед.расценками'!G120+'[1]Перечень с ед.расценками'!G121+'[1]Перечень с ед.расценками'!G122+'[1]Перечень с ед.расценками'!G124+'[1]Перечень с ед.расценками'!G125</f>
        <v>0.26507798582724473</v>
      </c>
    </row>
    <row r="30" spans="1:3" s="9" customFormat="1" ht="89.25">
      <c r="A30" s="10" t="s">
        <v>8</v>
      </c>
      <c r="B30" s="7" t="s">
        <v>0</v>
      </c>
      <c r="C30" s="13">
        <v>0</v>
      </c>
    </row>
    <row r="31" spans="1:3" s="9" customFormat="1" ht="65.25" customHeight="1">
      <c r="A31" s="10" t="s">
        <v>10</v>
      </c>
      <c r="B31" s="19" t="s">
        <v>1</v>
      </c>
      <c r="C31" s="8">
        <v>0</v>
      </c>
    </row>
    <row r="32" spans="1:3" s="9" customFormat="1" ht="12.75">
      <c r="A32" s="10" t="s">
        <v>12</v>
      </c>
      <c r="B32" s="7" t="s">
        <v>43</v>
      </c>
      <c r="C32" s="13">
        <v>2.76</v>
      </c>
    </row>
    <row r="33" spans="1:3" s="9" customFormat="1" ht="12.75">
      <c r="A33" s="10" t="s">
        <v>44</v>
      </c>
      <c r="B33" s="7" t="s">
        <v>45</v>
      </c>
      <c r="C33" s="13">
        <v>2.76</v>
      </c>
    </row>
    <row r="34" spans="1:3" s="9" customFormat="1" ht="12.75">
      <c r="A34" s="10" t="s">
        <v>46</v>
      </c>
      <c r="B34" s="7" t="s">
        <v>47</v>
      </c>
      <c r="C34" s="13">
        <f>'[1]Перечень с ед.расценками'!G141</f>
        <v>0</v>
      </c>
    </row>
    <row r="35" spans="1:3" s="9" customFormat="1" ht="25.5">
      <c r="A35" s="10" t="s">
        <v>14</v>
      </c>
      <c r="B35" s="7" t="s">
        <v>48</v>
      </c>
      <c r="C35" s="14">
        <f>'[1]Перечень с ед.расценками'!G143</f>
        <v>0.053348861149703754</v>
      </c>
    </row>
    <row r="36" spans="1:3" s="9" customFormat="1" ht="13.5">
      <c r="A36" s="10"/>
      <c r="B36" s="7" t="s">
        <v>49</v>
      </c>
      <c r="C36" s="15">
        <f>SUM(C29:C32,C35)</f>
        <v>3.078426846976948</v>
      </c>
    </row>
    <row r="37" spans="1:3" ht="13.5">
      <c r="A37" s="16"/>
      <c r="B37" s="17" t="s">
        <v>50</v>
      </c>
      <c r="C37" s="18">
        <f>SUM(C36+C17+C27)</f>
        <v>5.367737156729439</v>
      </c>
    </row>
    <row r="38" spans="1:3" ht="13.5">
      <c r="A38" s="16"/>
      <c r="B38" s="17" t="s">
        <v>51</v>
      </c>
      <c r="C38" s="18">
        <f>'[1]Перечень с ед.расценками'!G146</f>
        <v>6.38</v>
      </c>
    </row>
    <row r="39" spans="1:3" ht="13.5">
      <c r="A39" s="16"/>
      <c r="B39" s="17" t="s">
        <v>52</v>
      </c>
      <c r="C39" s="18">
        <f>C37+C38</f>
        <v>11.747737156729439</v>
      </c>
    </row>
    <row r="40" spans="1:3" ht="12.75">
      <c r="A40" s="2"/>
      <c r="C40" s="20"/>
    </row>
    <row r="41" spans="1:3" ht="12.75">
      <c r="A41" s="2"/>
      <c r="C41" s="21"/>
    </row>
    <row r="42" spans="1:3" ht="12.75">
      <c r="A42" s="2"/>
      <c r="C42" s="2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2016-12-13T08:42:50Z</cp:lastPrinted>
  <dcterms:created xsi:type="dcterms:W3CDTF">2016-10-17T03:36:52Z</dcterms:created>
  <dcterms:modified xsi:type="dcterms:W3CDTF">2016-12-15T04:59:35Z</dcterms:modified>
  <cp:category/>
  <cp:version/>
  <cp:contentType/>
  <cp:contentStatus/>
</cp:coreProperties>
</file>