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ица 2" sheetId="1" r:id="rId1"/>
  </sheets>
  <externalReferences>
    <externalReference r:id="rId4"/>
  </externalReferences>
  <definedNames>
    <definedName name="_xlnm.Print_Area" localSheetId="0">'Таблица 2'!$A$1:$O$93</definedName>
  </definedNames>
  <calcPr fullCalcOnLoad="1"/>
</workbook>
</file>

<file path=xl/sharedStrings.xml><?xml version="1.0" encoding="utf-8"?>
<sst xmlns="http://schemas.openxmlformats.org/spreadsheetml/2006/main" count="143" uniqueCount="42">
  <si>
    <t>Таблица 2</t>
  </si>
  <si>
    <t>Перечень  мероприятий и ресурсное обеспечение муниципальной программы "Сохранение деревянного зодчества г. Томска" на 2015-2019 гг."</t>
  </si>
  <si>
    <t>N</t>
  </si>
  <si>
    <t>Наименования целей, задач, мероприятий муниципальной программы</t>
  </si>
  <si>
    <t>бюджетной классификации (КЦСР, КВР)</t>
  </si>
  <si>
    <t>Срок исполнения</t>
  </si>
  <si>
    <t>Объем финансирования (тыс. 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</si>
  <si>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</si>
  <si>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</si>
  <si>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</si>
  <si>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</si>
  <si>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</si>
  <si>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</si>
  <si>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</si>
  <si>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</si>
  <si>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 xml:space="preserve">Задача 1 муниципальной программы:     </t>
    </r>
    <r>
      <rPr>
        <sz val="10"/>
        <rFont val="Times New Roman"/>
        <family val="1"/>
      </rPr>
      <t>создание условий для комплексного развития кварталов и районов, сохранивших историческую деревянную застройку</t>
    </r>
  </si>
  <si>
    <r>
      <t xml:space="preserve">Мероприятие 1.1. </t>
    </r>
    <r>
      <rPr>
        <sz val="10"/>
        <rFont val="Times New Roman"/>
        <family val="1"/>
      </rPr>
      <t>Организация архитектурных конкурсов на разработку архитектурных концепций развития исторических территорий</t>
    </r>
  </si>
  <si>
    <t>всего</t>
  </si>
  <si>
    <t>Департамент архитектуры и градостроительства администрации Города Томска</t>
  </si>
  <si>
    <t>07 0 00 99990, 244</t>
  </si>
  <si>
    <r>
      <t xml:space="preserve">Мероприятие 1.2. </t>
    </r>
    <r>
      <rPr>
        <sz val="10"/>
        <rFont val="Times New Roman"/>
        <family val="1"/>
      </rPr>
      <t>Обследование объектов деревянного зодчества</t>
    </r>
  </si>
  <si>
    <r>
      <t xml:space="preserve">Мероприятие 1.3. </t>
    </r>
    <r>
      <rPr>
        <sz val="10"/>
        <rFont val="Times New Roman"/>
        <family val="1"/>
      </rPr>
      <t>Выполнение научно-проектных работ "Историческое поселение федерального значения - г.Томск: Проект границ территории исторического поселения. Проект предмета охраны исторического поселения"</t>
    </r>
  </si>
  <si>
    <t>Итого по задаче 1</t>
  </si>
  <si>
    <r>
      <t xml:space="preserve">Задача 2 муниципальной программы: </t>
    </r>
    <r>
      <rPr>
        <sz val="10"/>
        <rFont val="Times New Roman"/>
        <family val="1"/>
      </rPr>
      <t>обеспечение сохранности объектов деревянного зодчества, относящихся к МКД</t>
    </r>
  </si>
  <si>
    <r>
      <t xml:space="preserve">Мероприятие 2.1. </t>
    </r>
    <r>
      <rPr>
        <sz val="10"/>
        <rFont val="Times New Roman"/>
        <family val="1"/>
      </rPr>
      <t xml:space="preserve">  Разработка проектной документации на ремонтно-реставрационные работы (капитальный ремонт) на объектах деревянного зодчества</t>
    </r>
  </si>
  <si>
    <t>07 0 00 99990,  810</t>
  </si>
  <si>
    <t>Администрация Кировского района</t>
  </si>
  <si>
    <t>Администрация Ленинского района</t>
  </si>
  <si>
    <t>Администрация Октябрьского района</t>
  </si>
  <si>
    <t>Администрация Советского района</t>
  </si>
  <si>
    <t>итого в 2015 году</t>
  </si>
  <si>
    <t>итого в 2016 году</t>
  </si>
  <si>
    <t>итого в 2017 году</t>
  </si>
  <si>
    <t>итого в 2018 году</t>
  </si>
  <si>
    <r>
      <t xml:space="preserve">Мероприятие 2.2. </t>
    </r>
    <r>
      <rPr>
        <sz val="10"/>
        <rFont val="Times New Roman"/>
        <family val="1"/>
      </rPr>
      <t xml:space="preserve"> Проведение ремонтно-реставрационных мероприятий (капитального ремонта) на объектах деревянного зодчества</t>
    </r>
  </si>
  <si>
    <t>итого в 2019 году</t>
  </si>
  <si>
    <t>Итого по задаче 2</t>
  </si>
  <si>
    <t>Всего по муниципальной программе</t>
  </si>
  <si>
    <t>2295,9 на 2296</t>
  </si>
  <si>
    <t>план</t>
  </si>
  <si>
    <r>
      <t xml:space="preserve">Цель муниципальной программы: </t>
    </r>
    <r>
      <rPr>
        <sz val="10"/>
        <rFont val="Times New Roman"/>
        <family val="1"/>
      </rPr>
      <t>обеспечение сохранности объектов деревянного зодчества, расположенных на территории муниципального образования "Город Томск", их полноценного и рационального использования, развития и успешной интеграции в социально-экономическую и культурную жизнь г.Томска</t>
    </r>
  </si>
  <si>
    <t>Приложение 4 к постановлению 
администрации Города Томска
 от 30.12.2016 № 1397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</si>
</sst>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7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188" fontId="5" fillId="0" borderId="1" xfId="0" applyNumberFormat="1" applyFont="1" applyFill="1" applyBorder="1" applyAlignment="1">
      <alignment horizontal="center" vertical="center" wrapText="1"/>
    </xf>
    <xf numFmtId="188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justify" vertical="top" wrapText="1"/>
    </xf>
    <xf numFmtId="188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88" fontId="0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88" fontId="9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 horizontal="center" vertical="center" wrapText="1"/>
    </xf>
    <xf numFmtId="188" fontId="7" fillId="0" borderId="0" xfId="0" applyNumberFormat="1" applyFont="1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88" fontId="0" fillId="0" borderId="1" xfId="0" applyNumberFormat="1" applyFont="1" applyFill="1" applyBorder="1" applyAlignment="1">
      <alignment horizontal="center" vertical="center" wrapText="1"/>
    </xf>
    <xf numFmtId="188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188" fontId="1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5;%20&#1057;&#1044;&#1047;\&#1088;&#1077;&#1076;&#1072;&#1082;&#1094;&#1080;&#1103;%2029.12.16\&#1055;&#1056;&#1048;&#1051;&#1054;&#1046;&#1045;&#1053;&#1048;&#1045;%201-6%20&#1053;&#1040;%2025.10.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 2.1"/>
      <sheetName val="Прил. 3"/>
      <sheetName val="Прил. 3.1"/>
      <sheetName val="Прил. 4"/>
      <sheetName val="Прил 4.1"/>
      <sheetName val="Прил. 5"/>
      <sheetName val="ПРил. 5.1"/>
      <sheetName val="Лист 6"/>
      <sheetName val="Лист 6.1"/>
    </sheetNames>
    <sheetDataSet>
      <sheetData sheetId="1">
        <row r="6">
          <cell r="E6">
            <v>700000</v>
          </cell>
        </row>
        <row r="21">
          <cell r="E21">
            <v>12150000</v>
          </cell>
        </row>
      </sheetData>
      <sheetData sheetId="2">
        <row r="6">
          <cell r="E6">
            <v>700000</v>
          </cell>
        </row>
      </sheetData>
      <sheetData sheetId="3">
        <row r="25">
          <cell r="H25">
            <v>300000</v>
          </cell>
        </row>
        <row r="47">
          <cell r="H47">
            <v>300000</v>
          </cell>
        </row>
        <row r="273">
          <cell r="H273">
            <v>5400000</v>
          </cell>
        </row>
      </sheetData>
      <sheetData sheetId="4">
        <row r="25">
          <cell r="G25">
            <v>208000</v>
          </cell>
        </row>
        <row r="47">
          <cell r="G47">
            <v>300000</v>
          </cell>
        </row>
      </sheetData>
      <sheetData sheetId="5">
        <row r="10">
          <cell r="G10">
            <v>909000</v>
          </cell>
          <cell r="H10">
            <v>9000</v>
          </cell>
          <cell r="I10">
            <v>900000</v>
          </cell>
        </row>
        <row r="24">
          <cell r="G24">
            <v>9090000</v>
          </cell>
          <cell r="H24">
            <v>90000</v>
          </cell>
          <cell r="I24">
            <v>9000000</v>
          </cell>
        </row>
        <row r="39">
          <cell r="G39">
            <v>11615000</v>
          </cell>
          <cell r="H39">
            <v>115000</v>
          </cell>
          <cell r="I39">
            <v>11500000</v>
          </cell>
        </row>
        <row r="55">
          <cell r="G55">
            <v>11110000</v>
          </cell>
          <cell r="H55">
            <v>110000</v>
          </cell>
          <cell r="I55">
            <v>11000000</v>
          </cell>
        </row>
        <row r="72">
          <cell r="G72">
            <v>13635000</v>
          </cell>
          <cell r="H72">
            <v>135000</v>
          </cell>
          <cell r="I72">
            <v>13500000</v>
          </cell>
        </row>
      </sheetData>
      <sheetData sheetId="6">
        <row r="10">
          <cell r="G10">
            <v>904999.996</v>
          </cell>
          <cell r="H10">
            <v>8960.396</v>
          </cell>
          <cell r="I10">
            <v>896039.6</v>
          </cell>
        </row>
        <row r="14">
          <cell r="G14">
            <v>505000</v>
          </cell>
          <cell r="H14">
            <v>5000</v>
          </cell>
        </row>
        <row r="15">
          <cell r="I15">
            <v>500000</v>
          </cell>
        </row>
      </sheetData>
      <sheetData sheetId="7">
        <row r="9">
          <cell r="G9">
            <v>8888000</v>
          </cell>
          <cell r="H9">
            <v>88000</v>
          </cell>
          <cell r="I9">
            <v>8800000</v>
          </cell>
        </row>
        <row r="17">
          <cell r="G17">
            <v>24560604.3</v>
          </cell>
          <cell r="H17">
            <v>243174.3</v>
          </cell>
          <cell r="I17">
            <v>24317430</v>
          </cell>
        </row>
        <row r="21">
          <cell r="G21">
            <v>8389363</v>
          </cell>
          <cell r="H21">
            <v>83063</v>
          </cell>
          <cell r="I21">
            <v>8306300</v>
          </cell>
        </row>
        <row r="31">
          <cell r="G31">
            <v>37629205.39</v>
          </cell>
          <cell r="H31">
            <v>372566.39</v>
          </cell>
          <cell r="I31">
            <v>37256639</v>
          </cell>
        </row>
        <row r="48">
          <cell r="G48">
            <v>84866190.31</v>
          </cell>
          <cell r="H48">
            <v>840259.31</v>
          </cell>
          <cell r="I48">
            <v>84025931</v>
          </cell>
        </row>
        <row r="54">
          <cell r="G54">
            <v>16160000</v>
          </cell>
          <cell r="H54">
            <v>160000</v>
          </cell>
          <cell r="I54">
            <v>16000000</v>
          </cell>
        </row>
        <row r="61">
          <cell r="G61">
            <v>45955000</v>
          </cell>
          <cell r="H61">
            <v>455000</v>
          </cell>
          <cell r="I61">
            <v>45500000</v>
          </cell>
        </row>
        <row r="68">
          <cell r="G68">
            <v>29997000</v>
          </cell>
          <cell r="H68">
            <v>297000</v>
          </cell>
          <cell r="I68">
            <v>29700000</v>
          </cell>
        </row>
        <row r="73">
          <cell r="G73">
            <v>29088000</v>
          </cell>
          <cell r="H73">
            <v>288000</v>
          </cell>
          <cell r="I73">
            <v>28800000</v>
          </cell>
        </row>
        <row r="82">
          <cell r="G82">
            <v>35754000</v>
          </cell>
          <cell r="I82">
            <v>35400000</v>
          </cell>
        </row>
        <row r="88">
          <cell r="G88">
            <v>36966000</v>
          </cell>
          <cell r="I88">
            <v>36600000</v>
          </cell>
        </row>
        <row r="94">
          <cell r="G94">
            <v>25452000</v>
          </cell>
          <cell r="I94">
            <v>25200000</v>
          </cell>
        </row>
        <row r="99">
          <cell r="G99">
            <v>23028000</v>
          </cell>
          <cell r="I99">
            <v>22800000</v>
          </cell>
        </row>
        <row r="106">
          <cell r="G106">
            <v>12560360</v>
          </cell>
          <cell r="H106">
            <v>124360</v>
          </cell>
          <cell r="I106">
            <v>12436000</v>
          </cell>
        </row>
        <row r="112">
          <cell r="G112">
            <v>28583000</v>
          </cell>
          <cell r="H112">
            <v>283000</v>
          </cell>
          <cell r="I112">
            <v>28300000</v>
          </cell>
        </row>
        <row r="118">
          <cell r="G118">
            <v>34300307</v>
          </cell>
          <cell r="H118">
            <v>339607</v>
          </cell>
          <cell r="I118">
            <v>33960700</v>
          </cell>
        </row>
        <row r="128">
          <cell r="G128">
            <v>60805333</v>
          </cell>
          <cell r="H128">
            <v>602033</v>
          </cell>
          <cell r="I128">
            <v>60203300</v>
          </cell>
        </row>
      </sheetData>
      <sheetData sheetId="8">
        <row r="9">
          <cell r="H9">
            <v>88000</v>
          </cell>
          <cell r="I9">
            <v>8800000</v>
          </cell>
        </row>
        <row r="10">
          <cell r="G10">
            <v>8888000</v>
          </cell>
        </row>
        <row r="14">
          <cell r="G14">
            <v>1644411.3</v>
          </cell>
          <cell r="H14">
            <v>16281.300000000001</v>
          </cell>
          <cell r="I14">
            <v>1628130</v>
          </cell>
        </row>
        <row r="17">
          <cell r="G17">
            <v>2318898.39</v>
          </cell>
          <cell r="H17">
            <v>22959.39</v>
          </cell>
        </row>
        <row r="22">
          <cell r="G22">
            <v>5126690.3100000005</v>
          </cell>
          <cell r="H22">
            <v>50759.31</v>
          </cell>
          <cell r="I22">
            <v>5075931</v>
          </cell>
        </row>
        <row r="25">
          <cell r="G25">
            <v>3639261.9162000003</v>
          </cell>
          <cell r="H25">
            <v>36032.296200000004</v>
          </cell>
        </row>
        <row r="32">
          <cell r="G32">
            <v>8585000</v>
          </cell>
          <cell r="H32">
            <v>85000</v>
          </cell>
          <cell r="I32">
            <v>8500000</v>
          </cell>
        </row>
      </sheetData>
      <sheetData sheetId="9">
        <row r="6">
          <cell r="D6">
            <v>1000000</v>
          </cell>
        </row>
        <row r="9">
          <cell r="D9">
            <v>10000000</v>
          </cell>
        </row>
      </sheetData>
      <sheetData sheetId="10">
        <row r="6">
          <cell r="D6">
            <v>950000</v>
          </cell>
        </row>
        <row r="9">
          <cell r="D9">
            <v>10000000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view="pageBreakPreview" zoomScaleSheetLayoutView="100" workbookViewId="0" topLeftCell="A1">
      <selection activeCell="Q6" sqref="Q6"/>
    </sheetView>
  </sheetViews>
  <sheetFormatPr defaultColWidth="9.140625" defaultRowHeight="12.75"/>
  <cols>
    <col min="1" max="1" width="4.00390625" style="38" customWidth="1"/>
    <col min="2" max="2" width="23.00390625" style="38" customWidth="1"/>
    <col min="3" max="3" width="9.8515625" style="38" customWidth="1"/>
    <col min="4" max="4" width="6.7109375" style="38" customWidth="1"/>
    <col min="5" max="5" width="13.28125" style="39" bestFit="1" customWidth="1"/>
    <col min="6" max="6" width="12.140625" style="39" bestFit="1" customWidth="1"/>
    <col min="7" max="7" width="13.28125" style="39" bestFit="1" customWidth="1"/>
    <col min="8" max="8" width="12.140625" style="39" bestFit="1" customWidth="1"/>
    <col min="9" max="12" width="5.8515625" style="39" customWidth="1"/>
    <col min="13" max="13" width="9.28125" style="39" customWidth="1"/>
    <col min="14" max="14" width="8.8515625" style="38" customWidth="1"/>
    <col min="15" max="15" width="19.7109375" style="38" customWidth="1"/>
    <col min="16" max="16" width="9.140625" style="38" customWidth="1"/>
  </cols>
  <sheetData>
    <row r="1" spans="1:16" ht="40.5" customHeight="1">
      <c r="A1" s="36"/>
      <c r="B1" s="36"/>
      <c r="C1" s="36"/>
      <c r="D1" s="36"/>
      <c r="E1" s="37"/>
      <c r="F1" s="37"/>
      <c r="G1" s="37"/>
      <c r="H1" s="37"/>
      <c r="I1" s="37"/>
      <c r="J1" s="50" t="s">
        <v>41</v>
      </c>
      <c r="K1" s="50"/>
      <c r="L1" s="50"/>
      <c r="M1" s="50"/>
      <c r="N1" s="50"/>
      <c r="O1" s="50"/>
      <c r="P1" s="20"/>
    </row>
    <row r="2" spans="14:15" ht="24.75" customHeight="1">
      <c r="N2" s="59" t="s">
        <v>0</v>
      </c>
      <c r="O2" s="59"/>
    </row>
    <row r="3" spans="1:15" ht="22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5" customHeight="1">
      <c r="A4" s="51" t="s">
        <v>2</v>
      </c>
      <c r="B4" s="51" t="s">
        <v>3</v>
      </c>
      <c r="C4" s="53" t="s">
        <v>4</v>
      </c>
      <c r="D4" s="51" t="s">
        <v>5</v>
      </c>
      <c r="E4" s="52" t="s">
        <v>6</v>
      </c>
      <c r="F4" s="52"/>
      <c r="G4" s="51" t="s">
        <v>7</v>
      </c>
      <c r="H4" s="51"/>
      <c r="I4" s="51"/>
      <c r="J4" s="51"/>
      <c r="K4" s="51"/>
      <c r="L4" s="51"/>
      <c r="M4" s="51"/>
      <c r="N4" s="51"/>
      <c r="O4" s="51" t="s">
        <v>8</v>
      </c>
    </row>
    <row r="5" spans="1:15" ht="25.5" customHeight="1">
      <c r="A5" s="51"/>
      <c r="B5" s="51"/>
      <c r="C5" s="54"/>
      <c r="D5" s="51"/>
      <c r="E5" s="52"/>
      <c r="F5" s="52"/>
      <c r="G5" s="52" t="s">
        <v>9</v>
      </c>
      <c r="H5" s="52"/>
      <c r="I5" s="52" t="s">
        <v>10</v>
      </c>
      <c r="J5" s="52"/>
      <c r="K5" s="52" t="s">
        <v>11</v>
      </c>
      <c r="L5" s="52"/>
      <c r="M5" s="51" t="s">
        <v>12</v>
      </c>
      <c r="N5" s="51"/>
      <c r="O5" s="51"/>
    </row>
    <row r="6" spans="1:15" ht="25.5">
      <c r="A6" s="51"/>
      <c r="B6" s="51"/>
      <c r="C6" s="55"/>
      <c r="D6" s="51"/>
      <c r="E6" s="2" t="s">
        <v>13</v>
      </c>
      <c r="F6" s="2" t="s">
        <v>14</v>
      </c>
      <c r="G6" s="2" t="s">
        <v>13</v>
      </c>
      <c r="H6" s="2" t="s">
        <v>14</v>
      </c>
      <c r="I6" s="3" t="s">
        <v>13</v>
      </c>
      <c r="J6" s="3" t="s">
        <v>14</v>
      </c>
      <c r="K6" s="3" t="s">
        <v>13</v>
      </c>
      <c r="L6" s="3" t="s">
        <v>14</v>
      </c>
      <c r="M6" s="2" t="s">
        <v>13</v>
      </c>
      <c r="N6" s="1" t="s">
        <v>39</v>
      </c>
      <c r="O6" s="1"/>
    </row>
    <row r="7" spans="1:15" ht="12.75">
      <c r="A7" s="4">
        <v>1</v>
      </c>
      <c r="B7" s="4">
        <v>2</v>
      </c>
      <c r="C7" s="4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1">
        <v>13</v>
      </c>
      <c r="N7" s="4">
        <v>14</v>
      </c>
      <c r="O7" s="5">
        <v>15</v>
      </c>
    </row>
    <row r="8" spans="1:15" ht="95.25" customHeight="1">
      <c r="A8" s="4"/>
      <c r="B8" s="56" t="s">
        <v>40</v>
      </c>
      <c r="C8" s="56"/>
      <c r="D8" s="34"/>
      <c r="E8" s="2"/>
      <c r="F8" s="2"/>
      <c r="G8" s="2"/>
      <c r="H8" s="2"/>
      <c r="I8" s="2"/>
      <c r="J8" s="2"/>
      <c r="K8" s="2"/>
      <c r="L8" s="2"/>
      <c r="M8" s="2"/>
      <c r="N8" s="1"/>
      <c r="O8" s="6"/>
    </row>
    <row r="9" spans="1:16" ht="54" customHeight="1">
      <c r="A9" s="4"/>
      <c r="B9" s="56" t="s">
        <v>15</v>
      </c>
      <c r="C9" s="56"/>
      <c r="D9" s="34"/>
      <c r="E9" s="2"/>
      <c r="F9" s="2"/>
      <c r="G9" s="2"/>
      <c r="H9" s="2"/>
      <c r="I9" s="2"/>
      <c r="J9" s="2"/>
      <c r="K9" s="2"/>
      <c r="L9" s="2"/>
      <c r="M9" s="2"/>
      <c r="N9" s="1"/>
      <c r="O9" s="6"/>
      <c r="P9" s="40"/>
    </row>
    <row r="10" spans="1:16" ht="18.75" customHeight="1">
      <c r="A10" s="58">
        <v>1</v>
      </c>
      <c r="B10" s="32" t="s">
        <v>16</v>
      </c>
      <c r="C10" s="31"/>
      <c r="D10" s="7" t="s">
        <v>17</v>
      </c>
      <c r="E10" s="8">
        <f>E11+E12+E13+E14+E15</f>
        <v>12850</v>
      </c>
      <c r="F10" s="8">
        <f>F11+F12+F13+F14+F15</f>
        <v>700</v>
      </c>
      <c r="G10" s="8">
        <f>G11+G12+G13+G14+G15</f>
        <v>12850</v>
      </c>
      <c r="H10" s="8">
        <f>H11+H12+H13+H14+H15</f>
        <v>700</v>
      </c>
      <c r="I10" s="9"/>
      <c r="J10" s="9"/>
      <c r="K10" s="9"/>
      <c r="L10" s="9"/>
      <c r="M10" s="9"/>
      <c r="N10" s="9"/>
      <c r="O10" s="52" t="s">
        <v>18</v>
      </c>
      <c r="P10" s="22"/>
    </row>
    <row r="11" spans="1:16" ht="18.75" customHeight="1">
      <c r="A11" s="58"/>
      <c r="B11" s="33"/>
      <c r="C11" s="41" t="s">
        <v>19</v>
      </c>
      <c r="D11" s="10">
        <v>2015</v>
      </c>
      <c r="E11" s="9">
        <v>0</v>
      </c>
      <c r="F11" s="9">
        <v>0</v>
      </c>
      <c r="G11" s="9">
        <v>0</v>
      </c>
      <c r="H11" s="9">
        <v>0</v>
      </c>
      <c r="I11" s="9"/>
      <c r="J11" s="9"/>
      <c r="K11" s="9"/>
      <c r="L11" s="9"/>
      <c r="M11" s="9"/>
      <c r="N11" s="9"/>
      <c r="O11" s="52"/>
      <c r="P11" s="22"/>
    </row>
    <row r="12" spans="1:16" ht="18.75" customHeight="1">
      <c r="A12" s="58"/>
      <c r="B12" s="33"/>
      <c r="C12" s="41" t="s">
        <v>19</v>
      </c>
      <c r="D12" s="10">
        <v>2016</v>
      </c>
      <c r="E12" s="9">
        <v>0</v>
      </c>
      <c r="F12" s="9">
        <v>0</v>
      </c>
      <c r="G12" s="9">
        <v>0</v>
      </c>
      <c r="H12" s="9">
        <v>0</v>
      </c>
      <c r="I12" s="9"/>
      <c r="J12" s="9"/>
      <c r="K12" s="9"/>
      <c r="L12" s="9"/>
      <c r="M12" s="9"/>
      <c r="N12" s="9"/>
      <c r="O12" s="52"/>
      <c r="P12" s="22"/>
    </row>
    <row r="13" spans="1:16" ht="18.75" customHeight="1">
      <c r="A13" s="58"/>
      <c r="B13" s="33"/>
      <c r="C13" s="41" t="s">
        <v>19</v>
      </c>
      <c r="D13" s="10">
        <v>2017</v>
      </c>
      <c r="E13" s="9">
        <v>0</v>
      </c>
      <c r="F13" s="9">
        <v>0</v>
      </c>
      <c r="G13" s="9">
        <v>0</v>
      </c>
      <c r="H13" s="9">
        <v>0</v>
      </c>
      <c r="I13" s="9"/>
      <c r="J13" s="9"/>
      <c r="K13" s="9"/>
      <c r="L13" s="9"/>
      <c r="M13" s="9"/>
      <c r="N13" s="9"/>
      <c r="O13" s="52"/>
      <c r="P13" s="22"/>
    </row>
    <row r="14" spans="1:16" ht="18.75" customHeight="1">
      <c r="A14" s="58"/>
      <c r="B14" s="33"/>
      <c r="C14" s="41" t="s">
        <v>19</v>
      </c>
      <c r="D14" s="10">
        <v>2018</v>
      </c>
      <c r="E14" s="9">
        <f>'[1]Прил. 2'!$E$6/1000</f>
        <v>700</v>
      </c>
      <c r="F14" s="9">
        <f>'[1]Прил 2.1'!$E$6/1000</f>
        <v>700</v>
      </c>
      <c r="G14" s="9">
        <f>'[1]Прил. 2'!$E$6/1000</f>
        <v>700</v>
      </c>
      <c r="H14" s="9">
        <f>'[1]Прил 2.1'!$E$6/1000</f>
        <v>700</v>
      </c>
      <c r="I14" s="9"/>
      <c r="J14" s="9"/>
      <c r="K14" s="9"/>
      <c r="L14" s="9"/>
      <c r="M14" s="9"/>
      <c r="N14" s="9"/>
      <c r="O14" s="52"/>
      <c r="P14" s="22"/>
    </row>
    <row r="15" spans="1:16" ht="18.75" customHeight="1">
      <c r="A15" s="58"/>
      <c r="B15" s="33"/>
      <c r="C15" s="41" t="s">
        <v>19</v>
      </c>
      <c r="D15" s="11">
        <v>2019</v>
      </c>
      <c r="E15" s="9">
        <f>'[1]Прил. 2'!$E$21/1000</f>
        <v>12150</v>
      </c>
      <c r="F15" s="9">
        <v>0</v>
      </c>
      <c r="G15" s="9">
        <f>'[1]Прил. 2'!$E$21/1000</f>
        <v>12150</v>
      </c>
      <c r="H15" s="9">
        <v>0</v>
      </c>
      <c r="I15" s="9"/>
      <c r="J15" s="9"/>
      <c r="K15" s="9"/>
      <c r="L15" s="9"/>
      <c r="M15" s="9"/>
      <c r="N15" s="9"/>
      <c r="O15" s="52"/>
      <c r="P15" s="22"/>
    </row>
    <row r="16" spans="1:16" ht="18.75" customHeight="1">
      <c r="A16" s="58">
        <v>2</v>
      </c>
      <c r="B16" s="56" t="s">
        <v>20</v>
      </c>
      <c r="C16" s="29"/>
      <c r="D16" s="12" t="s">
        <v>17</v>
      </c>
      <c r="E16" s="8">
        <f>E17+E18+E19+E20+E21</f>
        <v>6000</v>
      </c>
      <c r="F16" s="8">
        <f>F17+F18+F19+F20+F21</f>
        <v>508</v>
      </c>
      <c r="G16" s="8">
        <f>G17+G18+G19+G20+G21</f>
        <v>6000</v>
      </c>
      <c r="H16" s="8">
        <f>H17+H18+H19+H20+H21</f>
        <v>508</v>
      </c>
      <c r="I16" s="9"/>
      <c r="J16" s="9"/>
      <c r="K16" s="9"/>
      <c r="L16" s="9"/>
      <c r="M16" s="9"/>
      <c r="N16" s="13"/>
      <c r="O16" s="51" t="s">
        <v>18</v>
      </c>
      <c r="P16" s="40"/>
    </row>
    <row r="17" spans="1:16" ht="18.75" customHeight="1">
      <c r="A17" s="58"/>
      <c r="B17" s="57"/>
      <c r="C17" s="41" t="s">
        <v>19</v>
      </c>
      <c r="D17" s="14">
        <v>2015</v>
      </c>
      <c r="E17" s="9">
        <f>'[1]Прил. 3'!$H$25/1000</f>
        <v>300</v>
      </c>
      <c r="F17" s="9">
        <f>'[1]Прил. 3.1'!$G$25/1000</f>
        <v>208</v>
      </c>
      <c r="G17" s="9">
        <f>'[1]Прил. 3'!$H$25/1000</f>
        <v>300</v>
      </c>
      <c r="H17" s="9">
        <f>'[1]Прил. 3.1'!$G$25/1000</f>
        <v>208</v>
      </c>
      <c r="I17" s="9"/>
      <c r="J17" s="9"/>
      <c r="K17" s="9"/>
      <c r="L17" s="9"/>
      <c r="M17" s="9"/>
      <c r="N17" s="13"/>
      <c r="O17" s="51"/>
      <c r="P17" s="40"/>
    </row>
    <row r="18" spans="1:15" ht="18.75" customHeight="1">
      <c r="A18" s="58"/>
      <c r="B18" s="57"/>
      <c r="C18" s="41" t="s">
        <v>19</v>
      </c>
      <c r="D18" s="14">
        <v>2016</v>
      </c>
      <c r="E18" s="9">
        <v>0</v>
      </c>
      <c r="F18" s="9">
        <v>0</v>
      </c>
      <c r="G18" s="9">
        <v>0</v>
      </c>
      <c r="H18" s="9">
        <v>0</v>
      </c>
      <c r="I18" s="9"/>
      <c r="J18" s="9"/>
      <c r="K18" s="9"/>
      <c r="L18" s="9"/>
      <c r="M18" s="9"/>
      <c r="N18" s="13"/>
      <c r="O18" s="51"/>
    </row>
    <row r="19" spans="1:15" ht="18.75" customHeight="1">
      <c r="A19" s="58"/>
      <c r="B19" s="57"/>
      <c r="C19" s="41" t="s">
        <v>19</v>
      </c>
      <c r="D19" s="14">
        <v>2017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9"/>
      <c r="N19" s="13"/>
      <c r="O19" s="51"/>
    </row>
    <row r="20" spans="1:15" ht="18.75" customHeight="1">
      <c r="A20" s="58"/>
      <c r="B20" s="57"/>
      <c r="C20" s="41" t="s">
        <v>19</v>
      </c>
      <c r="D20" s="14">
        <v>2018</v>
      </c>
      <c r="E20" s="9">
        <f>'[1]Прил. 3'!$H$47/1000</f>
        <v>300</v>
      </c>
      <c r="F20" s="9">
        <f>'[1]Прил. 3.1'!$G$47/1000</f>
        <v>300</v>
      </c>
      <c r="G20" s="9">
        <f>'[1]Прил. 3'!$H$47/1000</f>
        <v>300</v>
      </c>
      <c r="H20" s="9">
        <f>'[1]Прил. 3.1'!$G$47/1000</f>
        <v>300</v>
      </c>
      <c r="I20" s="9"/>
      <c r="J20" s="9"/>
      <c r="K20" s="9"/>
      <c r="L20" s="9"/>
      <c r="M20" s="9"/>
      <c r="N20" s="13"/>
      <c r="O20" s="51"/>
    </row>
    <row r="21" spans="1:15" ht="18.75" customHeight="1">
      <c r="A21" s="58"/>
      <c r="B21" s="57"/>
      <c r="C21" s="41" t="s">
        <v>19</v>
      </c>
      <c r="D21" s="14">
        <v>2019</v>
      </c>
      <c r="E21" s="9">
        <f>'[1]Прил. 3'!$H$273/1000</f>
        <v>5400</v>
      </c>
      <c r="F21" s="9">
        <v>0</v>
      </c>
      <c r="G21" s="9">
        <f>'[1]Прил. 3'!$H$273/1000</f>
        <v>5400</v>
      </c>
      <c r="H21" s="9">
        <v>0</v>
      </c>
      <c r="I21" s="9"/>
      <c r="J21" s="9"/>
      <c r="K21" s="9"/>
      <c r="L21" s="9"/>
      <c r="M21" s="9"/>
      <c r="N21" s="13"/>
      <c r="O21" s="51"/>
    </row>
    <row r="22" spans="1:15" ht="21.75" customHeight="1">
      <c r="A22" s="58">
        <v>3</v>
      </c>
      <c r="B22" s="56" t="s">
        <v>21</v>
      </c>
      <c r="C22" s="29"/>
      <c r="D22" s="15" t="s">
        <v>17</v>
      </c>
      <c r="E22" s="8">
        <f>E23+E24+E25+E26+E27</f>
        <v>11000</v>
      </c>
      <c r="F22" s="8">
        <f>F23+F24+F25+F26+F27</f>
        <v>10950</v>
      </c>
      <c r="G22" s="8">
        <f>G23+G24+G25+G26+G27</f>
        <v>11000</v>
      </c>
      <c r="H22" s="8">
        <f>H23+H24+H25+H26+H27</f>
        <v>10950</v>
      </c>
      <c r="I22" s="9"/>
      <c r="J22" s="9"/>
      <c r="K22" s="9"/>
      <c r="L22" s="9"/>
      <c r="M22" s="9"/>
      <c r="N22" s="13"/>
      <c r="O22" s="51" t="s">
        <v>18</v>
      </c>
    </row>
    <row r="23" spans="1:15" ht="21.75" customHeight="1">
      <c r="A23" s="58"/>
      <c r="B23" s="57"/>
      <c r="C23" s="41" t="s">
        <v>19</v>
      </c>
      <c r="D23" s="16">
        <v>2015</v>
      </c>
      <c r="E23" s="9">
        <v>0</v>
      </c>
      <c r="F23" s="9">
        <v>0</v>
      </c>
      <c r="G23" s="9">
        <v>0</v>
      </c>
      <c r="H23" s="9">
        <v>0</v>
      </c>
      <c r="I23" s="9"/>
      <c r="J23" s="9"/>
      <c r="K23" s="9"/>
      <c r="L23" s="9"/>
      <c r="M23" s="9"/>
      <c r="N23" s="13"/>
      <c r="O23" s="51"/>
    </row>
    <row r="24" spans="1:15" ht="33" customHeight="1">
      <c r="A24" s="58"/>
      <c r="B24" s="57"/>
      <c r="C24" s="41" t="s">
        <v>19</v>
      </c>
      <c r="D24" s="16">
        <v>2016</v>
      </c>
      <c r="E24" s="9">
        <f>'[1]Лист 6'!$D$6/1000</f>
        <v>1000</v>
      </c>
      <c r="F24" s="9">
        <f>'[1]Лист 6.1'!$D$6/1000</f>
        <v>950</v>
      </c>
      <c r="G24" s="9">
        <f>'[1]Лист 6'!$D$6/1000</f>
        <v>1000</v>
      </c>
      <c r="H24" s="9">
        <f>'[1]Лист 6.1'!$D$6/1000</f>
        <v>950</v>
      </c>
      <c r="I24" s="9"/>
      <c r="J24" s="9"/>
      <c r="K24" s="9"/>
      <c r="L24" s="9"/>
      <c r="M24" s="9"/>
      <c r="N24" s="13"/>
      <c r="O24" s="51"/>
    </row>
    <row r="25" spans="1:15" ht="38.25" customHeight="1">
      <c r="A25" s="58"/>
      <c r="B25" s="57"/>
      <c r="C25" s="41" t="s">
        <v>19</v>
      </c>
      <c r="D25" s="16">
        <v>2017</v>
      </c>
      <c r="E25" s="9">
        <f>'[1]Лист 6'!$D$9/1000</f>
        <v>10000</v>
      </c>
      <c r="F25" s="9">
        <f>'[1]Лист 6.1'!$D$9/1000</f>
        <v>10000</v>
      </c>
      <c r="G25" s="9">
        <f>'[1]Лист 6'!$D$9/1000</f>
        <v>10000</v>
      </c>
      <c r="H25" s="9">
        <f>'[1]Лист 6.1'!$D$9/1000</f>
        <v>10000</v>
      </c>
      <c r="I25" s="9"/>
      <c r="J25" s="9"/>
      <c r="K25" s="9"/>
      <c r="L25" s="9"/>
      <c r="M25" s="9"/>
      <c r="N25" s="13"/>
      <c r="O25" s="51"/>
    </row>
    <row r="26" spans="1:15" ht="21.75" customHeight="1">
      <c r="A26" s="58"/>
      <c r="B26" s="57"/>
      <c r="C26" s="41" t="s">
        <v>19</v>
      </c>
      <c r="D26" s="16">
        <v>2018</v>
      </c>
      <c r="E26" s="9">
        <v>0</v>
      </c>
      <c r="F26" s="9">
        <v>0</v>
      </c>
      <c r="G26" s="9">
        <v>0</v>
      </c>
      <c r="H26" s="9">
        <v>0</v>
      </c>
      <c r="I26" s="9"/>
      <c r="J26" s="9"/>
      <c r="K26" s="9"/>
      <c r="L26" s="9"/>
      <c r="M26" s="9"/>
      <c r="N26" s="13"/>
      <c r="O26" s="51"/>
    </row>
    <row r="27" spans="1:15" ht="21.75" customHeight="1">
      <c r="A27" s="58"/>
      <c r="B27" s="57"/>
      <c r="C27" s="41" t="s">
        <v>19</v>
      </c>
      <c r="D27" s="16">
        <v>2019</v>
      </c>
      <c r="E27" s="9">
        <v>0</v>
      </c>
      <c r="F27" s="9">
        <v>0</v>
      </c>
      <c r="G27" s="9">
        <v>0</v>
      </c>
      <c r="H27" s="9">
        <v>0</v>
      </c>
      <c r="I27" s="9"/>
      <c r="J27" s="9"/>
      <c r="K27" s="9"/>
      <c r="L27" s="9"/>
      <c r="M27" s="9"/>
      <c r="N27" s="13"/>
      <c r="O27" s="51"/>
    </row>
    <row r="28" spans="1:15" ht="19.5" customHeight="1">
      <c r="A28" s="58"/>
      <c r="B28" s="56" t="s">
        <v>22</v>
      </c>
      <c r="C28" s="47"/>
      <c r="D28" s="12" t="s">
        <v>17</v>
      </c>
      <c r="E28" s="8">
        <f>E29+E30+E31+E32+E33</f>
        <v>29850</v>
      </c>
      <c r="F28" s="8">
        <f>F29+F30+F31+F32+F33</f>
        <v>12158</v>
      </c>
      <c r="G28" s="8">
        <f>G29+G30+G31+G32+G33</f>
        <v>29850</v>
      </c>
      <c r="H28" s="8">
        <f>H29+H30+H31+H32+H33</f>
        <v>12158</v>
      </c>
      <c r="I28" s="9"/>
      <c r="J28" s="9"/>
      <c r="K28" s="9"/>
      <c r="L28" s="9"/>
      <c r="M28" s="9"/>
      <c r="N28" s="13"/>
      <c r="O28" s="51"/>
    </row>
    <row r="29" spans="1:15" ht="19.5" customHeight="1">
      <c r="A29" s="58"/>
      <c r="B29" s="57"/>
      <c r="C29" s="48"/>
      <c r="D29" s="14">
        <v>2015</v>
      </c>
      <c r="E29" s="9">
        <f aca="true" t="shared" si="0" ref="E29:H32">E23+E17+E11</f>
        <v>300</v>
      </c>
      <c r="F29" s="9">
        <f t="shared" si="0"/>
        <v>208</v>
      </c>
      <c r="G29" s="9">
        <f t="shared" si="0"/>
        <v>300</v>
      </c>
      <c r="H29" s="9">
        <f t="shared" si="0"/>
        <v>208</v>
      </c>
      <c r="I29" s="9"/>
      <c r="J29" s="9"/>
      <c r="K29" s="9"/>
      <c r="L29" s="9"/>
      <c r="M29" s="9"/>
      <c r="N29" s="13"/>
      <c r="O29" s="51"/>
    </row>
    <row r="30" spans="1:15" ht="19.5" customHeight="1">
      <c r="A30" s="58"/>
      <c r="B30" s="57"/>
      <c r="C30" s="48"/>
      <c r="D30" s="14">
        <v>2016</v>
      </c>
      <c r="E30" s="9">
        <f t="shared" si="0"/>
        <v>1000</v>
      </c>
      <c r="F30" s="9">
        <f t="shared" si="0"/>
        <v>950</v>
      </c>
      <c r="G30" s="9">
        <f t="shared" si="0"/>
        <v>1000</v>
      </c>
      <c r="H30" s="9">
        <f t="shared" si="0"/>
        <v>950</v>
      </c>
      <c r="I30" s="9"/>
      <c r="J30" s="9"/>
      <c r="K30" s="9"/>
      <c r="L30" s="9"/>
      <c r="M30" s="9"/>
      <c r="N30" s="13"/>
      <c r="O30" s="51"/>
    </row>
    <row r="31" spans="1:15" ht="19.5" customHeight="1">
      <c r="A31" s="58"/>
      <c r="B31" s="57"/>
      <c r="C31" s="48"/>
      <c r="D31" s="14">
        <v>2017</v>
      </c>
      <c r="E31" s="9">
        <f t="shared" si="0"/>
        <v>10000</v>
      </c>
      <c r="F31" s="9">
        <f t="shared" si="0"/>
        <v>10000</v>
      </c>
      <c r="G31" s="9">
        <f t="shared" si="0"/>
        <v>10000</v>
      </c>
      <c r="H31" s="9">
        <f t="shared" si="0"/>
        <v>10000</v>
      </c>
      <c r="I31" s="9"/>
      <c r="J31" s="9"/>
      <c r="K31" s="9"/>
      <c r="L31" s="9"/>
      <c r="M31" s="9"/>
      <c r="N31" s="13"/>
      <c r="O31" s="51"/>
    </row>
    <row r="32" spans="1:15" ht="19.5" customHeight="1">
      <c r="A32" s="58"/>
      <c r="B32" s="57"/>
      <c r="C32" s="48"/>
      <c r="D32" s="14">
        <v>2018</v>
      </c>
      <c r="E32" s="9">
        <f t="shared" si="0"/>
        <v>1000</v>
      </c>
      <c r="F32" s="9">
        <f t="shared" si="0"/>
        <v>1000</v>
      </c>
      <c r="G32" s="9">
        <f t="shared" si="0"/>
        <v>1000</v>
      </c>
      <c r="H32" s="9">
        <f t="shared" si="0"/>
        <v>1000</v>
      </c>
      <c r="I32" s="9"/>
      <c r="J32" s="9"/>
      <c r="K32" s="9"/>
      <c r="L32" s="9"/>
      <c r="M32" s="9"/>
      <c r="N32" s="13"/>
      <c r="O32" s="51"/>
    </row>
    <row r="33" spans="1:15" ht="19.5" customHeight="1">
      <c r="A33" s="58"/>
      <c r="B33" s="57"/>
      <c r="C33" s="49"/>
      <c r="D33" s="14">
        <v>2019</v>
      </c>
      <c r="E33" s="9">
        <f>E27+E21+E15</f>
        <v>17550</v>
      </c>
      <c r="F33" s="9">
        <v>0</v>
      </c>
      <c r="G33" s="9">
        <f>G27+G21+G15</f>
        <v>17550</v>
      </c>
      <c r="H33" s="9">
        <v>0</v>
      </c>
      <c r="I33" s="9"/>
      <c r="J33" s="9"/>
      <c r="K33" s="9"/>
      <c r="L33" s="9"/>
      <c r="M33" s="9"/>
      <c r="N33" s="13"/>
      <c r="O33" s="51"/>
    </row>
    <row r="34" spans="1:15" ht="42" customHeight="1">
      <c r="A34" s="4"/>
      <c r="B34" s="56" t="s">
        <v>23</v>
      </c>
      <c r="C34" s="56"/>
      <c r="D34" s="57"/>
      <c r="E34" s="9"/>
      <c r="F34" s="9"/>
      <c r="G34" s="9"/>
      <c r="H34" s="9"/>
      <c r="I34" s="9"/>
      <c r="J34" s="9"/>
      <c r="K34" s="9"/>
      <c r="L34" s="9"/>
      <c r="M34" s="9"/>
      <c r="N34" s="13"/>
      <c r="O34" s="1"/>
    </row>
    <row r="35" spans="1:15" ht="28.5" customHeight="1">
      <c r="A35" s="58">
        <v>4</v>
      </c>
      <c r="B35" s="56" t="s">
        <v>24</v>
      </c>
      <c r="C35" s="29"/>
      <c r="D35" s="17" t="s">
        <v>17</v>
      </c>
      <c r="E35" s="8">
        <f>E40+E45+E50+E55</f>
        <v>46359</v>
      </c>
      <c r="F35" s="8">
        <f>F40+F45+F50+F55</f>
        <v>1409.999996</v>
      </c>
      <c r="G35" s="8">
        <f>G40+G45+G50+G55</f>
        <v>45900</v>
      </c>
      <c r="H35" s="8">
        <f>H40+H45+H50+H55</f>
        <v>1396.0396</v>
      </c>
      <c r="I35" s="8"/>
      <c r="J35" s="8"/>
      <c r="K35" s="8"/>
      <c r="L35" s="8"/>
      <c r="M35" s="8">
        <f>M40+M45+M50+M55</f>
        <v>459</v>
      </c>
      <c r="N35" s="8">
        <f>N40+N45+N50+N55</f>
        <v>13.960396000000001</v>
      </c>
      <c r="O35" s="1"/>
    </row>
    <row r="36" spans="1:15" ht="28.5" customHeight="1">
      <c r="A36" s="58"/>
      <c r="B36" s="57"/>
      <c r="C36" s="42" t="s">
        <v>25</v>
      </c>
      <c r="D36" s="35">
        <v>2015</v>
      </c>
      <c r="E36" s="9">
        <v>0</v>
      </c>
      <c r="F36" s="9">
        <v>0</v>
      </c>
      <c r="G36" s="9">
        <v>0</v>
      </c>
      <c r="H36" s="9">
        <v>0</v>
      </c>
      <c r="I36" s="9"/>
      <c r="J36" s="9"/>
      <c r="K36" s="9"/>
      <c r="L36" s="9"/>
      <c r="M36" s="9">
        <v>0</v>
      </c>
      <c r="N36" s="13">
        <v>0</v>
      </c>
      <c r="O36" s="1" t="s">
        <v>26</v>
      </c>
    </row>
    <row r="37" spans="1:15" ht="28.5" customHeight="1">
      <c r="A37" s="58"/>
      <c r="B37" s="57"/>
      <c r="C37" s="42" t="s">
        <v>25</v>
      </c>
      <c r="D37" s="35"/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0</v>
      </c>
      <c r="N37" s="13">
        <v>0</v>
      </c>
      <c r="O37" s="1" t="s">
        <v>27</v>
      </c>
    </row>
    <row r="38" spans="1:15" ht="28.5" customHeight="1">
      <c r="A38" s="58"/>
      <c r="B38" s="57"/>
      <c r="C38" s="42" t="s">
        <v>25</v>
      </c>
      <c r="D38" s="35"/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0</v>
      </c>
      <c r="N38" s="13">
        <v>0</v>
      </c>
      <c r="O38" s="1" t="s">
        <v>28</v>
      </c>
    </row>
    <row r="39" spans="1:19" ht="28.5" customHeight="1">
      <c r="A39" s="58"/>
      <c r="B39" s="57"/>
      <c r="C39" s="42" t="s">
        <v>25</v>
      </c>
      <c r="D39" s="35"/>
      <c r="E39" s="9">
        <f>'[1]Прил. 4'!$G$10/1000</f>
        <v>909</v>
      </c>
      <c r="F39" s="9">
        <f>'[1]Прил 4.1'!$G$10/1000</f>
        <v>904.999996</v>
      </c>
      <c r="G39" s="9">
        <f>'[1]Прил. 4'!$I$10/1000</f>
        <v>900</v>
      </c>
      <c r="H39" s="9">
        <f>'[1]Прил 4.1'!$I$10/1000</f>
        <v>896.0396</v>
      </c>
      <c r="I39" s="9"/>
      <c r="J39" s="9"/>
      <c r="K39" s="9"/>
      <c r="L39" s="9"/>
      <c r="M39" s="9">
        <f>'[1]Прил. 4'!$H$10/1000</f>
        <v>9</v>
      </c>
      <c r="N39" s="13">
        <f>'[1]Прил 4.1'!$H$10/1000</f>
        <v>8.960396000000001</v>
      </c>
      <c r="O39" s="1" t="s">
        <v>29</v>
      </c>
      <c r="Q39" s="21"/>
      <c r="R39" s="21"/>
      <c r="S39" s="21"/>
    </row>
    <row r="40" spans="1:19" ht="28.5" customHeight="1">
      <c r="A40" s="58"/>
      <c r="B40" s="57"/>
      <c r="C40" s="30"/>
      <c r="D40" s="18" t="s">
        <v>30</v>
      </c>
      <c r="E40" s="9">
        <f>E36+E37+E38+E39</f>
        <v>909</v>
      </c>
      <c r="F40" s="9">
        <f>F36+F37+F38+F39</f>
        <v>904.999996</v>
      </c>
      <c r="G40" s="9">
        <f>G36+G37+G38+G39</f>
        <v>900</v>
      </c>
      <c r="H40" s="9">
        <f>H36+H37+H38+H39</f>
        <v>896.0396</v>
      </c>
      <c r="I40" s="9"/>
      <c r="J40" s="9"/>
      <c r="K40" s="9"/>
      <c r="L40" s="9"/>
      <c r="M40" s="9">
        <f>M39+M38+M37+M36</f>
        <v>9</v>
      </c>
      <c r="N40" s="13">
        <f>N39+N38+N37+N36</f>
        <v>8.960396000000001</v>
      </c>
      <c r="O40" s="1"/>
      <c r="Q40" s="21"/>
      <c r="R40" s="23"/>
      <c r="S40" s="21"/>
    </row>
    <row r="41" spans="1:19" ht="28.5" customHeight="1">
      <c r="A41" s="58"/>
      <c r="B41" s="57"/>
      <c r="C41" s="42" t="s">
        <v>25</v>
      </c>
      <c r="D41" s="35">
        <v>2016</v>
      </c>
      <c r="E41" s="19">
        <v>0</v>
      </c>
      <c r="F41" s="9">
        <v>0</v>
      </c>
      <c r="G41" s="9">
        <v>0</v>
      </c>
      <c r="H41" s="9">
        <v>0</v>
      </c>
      <c r="I41" s="9"/>
      <c r="J41" s="9"/>
      <c r="K41" s="9"/>
      <c r="L41" s="9"/>
      <c r="M41" s="9">
        <v>0</v>
      </c>
      <c r="N41" s="13">
        <v>0</v>
      </c>
      <c r="O41" s="1" t="s">
        <v>26</v>
      </c>
      <c r="Q41" s="21"/>
      <c r="R41" s="24"/>
      <c r="S41" s="21"/>
    </row>
    <row r="42" spans="1:19" ht="28.5" customHeight="1">
      <c r="A42" s="58"/>
      <c r="B42" s="57"/>
      <c r="C42" s="42" t="s">
        <v>25</v>
      </c>
      <c r="D42" s="35"/>
      <c r="E42" s="19">
        <v>0</v>
      </c>
      <c r="F42" s="9">
        <v>0</v>
      </c>
      <c r="G42" s="9">
        <v>0</v>
      </c>
      <c r="H42" s="9">
        <v>0</v>
      </c>
      <c r="I42" s="9"/>
      <c r="J42" s="9"/>
      <c r="K42" s="9"/>
      <c r="L42" s="9"/>
      <c r="M42" s="9">
        <v>0</v>
      </c>
      <c r="N42" s="13">
        <v>0</v>
      </c>
      <c r="O42" s="1" t="s">
        <v>27</v>
      </c>
      <c r="Q42" s="21"/>
      <c r="R42" s="24"/>
      <c r="S42" s="21"/>
    </row>
    <row r="43" spans="1:19" ht="28.5" customHeight="1">
      <c r="A43" s="58"/>
      <c r="B43" s="57"/>
      <c r="C43" s="42" t="s">
        <v>25</v>
      </c>
      <c r="D43" s="35"/>
      <c r="E43" s="19">
        <v>0</v>
      </c>
      <c r="F43" s="9">
        <v>0</v>
      </c>
      <c r="G43" s="9">
        <v>0</v>
      </c>
      <c r="H43" s="9">
        <v>0</v>
      </c>
      <c r="I43" s="9"/>
      <c r="J43" s="9"/>
      <c r="K43" s="9"/>
      <c r="L43" s="9"/>
      <c r="M43" s="9">
        <v>0</v>
      </c>
      <c r="N43" s="13">
        <v>0</v>
      </c>
      <c r="O43" s="1" t="s">
        <v>28</v>
      </c>
      <c r="Q43" s="21"/>
      <c r="R43" s="24"/>
      <c r="S43" s="21"/>
    </row>
    <row r="44" spans="1:19" ht="28.5" customHeight="1">
      <c r="A44" s="58"/>
      <c r="B44" s="57"/>
      <c r="C44" s="42" t="s">
        <v>25</v>
      </c>
      <c r="D44" s="35"/>
      <c r="E44" s="19">
        <v>0</v>
      </c>
      <c r="F44" s="9">
        <v>0</v>
      </c>
      <c r="G44" s="9">
        <v>0</v>
      </c>
      <c r="H44" s="9">
        <v>0</v>
      </c>
      <c r="I44" s="9"/>
      <c r="J44" s="9"/>
      <c r="K44" s="9"/>
      <c r="L44" s="9"/>
      <c r="M44" s="9">
        <v>0</v>
      </c>
      <c r="N44" s="13">
        <v>0</v>
      </c>
      <c r="O44" s="1" t="s">
        <v>29</v>
      </c>
      <c r="Q44" s="21"/>
      <c r="R44" s="24"/>
      <c r="S44" s="21"/>
    </row>
    <row r="45" spans="1:19" ht="28.5" customHeight="1">
      <c r="A45" s="58"/>
      <c r="B45" s="57"/>
      <c r="C45" s="30"/>
      <c r="D45" s="18" t="s">
        <v>31</v>
      </c>
      <c r="E45" s="9">
        <f>E44+E43+E42+E41</f>
        <v>0</v>
      </c>
      <c r="F45" s="9">
        <f>F44+F43+F42+F41</f>
        <v>0</v>
      </c>
      <c r="G45" s="9">
        <f>G44+G43+G42+G41</f>
        <v>0</v>
      </c>
      <c r="H45" s="9">
        <f>H44+H43+H42+H41</f>
        <v>0</v>
      </c>
      <c r="I45" s="9"/>
      <c r="J45" s="9"/>
      <c r="K45" s="9"/>
      <c r="L45" s="9"/>
      <c r="M45" s="9">
        <f>M44+M43+M42+M41</f>
        <v>0</v>
      </c>
      <c r="N45" s="9">
        <f>N44+N43+N42+N41</f>
        <v>0</v>
      </c>
      <c r="O45" s="1"/>
      <c r="Q45" s="21"/>
      <c r="R45" s="24"/>
      <c r="S45" s="21"/>
    </row>
    <row r="46" spans="1:19" ht="28.5" customHeight="1">
      <c r="A46" s="58"/>
      <c r="B46" s="57"/>
      <c r="C46" s="42" t="s">
        <v>25</v>
      </c>
      <c r="D46" s="35">
        <v>2017</v>
      </c>
      <c r="E46" s="9">
        <v>0</v>
      </c>
      <c r="F46" s="9">
        <v>0</v>
      </c>
      <c r="G46" s="9">
        <v>0</v>
      </c>
      <c r="H46" s="9">
        <v>0</v>
      </c>
      <c r="I46" s="9"/>
      <c r="J46" s="9"/>
      <c r="K46" s="9"/>
      <c r="L46" s="9"/>
      <c r="M46" s="9">
        <v>0</v>
      </c>
      <c r="N46" s="13">
        <v>0</v>
      </c>
      <c r="O46" s="1" t="s">
        <v>26</v>
      </c>
      <c r="Q46" s="21"/>
      <c r="R46" s="25"/>
      <c r="S46" s="21"/>
    </row>
    <row r="47" spans="1:19" ht="28.5" customHeight="1">
      <c r="A47" s="58"/>
      <c r="B47" s="57"/>
      <c r="C47" s="42" t="s">
        <v>25</v>
      </c>
      <c r="D47" s="35"/>
      <c r="E47" s="9">
        <v>0</v>
      </c>
      <c r="F47" s="9">
        <v>0</v>
      </c>
      <c r="G47" s="9">
        <v>0</v>
      </c>
      <c r="H47" s="9">
        <v>0</v>
      </c>
      <c r="I47" s="9"/>
      <c r="J47" s="9"/>
      <c r="K47" s="9"/>
      <c r="L47" s="9"/>
      <c r="M47" s="9">
        <v>0</v>
      </c>
      <c r="N47" s="13">
        <v>0</v>
      </c>
      <c r="O47" s="1" t="s">
        <v>27</v>
      </c>
      <c r="Q47" s="21"/>
      <c r="R47" s="25"/>
      <c r="S47" s="21"/>
    </row>
    <row r="48" spans="1:19" ht="28.5" customHeight="1">
      <c r="A48" s="58"/>
      <c r="B48" s="57"/>
      <c r="C48" s="42" t="s">
        <v>25</v>
      </c>
      <c r="D48" s="35"/>
      <c r="E48" s="9">
        <v>0</v>
      </c>
      <c r="F48" s="9">
        <v>0</v>
      </c>
      <c r="G48" s="9">
        <v>0</v>
      </c>
      <c r="H48" s="9">
        <v>0</v>
      </c>
      <c r="I48" s="9"/>
      <c r="J48" s="9"/>
      <c r="K48" s="9"/>
      <c r="L48" s="9"/>
      <c r="M48" s="9">
        <v>0</v>
      </c>
      <c r="N48" s="13">
        <v>0</v>
      </c>
      <c r="O48" s="1" t="s">
        <v>28</v>
      </c>
      <c r="Q48" s="21"/>
      <c r="R48" s="25"/>
      <c r="S48" s="21"/>
    </row>
    <row r="49" spans="1:19" ht="28.5" customHeight="1">
      <c r="A49" s="58"/>
      <c r="B49" s="57"/>
      <c r="C49" s="42" t="s">
        <v>25</v>
      </c>
      <c r="D49" s="35"/>
      <c r="E49" s="9">
        <v>0</v>
      </c>
      <c r="F49" s="9">
        <v>0</v>
      </c>
      <c r="G49" s="9">
        <v>0</v>
      </c>
      <c r="H49" s="9">
        <v>0</v>
      </c>
      <c r="I49" s="9"/>
      <c r="J49" s="9"/>
      <c r="K49" s="9"/>
      <c r="L49" s="9"/>
      <c r="M49" s="9">
        <v>0</v>
      </c>
      <c r="N49" s="13">
        <v>0</v>
      </c>
      <c r="O49" s="1" t="s">
        <v>29</v>
      </c>
      <c r="Q49" s="21"/>
      <c r="R49" s="25"/>
      <c r="S49" s="21"/>
    </row>
    <row r="50" spans="1:19" ht="28.5" customHeight="1">
      <c r="A50" s="58"/>
      <c r="B50" s="57"/>
      <c r="C50" s="30"/>
      <c r="D50" s="18" t="s">
        <v>32</v>
      </c>
      <c r="E50" s="9">
        <f>E49+E48+E47+E46</f>
        <v>0</v>
      </c>
      <c r="F50" s="9">
        <f>F49+F48+F47+F46</f>
        <v>0</v>
      </c>
      <c r="G50" s="9">
        <f>G49+G48+G47+G46</f>
        <v>0</v>
      </c>
      <c r="H50" s="9">
        <f>H49+H48+H47+H46</f>
        <v>0</v>
      </c>
      <c r="I50" s="9"/>
      <c r="J50" s="9"/>
      <c r="K50" s="9"/>
      <c r="L50" s="9"/>
      <c r="M50" s="9">
        <f>M49+M48+M47+M46</f>
        <v>0</v>
      </c>
      <c r="N50" s="13">
        <f>N49+N48+N47+N46</f>
        <v>0</v>
      </c>
      <c r="O50" s="1"/>
      <c r="Q50" s="21"/>
      <c r="R50" s="25"/>
      <c r="S50" s="21"/>
    </row>
    <row r="51" spans="1:19" ht="28.5" customHeight="1">
      <c r="A51" s="58"/>
      <c r="B51" s="57"/>
      <c r="C51" s="42" t="s">
        <v>25</v>
      </c>
      <c r="D51" s="35">
        <v>2018</v>
      </c>
      <c r="E51" s="9">
        <f>'[1]Прил. 4'!$G$24/1000</f>
        <v>9090</v>
      </c>
      <c r="F51" s="9">
        <v>0</v>
      </c>
      <c r="G51" s="9">
        <f>'[1]Прил. 4'!$I$24/1000</f>
        <v>9000</v>
      </c>
      <c r="H51" s="9">
        <v>0</v>
      </c>
      <c r="I51" s="9"/>
      <c r="J51" s="9"/>
      <c r="K51" s="9"/>
      <c r="L51" s="9"/>
      <c r="M51" s="9">
        <f>'[1]Прил. 4'!$H$24/1000</f>
        <v>90</v>
      </c>
      <c r="N51" s="13">
        <v>0</v>
      </c>
      <c r="O51" s="1" t="s">
        <v>26</v>
      </c>
      <c r="Q51" s="21"/>
      <c r="R51" s="26"/>
      <c r="S51" s="21"/>
    </row>
    <row r="52" spans="1:19" ht="28.5" customHeight="1">
      <c r="A52" s="58"/>
      <c r="B52" s="57"/>
      <c r="C52" s="42" t="s">
        <v>25</v>
      </c>
      <c r="D52" s="35"/>
      <c r="E52" s="9">
        <f>'[1]Прил. 4'!$G$39/1000</f>
        <v>11615</v>
      </c>
      <c r="F52" s="9">
        <v>0</v>
      </c>
      <c r="G52" s="9">
        <f>'[1]Прил. 4'!$I$39/1000</f>
        <v>11500</v>
      </c>
      <c r="H52" s="9">
        <v>0</v>
      </c>
      <c r="I52" s="9"/>
      <c r="J52" s="9"/>
      <c r="K52" s="9"/>
      <c r="L52" s="9"/>
      <c r="M52" s="9">
        <f>'[1]Прил. 4'!$H$39/1000</f>
        <v>115</v>
      </c>
      <c r="N52" s="13">
        <v>0</v>
      </c>
      <c r="O52" s="1" t="s">
        <v>27</v>
      </c>
      <c r="Q52" s="21"/>
      <c r="R52" s="26"/>
      <c r="S52" s="21"/>
    </row>
    <row r="53" spans="1:19" ht="28.5" customHeight="1">
      <c r="A53" s="58"/>
      <c r="B53" s="57"/>
      <c r="C53" s="42" t="s">
        <v>25</v>
      </c>
      <c r="D53" s="35"/>
      <c r="E53" s="9">
        <f>'[1]Прил. 4'!$G$55/1000</f>
        <v>11110</v>
      </c>
      <c r="F53" s="9">
        <v>0</v>
      </c>
      <c r="G53" s="9">
        <f>'[1]Прил. 4'!$I$55/1000</f>
        <v>11000</v>
      </c>
      <c r="H53" s="9">
        <v>0</v>
      </c>
      <c r="I53" s="9"/>
      <c r="J53" s="9"/>
      <c r="K53" s="9"/>
      <c r="L53" s="9"/>
      <c r="M53" s="9">
        <f>'[1]Прил. 4'!$H$55/1000</f>
        <v>110</v>
      </c>
      <c r="N53" s="13">
        <v>0</v>
      </c>
      <c r="O53" s="1" t="s">
        <v>28</v>
      </c>
      <c r="Q53" s="21"/>
      <c r="R53" s="26"/>
      <c r="S53" s="21"/>
    </row>
    <row r="54" spans="1:19" ht="28.5" customHeight="1">
      <c r="A54" s="58"/>
      <c r="B54" s="57"/>
      <c r="C54" s="42" t="s">
        <v>25</v>
      </c>
      <c r="D54" s="35"/>
      <c r="E54" s="9">
        <f>'[1]Прил. 4'!$G$72/1000</f>
        <v>13635</v>
      </c>
      <c r="F54" s="9">
        <f>'[1]Прил 4.1'!$G$14/1000</f>
        <v>505</v>
      </c>
      <c r="G54" s="9">
        <f>'[1]Прил. 4'!$I$72/1000</f>
        <v>13500</v>
      </c>
      <c r="H54" s="9">
        <f>'[1]Прил 4.1'!$I$15/1000</f>
        <v>500</v>
      </c>
      <c r="I54" s="9"/>
      <c r="J54" s="9"/>
      <c r="K54" s="9"/>
      <c r="L54" s="9"/>
      <c r="M54" s="9">
        <f>'[1]Прил. 4'!$H$72/1000</f>
        <v>135</v>
      </c>
      <c r="N54" s="13">
        <f>'[1]Прил 4.1'!$H$14/1000</f>
        <v>5</v>
      </c>
      <c r="O54" s="1" t="s">
        <v>29</v>
      </c>
      <c r="Q54" s="21"/>
      <c r="R54" s="26"/>
      <c r="S54" s="21"/>
    </row>
    <row r="55" spans="1:19" ht="28.5" customHeight="1">
      <c r="A55" s="58"/>
      <c r="B55" s="57"/>
      <c r="C55" s="30"/>
      <c r="D55" s="18" t="s">
        <v>33</v>
      </c>
      <c r="E55" s="9">
        <f>E54+E53+E52+E51</f>
        <v>45450</v>
      </c>
      <c r="F55" s="9">
        <f>F54+F53+F52+F51</f>
        <v>505</v>
      </c>
      <c r="G55" s="9">
        <f>G54+G53+G52+G51</f>
        <v>45000</v>
      </c>
      <c r="H55" s="9">
        <f>H54+H53+H52+H51</f>
        <v>500</v>
      </c>
      <c r="I55" s="43"/>
      <c r="J55" s="43"/>
      <c r="K55" s="43"/>
      <c r="L55" s="43"/>
      <c r="M55" s="9">
        <f>M54+M53+M52+M51</f>
        <v>450</v>
      </c>
      <c r="N55" s="13">
        <f>N54+N53+N52+N51</f>
        <v>5</v>
      </c>
      <c r="O55" s="1"/>
      <c r="Q55" s="21"/>
      <c r="R55" s="26"/>
      <c r="S55" s="21"/>
    </row>
    <row r="56" spans="1:19" ht="21.75" customHeight="1">
      <c r="A56" s="58">
        <v>5</v>
      </c>
      <c r="B56" s="56" t="s">
        <v>34</v>
      </c>
      <c r="C56" s="29"/>
      <c r="D56" s="17" t="s">
        <v>17</v>
      </c>
      <c r="E56" s="8">
        <f>E61+E66+E71+E76+E81</f>
        <v>542982.363</v>
      </c>
      <c r="F56" s="8">
        <f>F61+F66+F71+F76+F81</f>
        <v>30202.2619162</v>
      </c>
      <c r="G56" s="8">
        <f>G61+G66+G71+G76+G81</f>
        <v>537606.3</v>
      </c>
      <c r="H56" s="8">
        <f>H61+H66+H71+H76+H81</f>
        <v>29903.3</v>
      </c>
      <c r="I56" s="8"/>
      <c r="J56" s="8"/>
      <c r="K56" s="8"/>
      <c r="L56" s="8"/>
      <c r="M56" s="8">
        <f>M61+M66+M71+M76+M81</f>
        <v>5525.063</v>
      </c>
      <c r="N56" s="44">
        <f>N61+N66+N71+N76+N81</f>
        <v>299.0322962</v>
      </c>
      <c r="O56" s="1"/>
      <c r="Q56" s="21"/>
      <c r="R56" s="21"/>
      <c r="S56" s="21"/>
    </row>
    <row r="57" spans="1:19" ht="22.5" customHeight="1">
      <c r="A57" s="58"/>
      <c r="B57" s="57"/>
      <c r="C57" s="42" t="s">
        <v>25</v>
      </c>
      <c r="D57" s="35">
        <v>2015</v>
      </c>
      <c r="E57" s="9">
        <v>0</v>
      </c>
      <c r="F57" s="9">
        <v>0</v>
      </c>
      <c r="G57" s="9">
        <v>0</v>
      </c>
      <c r="H57" s="9">
        <v>0</v>
      </c>
      <c r="I57" s="9"/>
      <c r="J57" s="9"/>
      <c r="K57" s="9"/>
      <c r="L57" s="9"/>
      <c r="M57" s="9">
        <v>0</v>
      </c>
      <c r="N57" s="13">
        <v>0</v>
      </c>
      <c r="O57" s="1" t="s">
        <v>26</v>
      </c>
      <c r="Q57" s="21"/>
      <c r="R57" s="27"/>
      <c r="S57" s="21"/>
    </row>
    <row r="58" spans="1:19" ht="22.5" customHeight="1">
      <c r="A58" s="58"/>
      <c r="B58" s="57"/>
      <c r="C58" s="42" t="s">
        <v>25</v>
      </c>
      <c r="D58" s="35"/>
      <c r="E58" s="9">
        <v>0</v>
      </c>
      <c r="F58" s="9">
        <v>0</v>
      </c>
      <c r="G58" s="9">
        <v>0</v>
      </c>
      <c r="H58" s="9">
        <v>0</v>
      </c>
      <c r="I58" s="9"/>
      <c r="J58" s="9"/>
      <c r="K58" s="9"/>
      <c r="L58" s="9"/>
      <c r="M58" s="9">
        <v>0</v>
      </c>
      <c r="N58" s="13">
        <v>0</v>
      </c>
      <c r="O58" s="1" t="s">
        <v>27</v>
      </c>
      <c r="Q58" s="21"/>
      <c r="R58" s="21"/>
      <c r="S58" s="21"/>
    </row>
    <row r="59" spans="1:15" ht="22.5" customHeight="1">
      <c r="A59" s="58"/>
      <c r="B59" s="57"/>
      <c r="C59" s="42" t="s">
        <v>25</v>
      </c>
      <c r="D59" s="35"/>
      <c r="E59" s="9">
        <v>0</v>
      </c>
      <c r="F59" s="9">
        <v>0</v>
      </c>
      <c r="G59" s="9">
        <v>0</v>
      </c>
      <c r="H59" s="9">
        <v>0</v>
      </c>
      <c r="I59" s="9"/>
      <c r="J59" s="9"/>
      <c r="K59" s="9"/>
      <c r="L59" s="9"/>
      <c r="M59" s="9">
        <v>0</v>
      </c>
      <c r="N59" s="13">
        <v>0</v>
      </c>
      <c r="O59" s="1" t="s">
        <v>28</v>
      </c>
    </row>
    <row r="60" spans="1:15" ht="22.5" customHeight="1">
      <c r="A60" s="58"/>
      <c r="B60" s="57"/>
      <c r="C60" s="42" t="s">
        <v>25</v>
      </c>
      <c r="D60" s="35"/>
      <c r="E60" s="9">
        <f>'[1]Прил. 5'!$G$9/1000</f>
        <v>8888</v>
      </c>
      <c r="F60" s="9">
        <f>'[1]ПРил. 5.1'!$G$10/1000</f>
        <v>8888</v>
      </c>
      <c r="G60" s="9">
        <f>'[1]Прил. 5'!$I$9/1000</f>
        <v>8800</v>
      </c>
      <c r="H60" s="9">
        <f>'[1]ПРил. 5.1'!$I$9/1000</f>
        <v>8800</v>
      </c>
      <c r="I60" s="9"/>
      <c r="J60" s="9"/>
      <c r="K60" s="9"/>
      <c r="L60" s="9"/>
      <c r="M60" s="9">
        <f>'[1]Прил. 5'!$H$9/1000</f>
        <v>88</v>
      </c>
      <c r="N60" s="9">
        <f>'[1]ПРил. 5.1'!$H$9/1000</f>
        <v>88</v>
      </c>
      <c r="O60" s="1" t="s">
        <v>29</v>
      </c>
    </row>
    <row r="61" spans="1:15" ht="30.75" customHeight="1">
      <c r="A61" s="58"/>
      <c r="B61" s="57"/>
      <c r="C61" s="30"/>
      <c r="D61" s="18" t="s">
        <v>30</v>
      </c>
      <c r="E61" s="9">
        <f>E57+E58+E59+E60</f>
        <v>8888</v>
      </c>
      <c r="F61" s="9">
        <f>F57+F58+F59+F60</f>
        <v>8888</v>
      </c>
      <c r="G61" s="9">
        <f>G57+G58+G59+G60</f>
        <v>8800</v>
      </c>
      <c r="H61" s="9">
        <f>H57+H58+H59+H60</f>
        <v>8800</v>
      </c>
      <c r="I61" s="9"/>
      <c r="J61" s="9"/>
      <c r="K61" s="9"/>
      <c r="L61" s="9"/>
      <c r="M61" s="9">
        <f>M57+M58+M59+M60</f>
        <v>88</v>
      </c>
      <c r="N61" s="9">
        <f>N57+N58+N59+N60</f>
        <v>88</v>
      </c>
      <c r="O61" s="1"/>
    </row>
    <row r="62" spans="1:15" ht="22.5" customHeight="1">
      <c r="A62" s="58"/>
      <c r="B62" s="57"/>
      <c r="C62" s="42" t="s">
        <v>25</v>
      </c>
      <c r="D62" s="35">
        <v>2016</v>
      </c>
      <c r="E62" s="9">
        <f>'[1]Прил. 5'!$G$17/1000</f>
        <v>24560.6043</v>
      </c>
      <c r="F62" s="9">
        <f>'[1]ПРил. 5.1'!$G$14/1000</f>
        <v>1644.4113</v>
      </c>
      <c r="G62" s="9">
        <f>'[1]Прил. 5'!$I$17/1000</f>
        <v>24317.43</v>
      </c>
      <c r="H62" s="9">
        <f>'[1]ПРил. 5.1'!$I$14/1000</f>
        <v>1628.13</v>
      </c>
      <c r="I62" s="9"/>
      <c r="J62" s="9"/>
      <c r="K62" s="45"/>
      <c r="L62" s="9"/>
      <c r="M62" s="9">
        <f>'[1]Прил. 5'!$H$17/1000</f>
        <v>243.1743</v>
      </c>
      <c r="N62" s="13">
        <f>'[1]ПРил. 5.1'!$H$14/1000</f>
        <v>16.2813</v>
      </c>
      <c r="O62" s="1" t="s">
        <v>26</v>
      </c>
    </row>
    <row r="63" spans="1:17" ht="22.5" customHeight="1">
      <c r="A63" s="58"/>
      <c r="B63" s="57"/>
      <c r="C63" s="42" t="s">
        <v>25</v>
      </c>
      <c r="D63" s="35"/>
      <c r="E63" s="9">
        <f>'[1]Прил. 5'!$G$21/1000</f>
        <v>8389.363</v>
      </c>
      <c r="F63" s="9">
        <f>'[1]ПРил. 5.1'!$G$25/1000</f>
        <v>3639.2619162000005</v>
      </c>
      <c r="G63" s="9">
        <f>'[1]Прил. 5'!$I$21/1000</f>
        <v>8306.3</v>
      </c>
      <c r="H63" s="9">
        <v>3603.3</v>
      </c>
      <c r="I63" s="9"/>
      <c r="J63" s="9"/>
      <c r="K63" s="9"/>
      <c r="L63" s="9"/>
      <c r="M63" s="9">
        <f>'[1]Прил. 5'!$H$21/1000</f>
        <v>83.063</v>
      </c>
      <c r="N63" s="13">
        <f>'[1]ПРил. 5.1'!$H$25/1000</f>
        <v>36.032296200000005</v>
      </c>
      <c r="O63" s="1" t="s">
        <v>27</v>
      </c>
      <c r="Q63" s="28" t="s">
        <v>38</v>
      </c>
    </row>
    <row r="64" spans="1:15" ht="22.5" customHeight="1">
      <c r="A64" s="58"/>
      <c r="B64" s="57"/>
      <c r="C64" s="42" t="s">
        <v>25</v>
      </c>
      <c r="D64" s="35"/>
      <c r="E64" s="9">
        <f>'[1]Прил. 5'!$G$31/1000</f>
        <v>37629.20539</v>
      </c>
      <c r="F64" s="9">
        <f>'[1]ПРил. 5.1'!$G$17/1000</f>
        <v>2318.8983900000003</v>
      </c>
      <c r="G64" s="9">
        <f>'[1]Прил. 5'!$I$31/1000</f>
        <v>37256.639</v>
      </c>
      <c r="H64" s="9">
        <v>2296</v>
      </c>
      <c r="I64" s="9"/>
      <c r="J64" s="9"/>
      <c r="K64" s="9"/>
      <c r="L64" s="9"/>
      <c r="M64" s="9">
        <f>'[1]Прил. 5'!$H$31/1000</f>
        <v>372.56639</v>
      </c>
      <c r="N64" s="13">
        <f>'[1]ПРил. 5.1'!$H$17/1000</f>
        <v>22.95939</v>
      </c>
      <c r="O64" s="1" t="s">
        <v>28</v>
      </c>
    </row>
    <row r="65" spans="1:15" ht="22.5" customHeight="1">
      <c r="A65" s="58"/>
      <c r="B65" s="57"/>
      <c r="C65" s="42" t="s">
        <v>25</v>
      </c>
      <c r="D65" s="35"/>
      <c r="E65" s="9">
        <f>'[1]Прил. 5'!$G$48/1000</f>
        <v>84866.19031</v>
      </c>
      <c r="F65" s="9">
        <f>'[1]ПРил. 5.1'!$G$22/1000</f>
        <v>5126.690310000001</v>
      </c>
      <c r="G65" s="9">
        <f>'[1]Прил. 5'!$I$48/1000</f>
        <v>84025.931</v>
      </c>
      <c r="H65" s="9">
        <f>'[1]ПРил. 5.1'!$I$22/1000</f>
        <v>5075.931</v>
      </c>
      <c r="I65" s="9"/>
      <c r="J65" s="9"/>
      <c r="K65" s="9"/>
      <c r="L65" s="9"/>
      <c r="M65" s="9">
        <f>'[1]Прил. 5'!$H$48/1000</f>
        <v>840.25931</v>
      </c>
      <c r="N65" s="13">
        <f>'[1]ПРил. 5.1'!$H$22/1000</f>
        <v>50.75931</v>
      </c>
      <c r="O65" s="1" t="s">
        <v>29</v>
      </c>
    </row>
    <row r="66" spans="1:17" ht="32.25" customHeight="1">
      <c r="A66" s="58"/>
      <c r="B66" s="57"/>
      <c r="C66" s="30"/>
      <c r="D66" s="18" t="s">
        <v>31</v>
      </c>
      <c r="E66" s="9">
        <f>E65+E64+E63+E62</f>
        <v>155445.363</v>
      </c>
      <c r="F66" s="9">
        <f>F65+F64+F63+F62</f>
        <v>12729.261916200001</v>
      </c>
      <c r="G66" s="9">
        <f>G65+G64+G63+G62</f>
        <v>153906.30000000002</v>
      </c>
      <c r="H66" s="9">
        <v>12603.3</v>
      </c>
      <c r="I66" s="9"/>
      <c r="J66" s="9"/>
      <c r="K66" s="9"/>
      <c r="L66" s="9"/>
      <c r="M66" s="9">
        <f>M65+M64+M63+M62</f>
        <v>1539.063</v>
      </c>
      <c r="N66" s="13">
        <f>N65+N64+N63+N62</f>
        <v>126.0322962</v>
      </c>
      <c r="O66" s="1"/>
      <c r="Q66" s="28"/>
    </row>
    <row r="67" spans="1:15" ht="22.5" customHeight="1">
      <c r="A67" s="58"/>
      <c r="B67" s="57"/>
      <c r="C67" s="42" t="s">
        <v>25</v>
      </c>
      <c r="D67" s="35">
        <v>2017</v>
      </c>
      <c r="E67" s="9">
        <f>'[1]Прил. 5'!$G$54/1000</f>
        <v>16160</v>
      </c>
      <c r="F67" s="9">
        <v>0</v>
      </c>
      <c r="G67" s="9">
        <f>'[1]Прил. 5'!$I$54/1000</f>
        <v>16000</v>
      </c>
      <c r="H67" s="9">
        <v>0</v>
      </c>
      <c r="I67" s="9"/>
      <c r="J67" s="9"/>
      <c r="K67" s="9"/>
      <c r="L67" s="9"/>
      <c r="M67" s="9">
        <f>'[1]Прил. 5'!$H$54/1000</f>
        <v>160</v>
      </c>
      <c r="N67" s="13">
        <v>0</v>
      </c>
      <c r="O67" s="1" t="s">
        <v>26</v>
      </c>
    </row>
    <row r="68" spans="1:15" ht="22.5" customHeight="1">
      <c r="A68" s="58"/>
      <c r="B68" s="57"/>
      <c r="C68" s="42" t="s">
        <v>25</v>
      </c>
      <c r="D68" s="35"/>
      <c r="E68" s="9">
        <f>'[1]Прил. 5'!$G$61/1000</f>
        <v>45955</v>
      </c>
      <c r="F68" s="9">
        <v>0</v>
      </c>
      <c r="G68" s="9">
        <f>'[1]Прил. 5'!$I$61/1000</f>
        <v>45500</v>
      </c>
      <c r="H68" s="9">
        <v>0</v>
      </c>
      <c r="I68" s="9"/>
      <c r="J68" s="9"/>
      <c r="K68" s="9"/>
      <c r="L68" s="9"/>
      <c r="M68" s="9">
        <f>'[1]Прил. 5'!$H$61/1000</f>
        <v>455</v>
      </c>
      <c r="N68" s="13">
        <v>0</v>
      </c>
      <c r="O68" s="1" t="s">
        <v>27</v>
      </c>
    </row>
    <row r="69" spans="1:15" ht="22.5" customHeight="1">
      <c r="A69" s="58"/>
      <c r="B69" s="57"/>
      <c r="C69" s="42" t="s">
        <v>25</v>
      </c>
      <c r="D69" s="35"/>
      <c r="E69" s="9">
        <f>'[1]Прил. 5'!$G$68/1000</f>
        <v>29997</v>
      </c>
      <c r="F69" s="9">
        <v>0</v>
      </c>
      <c r="G69" s="9">
        <f>'[1]Прил. 5'!$I$68/1000</f>
        <v>29700</v>
      </c>
      <c r="H69" s="9">
        <v>0</v>
      </c>
      <c r="I69" s="9"/>
      <c r="J69" s="9"/>
      <c r="K69" s="9"/>
      <c r="L69" s="9"/>
      <c r="M69" s="9">
        <f>'[1]Прил. 5'!$H$68/1000</f>
        <v>297</v>
      </c>
      <c r="N69" s="13">
        <v>0</v>
      </c>
      <c r="O69" s="1" t="s">
        <v>28</v>
      </c>
    </row>
    <row r="70" spans="1:15" ht="22.5" customHeight="1">
      <c r="A70" s="58"/>
      <c r="B70" s="57"/>
      <c r="C70" s="42" t="s">
        <v>25</v>
      </c>
      <c r="D70" s="35"/>
      <c r="E70" s="9">
        <f>'[1]Прил. 5'!$G$73/1000</f>
        <v>29088</v>
      </c>
      <c r="F70" s="9">
        <v>0</v>
      </c>
      <c r="G70" s="9">
        <f>'[1]Прил. 5'!$I$73/1000</f>
        <v>28800</v>
      </c>
      <c r="H70" s="9">
        <v>0</v>
      </c>
      <c r="I70" s="9"/>
      <c r="J70" s="9"/>
      <c r="K70" s="9"/>
      <c r="L70" s="9"/>
      <c r="M70" s="9">
        <f>'[1]Прил. 5'!$H$73/1000</f>
        <v>288</v>
      </c>
      <c r="N70" s="13">
        <v>0</v>
      </c>
      <c r="O70" s="1" t="s">
        <v>29</v>
      </c>
    </row>
    <row r="71" spans="1:15" ht="29.25" customHeight="1">
      <c r="A71" s="58"/>
      <c r="B71" s="57"/>
      <c r="C71" s="30"/>
      <c r="D71" s="18" t="s">
        <v>32</v>
      </c>
      <c r="E71" s="9">
        <f>E67+E68+E69+E70</f>
        <v>121200</v>
      </c>
      <c r="F71" s="9">
        <v>0</v>
      </c>
      <c r="G71" s="9">
        <f>G67+G68+G69+G70</f>
        <v>120000</v>
      </c>
      <c r="H71" s="9">
        <v>0</v>
      </c>
      <c r="I71" s="9"/>
      <c r="J71" s="9"/>
      <c r="K71" s="9"/>
      <c r="L71" s="9"/>
      <c r="M71" s="9">
        <f>M67+M68+M69+M70</f>
        <v>1200</v>
      </c>
      <c r="N71" s="13">
        <f>N70+N69+N68+N67</f>
        <v>0</v>
      </c>
      <c r="O71" s="1"/>
    </row>
    <row r="72" spans="1:18" ht="22.5" customHeight="1">
      <c r="A72" s="58"/>
      <c r="B72" s="57"/>
      <c r="C72" s="42" t="s">
        <v>25</v>
      </c>
      <c r="D72" s="35">
        <v>2018</v>
      </c>
      <c r="E72" s="9">
        <f>'[1]Прил. 5'!$G$82/1000</f>
        <v>35754</v>
      </c>
      <c r="F72" s="9">
        <v>0</v>
      </c>
      <c r="G72" s="9">
        <f>'[1]Прил. 5'!$I$82/1000</f>
        <v>35400</v>
      </c>
      <c r="H72" s="9">
        <v>0</v>
      </c>
      <c r="I72" s="9"/>
      <c r="J72" s="9"/>
      <c r="K72" s="9"/>
      <c r="L72" s="9"/>
      <c r="M72" s="9">
        <f>'[1]Прил. 5'!$H$106/1000</f>
        <v>124.36</v>
      </c>
      <c r="N72" s="13">
        <v>0</v>
      </c>
      <c r="O72" s="1" t="s">
        <v>26</v>
      </c>
      <c r="R72">
        <f>1628.1+3603.3+2296+5075.9</f>
        <v>12603.3</v>
      </c>
    </row>
    <row r="73" spans="1:15" ht="22.5" customHeight="1">
      <c r="A73" s="58"/>
      <c r="B73" s="57"/>
      <c r="C73" s="42" t="s">
        <v>25</v>
      </c>
      <c r="D73" s="35"/>
      <c r="E73" s="9">
        <f>'[1]Прил. 5'!$G$88/1000</f>
        <v>36966</v>
      </c>
      <c r="F73" s="9">
        <v>0</v>
      </c>
      <c r="G73" s="9">
        <f>'[1]Прил. 5'!$I$88/1000</f>
        <v>36600</v>
      </c>
      <c r="H73" s="9">
        <v>0</v>
      </c>
      <c r="I73" s="9"/>
      <c r="J73" s="9"/>
      <c r="K73" s="9"/>
      <c r="L73" s="9"/>
      <c r="M73" s="9">
        <f>'[1]Прил. 5'!$H$112/1000</f>
        <v>283</v>
      </c>
      <c r="N73" s="13">
        <v>0</v>
      </c>
      <c r="O73" s="1" t="s">
        <v>27</v>
      </c>
    </row>
    <row r="74" spans="1:15" ht="22.5" customHeight="1">
      <c r="A74" s="58"/>
      <c r="B74" s="57"/>
      <c r="C74" s="42" t="s">
        <v>25</v>
      </c>
      <c r="D74" s="35"/>
      <c r="E74" s="9">
        <f>'[1]Прил. 5'!$G$94/1000</f>
        <v>25452</v>
      </c>
      <c r="F74" s="9">
        <v>0</v>
      </c>
      <c r="G74" s="9">
        <f>'[1]Прил. 5'!$I$94/1000</f>
        <v>25200</v>
      </c>
      <c r="H74" s="9">
        <v>0</v>
      </c>
      <c r="I74" s="9"/>
      <c r="J74" s="9"/>
      <c r="K74" s="9"/>
      <c r="L74" s="9"/>
      <c r="M74" s="9">
        <f>'[1]Прил. 5'!$H$118/1000</f>
        <v>339.607</v>
      </c>
      <c r="N74" s="13">
        <v>0</v>
      </c>
      <c r="O74" s="1" t="s">
        <v>28</v>
      </c>
    </row>
    <row r="75" spans="1:15" ht="22.5" customHeight="1">
      <c r="A75" s="58"/>
      <c r="B75" s="57"/>
      <c r="C75" s="42" t="s">
        <v>25</v>
      </c>
      <c r="D75" s="35"/>
      <c r="E75" s="9">
        <f>'[1]Прил. 5'!$G$99/1000</f>
        <v>23028</v>
      </c>
      <c r="F75" s="9">
        <f>'[1]ПРил. 5.1'!$G$32/1000</f>
        <v>8585</v>
      </c>
      <c r="G75" s="9">
        <f>'[1]Прил. 5'!$I$99/1000</f>
        <v>22800</v>
      </c>
      <c r="H75" s="9">
        <f>'[1]ПРил. 5.1'!$I$32/1000</f>
        <v>8500</v>
      </c>
      <c r="I75" s="9"/>
      <c r="J75" s="9"/>
      <c r="K75" s="9"/>
      <c r="L75" s="9"/>
      <c r="M75" s="9">
        <f>'[1]Прил. 5'!$H$128/1000</f>
        <v>602.033</v>
      </c>
      <c r="N75" s="13">
        <f>'[1]ПРил. 5.1'!$H$32/1000</f>
        <v>85</v>
      </c>
      <c r="O75" s="1" t="s">
        <v>29</v>
      </c>
    </row>
    <row r="76" spans="1:15" ht="29.25" customHeight="1">
      <c r="A76" s="58"/>
      <c r="B76" s="57"/>
      <c r="C76" s="30"/>
      <c r="D76" s="18" t="s">
        <v>33</v>
      </c>
      <c r="E76" s="9">
        <f>E75+E74+E73+E72</f>
        <v>121200</v>
      </c>
      <c r="F76" s="9">
        <f>F75+F74+F73+F72</f>
        <v>8585</v>
      </c>
      <c r="G76" s="9">
        <f>G75+G74+G73+G72</f>
        <v>120000</v>
      </c>
      <c r="H76" s="9">
        <f>H75+H74+H73+H72</f>
        <v>8500</v>
      </c>
      <c r="I76" s="9"/>
      <c r="J76" s="9"/>
      <c r="K76" s="9"/>
      <c r="L76" s="9"/>
      <c r="M76" s="9">
        <f>M75+M74+M73+M72</f>
        <v>1349</v>
      </c>
      <c r="N76" s="13">
        <f>N75+N74+N73+N72</f>
        <v>85</v>
      </c>
      <c r="O76" s="1"/>
    </row>
    <row r="77" spans="1:15" ht="22.5" customHeight="1">
      <c r="A77" s="58"/>
      <c r="B77" s="57"/>
      <c r="C77" s="42" t="s">
        <v>25</v>
      </c>
      <c r="D77" s="35">
        <v>2019</v>
      </c>
      <c r="E77" s="9">
        <f>'[1]Прил. 5'!$G$106/1000</f>
        <v>12560.36</v>
      </c>
      <c r="F77" s="9">
        <v>0</v>
      </c>
      <c r="G77" s="9">
        <f>'[1]Прил. 5'!$I$106/1000</f>
        <v>12436</v>
      </c>
      <c r="H77" s="9">
        <v>0</v>
      </c>
      <c r="I77" s="9"/>
      <c r="J77" s="9"/>
      <c r="K77" s="9"/>
      <c r="L77" s="9"/>
      <c r="M77" s="9">
        <f>'[1]Прил. 5'!$H$106/1000</f>
        <v>124.36</v>
      </c>
      <c r="N77" s="13">
        <v>0</v>
      </c>
      <c r="O77" s="1" t="s">
        <v>26</v>
      </c>
    </row>
    <row r="78" spans="1:15" ht="22.5" customHeight="1">
      <c r="A78" s="58"/>
      <c r="B78" s="57"/>
      <c r="C78" s="42" t="s">
        <v>25</v>
      </c>
      <c r="D78" s="35"/>
      <c r="E78" s="9">
        <f>'[1]Прил. 5'!$G$112/1000</f>
        <v>28583</v>
      </c>
      <c r="F78" s="9">
        <v>0</v>
      </c>
      <c r="G78" s="9">
        <f>'[1]Прил. 5'!$I$112/1000</f>
        <v>28300</v>
      </c>
      <c r="H78" s="9">
        <v>0</v>
      </c>
      <c r="I78" s="9"/>
      <c r="J78" s="9"/>
      <c r="K78" s="9"/>
      <c r="L78" s="9"/>
      <c r="M78" s="9">
        <f>'[1]Прил. 5'!$H$112/1000</f>
        <v>283</v>
      </c>
      <c r="N78" s="13">
        <v>0</v>
      </c>
      <c r="O78" s="1" t="s">
        <v>27</v>
      </c>
    </row>
    <row r="79" spans="1:15" ht="22.5" customHeight="1">
      <c r="A79" s="58"/>
      <c r="B79" s="57"/>
      <c r="C79" s="42" t="s">
        <v>25</v>
      </c>
      <c r="D79" s="35"/>
      <c r="E79" s="9">
        <f>'[1]Прил. 5'!$G$118/1000</f>
        <v>34300.307</v>
      </c>
      <c r="F79" s="9">
        <v>0</v>
      </c>
      <c r="G79" s="9">
        <f>'[1]Прил. 5'!$I$118/1000</f>
        <v>33960.7</v>
      </c>
      <c r="H79" s="9">
        <v>0</v>
      </c>
      <c r="I79" s="9"/>
      <c r="J79" s="9"/>
      <c r="K79" s="9"/>
      <c r="L79" s="9"/>
      <c r="M79" s="9">
        <f>'[1]Прил. 5'!$H$118/1000</f>
        <v>339.607</v>
      </c>
      <c r="N79" s="13">
        <v>0</v>
      </c>
      <c r="O79" s="1" t="s">
        <v>28</v>
      </c>
    </row>
    <row r="80" spans="1:15" ht="22.5" customHeight="1">
      <c r="A80" s="58"/>
      <c r="B80" s="57"/>
      <c r="C80" s="42" t="s">
        <v>25</v>
      </c>
      <c r="D80" s="35"/>
      <c r="E80" s="9">
        <f>'[1]Прил. 5'!$G$128/1000</f>
        <v>60805.333</v>
      </c>
      <c r="F80" s="9">
        <v>0</v>
      </c>
      <c r="G80" s="9">
        <f>'[1]Прил. 5'!$I$128/1000</f>
        <v>60203.3</v>
      </c>
      <c r="H80" s="9">
        <v>0</v>
      </c>
      <c r="I80" s="9"/>
      <c r="J80" s="9"/>
      <c r="K80" s="9"/>
      <c r="L80" s="9"/>
      <c r="M80" s="9">
        <f>'[1]Прил. 5'!$H$128/1000</f>
        <v>602.033</v>
      </c>
      <c r="N80" s="13">
        <v>0</v>
      </c>
      <c r="O80" s="1" t="s">
        <v>29</v>
      </c>
    </row>
    <row r="81" spans="1:15" ht="30" customHeight="1">
      <c r="A81" s="58"/>
      <c r="B81" s="57"/>
      <c r="C81" s="30"/>
      <c r="D81" s="18" t="s">
        <v>35</v>
      </c>
      <c r="E81" s="9">
        <f>E80+E79+E78+E77</f>
        <v>136249</v>
      </c>
      <c r="F81" s="9">
        <v>0</v>
      </c>
      <c r="G81" s="9">
        <f>G80+G79+G78+G77</f>
        <v>134900</v>
      </c>
      <c r="H81" s="9">
        <v>0</v>
      </c>
      <c r="I81" s="9"/>
      <c r="J81" s="9"/>
      <c r="K81" s="9"/>
      <c r="L81" s="9"/>
      <c r="M81" s="9">
        <f>M80+M79+M78+M77</f>
        <v>1349</v>
      </c>
      <c r="N81" s="13">
        <f>N80+N79+N78+N77</f>
        <v>0</v>
      </c>
      <c r="O81" s="51"/>
    </row>
    <row r="82" spans="1:15" ht="21.75" customHeight="1">
      <c r="A82" s="58"/>
      <c r="B82" s="56" t="s">
        <v>36</v>
      </c>
      <c r="C82" s="47"/>
      <c r="D82" s="17" t="s">
        <v>17</v>
      </c>
      <c r="E82" s="8">
        <f>E83+E84+E85+E86+E87</f>
        <v>589341.363</v>
      </c>
      <c r="F82" s="8">
        <f>F83+F84+F85+F86+F87</f>
        <v>31612.261912200003</v>
      </c>
      <c r="G82" s="8">
        <f>G83+G84+G85+G86+G87</f>
        <v>583506.3</v>
      </c>
      <c r="H82" s="8">
        <f>H83+H84+H85+H86+H87</f>
        <v>31299.3396</v>
      </c>
      <c r="I82" s="46"/>
      <c r="J82" s="8"/>
      <c r="K82" s="8"/>
      <c r="L82" s="8"/>
      <c r="M82" s="8">
        <f>M83+M84+M85+M86+M87</f>
        <v>5984.063</v>
      </c>
      <c r="N82" s="44">
        <f>N83+N84+N85+N86+N87</f>
        <v>312.9926922</v>
      </c>
      <c r="O82" s="51"/>
    </row>
    <row r="83" spans="1:15" ht="21.75" customHeight="1">
      <c r="A83" s="58"/>
      <c r="B83" s="56"/>
      <c r="C83" s="48"/>
      <c r="D83" s="18">
        <v>2015</v>
      </c>
      <c r="E83" s="9">
        <f>E40+E61</f>
        <v>9797</v>
      </c>
      <c r="F83" s="9">
        <f>F40+F61</f>
        <v>9792.999996</v>
      </c>
      <c r="G83" s="9">
        <f>G40+G61</f>
        <v>9700</v>
      </c>
      <c r="H83" s="9">
        <f>H40+H61</f>
        <v>9696.0396</v>
      </c>
      <c r="I83" s="9"/>
      <c r="J83" s="9"/>
      <c r="K83" s="9"/>
      <c r="L83" s="9"/>
      <c r="M83" s="9">
        <f>M40+M61</f>
        <v>97</v>
      </c>
      <c r="N83" s="13">
        <f>N40+N61</f>
        <v>96.960396</v>
      </c>
      <c r="O83" s="51"/>
    </row>
    <row r="84" spans="1:15" ht="21.75" customHeight="1">
      <c r="A84" s="58"/>
      <c r="B84" s="56"/>
      <c r="C84" s="48"/>
      <c r="D84" s="18">
        <v>2016</v>
      </c>
      <c r="E84" s="9">
        <f>E45+E66</f>
        <v>155445.363</v>
      </c>
      <c r="F84" s="9">
        <f>F45+F66</f>
        <v>12729.261916200001</v>
      </c>
      <c r="G84" s="9">
        <f>G45+G66</f>
        <v>153906.30000000002</v>
      </c>
      <c r="H84" s="9">
        <f>H66+H45</f>
        <v>12603.3</v>
      </c>
      <c r="I84" s="9"/>
      <c r="J84" s="9"/>
      <c r="K84" s="9"/>
      <c r="L84" s="9"/>
      <c r="M84" s="9">
        <f>M45+M66</f>
        <v>1539.063</v>
      </c>
      <c r="N84" s="13">
        <f>N45+N66</f>
        <v>126.0322962</v>
      </c>
      <c r="O84" s="51"/>
    </row>
    <row r="85" spans="1:15" ht="21.75" customHeight="1">
      <c r="A85" s="58"/>
      <c r="B85" s="56"/>
      <c r="C85" s="48"/>
      <c r="D85" s="18">
        <v>2017</v>
      </c>
      <c r="E85" s="9">
        <f>E50+E71</f>
        <v>121200</v>
      </c>
      <c r="F85" s="9">
        <f>F50+F71</f>
        <v>0</v>
      </c>
      <c r="G85" s="9">
        <f>G50+G71</f>
        <v>120000</v>
      </c>
      <c r="H85" s="9">
        <f>H50+H71</f>
        <v>0</v>
      </c>
      <c r="I85" s="9"/>
      <c r="J85" s="9"/>
      <c r="K85" s="9"/>
      <c r="L85" s="9"/>
      <c r="M85" s="9">
        <f>M50+M71</f>
        <v>1200</v>
      </c>
      <c r="N85" s="13">
        <f>N50+N71</f>
        <v>0</v>
      </c>
      <c r="O85" s="51"/>
    </row>
    <row r="86" spans="1:15" ht="21.75" customHeight="1">
      <c r="A86" s="58"/>
      <c r="B86" s="56"/>
      <c r="C86" s="48"/>
      <c r="D86" s="18">
        <v>2018</v>
      </c>
      <c r="E86" s="9">
        <f>E55+E76</f>
        <v>166650</v>
      </c>
      <c r="F86" s="9">
        <f>F55+F76</f>
        <v>9090</v>
      </c>
      <c r="G86" s="9">
        <f>G55+G76</f>
        <v>165000</v>
      </c>
      <c r="H86" s="9">
        <f>H55+H76</f>
        <v>9000</v>
      </c>
      <c r="I86" s="9"/>
      <c r="J86" s="9"/>
      <c r="K86" s="9"/>
      <c r="L86" s="9"/>
      <c r="M86" s="9">
        <f>M55+M76</f>
        <v>1799</v>
      </c>
      <c r="N86" s="13">
        <f>N55+N76</f>
        <v>90</v>
      </c>
      <c r="O86" s="51"/>
    </row>
    <row r="87" spans="1:15" ht="21.75" customHeight="1">
      <c r="A87" s="58"/>
      <c r="B87" s="56"/>
      <c r="C87" s="49"/>
      <c r="D87" s="18">
        <v>2019</v>
      </c>
      <c r="E87" s="9">
        <f>E81</f>
        <v>136249</v>
      </c>
      <c r="F87" s="9">
        <f>F81</f>
        <v>0</v>
      </c>
      <c r="G87" s="9">
        <f>G81</f>
        <v>134900</v>
      </c>
      <c r="H87" s="9">
        <f>H81</f>
        <v>0</v>
      </c>
      <c r="I87" s="9"/>
      <c r="J87" s="9"/>
      <c r="K87" s="9"/>
      <c r="L87" s="9"/>
      <c r="M87" s="9">
        <f>M81</f>
        <v>1349</v>
      </c>
      <c r="N87" s="13">
        <f>N81</f>
        <v>0</v>
      </c>
      <c r="O87" s="51"/>
    </row>
    <row r="88" spans="1:15" ht="21.75" customHeight="1">
      <c r="A88" s="58"/>
      <c r="B88" s="56" t="s">
        <v>37</v>
      </c>
      <c r="C88" s="47"/>
      <c r="D88" s="17" t="s">
        <v>17</v>
      </c>
      <c r="E88" s="8">
        <f>E89+E90+E91+E92+E93</f>
        <v>619191.363</v>
      </c>
      <c r="F88" s="8">
        <f>F89+F90+F91+F92+F93</f>
        <v>43770.2619122</v>
      </c>
      <c r="G88" s="8">
        <f>G89+G90+G91+G92+G93</f>
        <v>613356.3</v>
      </c>
      <c r="H88" s="8">
        <f>H89+H90+H91+H92+H93</f>
        <v>43457.3396</v>
      </c>
      <c r="I88" s="8"/>
      <c r="J88" s="8"/>
      <c r="K88" s="8"/>
      <c r="L88" s="8"/>
      <c r="M88" s="8">
        <f>M89+M90+M91+M92+M93</f>
        <v>5984.063</v>
      </c>
      <c r="N88" s="44">
        <f>N89+N90+N91+N92+N93</f>
        <v>312.9926922</v>
      </c>
      <c r="O88" s="51"/>
    </row>
    <row r="89" spans="1:15" ht="21.75" customHeight="1">
      <c r="A89" s="58"/>
      <c r="B89" s="56"/>
      <c r="C89" s="48"/>
      <c r="D89" s="18">
        <v>2015</v>
      </c>
      <c r="E89" s="9">
        <f aca="true" t="shared" si="1" ref="E89:H92">E29+E83</f>
        <v>10097</v>
      </c>
      <c r="F89" s="9">
        <f t="shared" si="1"/>
        <v>10000.999996</v>
      </c>
      <c r="G89" s="9">
        <f t="shared" si="1"/>
        <v>10000</v>
      </c>
      <c r="H89" s="9">
        <f t="shared" si="1"/>
        <v>9904.0396</v>
      </c>
      <c r="I89" s="9"/>
      <c r="J89" s="9"/>
      <c r="K89" s="9"/>
      <c r="L89" s="9"/>
      <c r="M89" s="9">
        <f aca="true" t="shared" si="2" ref="M89:N92">M83</f>
        <v>97</v>
      </c>
      <c r="N89" s="13">
        <f t="shared" si="2"/>
        <v>96.960396</v>
      </c>
      <c r="O89" s="51"/>
    </row>
    <row r="90" spans="1:15" ht="21.75" customHeight="1">
      <c r="A90" s="58"/>
      <c r="B90" s="56"/>
      <c r="C90" s="48"/>
      <c r="D90" s="18">
        <v>2016</v>
      </c>
      <c r="E90" s="9">
        <f t="shared" si="1"/>
        <v>156445.363</v>
      </c>
      <c r="F90" s="9">
        <f t="shared" si="1"/>
        <v>13679.261916200001</v>
      </c>
      <c r="G90" s="9">
        <f t="shared" si="1"/>
        <v>154906.30000000002</v>
      </c>
      <c r="H90" s="9">
        <f t="shared" si="1"/>
        <v>13553.3</v>
      </c>
      <c r="I90" s="9"/>
      <c r="J90" s="9"/>
      <c r="K90" s="9"/>
      <c r="L90" s="9"/>
      <c r="M90" s="9">
        <f t="shared" si="2"/>
        <v>1539.063</v>
      </c>
      <c r="N90" s="13">
        <f t="shared" si="2"/>
        <v>126.0322962</v>
      </c>
      <c r="O90" s="51"/>
    </row>
    <row r="91" spans="1:15" ht="21.75" customHeight="1">
      <c r="A91" s="58"/>
      <c r="B91" s="56"/>
      <c r="C91" s="48"/>
      <c r="D91" s="18">
        <v>2017</v>
      </c>
      <c r="E91" s="9">
        <f t="shared" si="1"/>
        <v>131200</v>
      </c>
      <c r="F91" s="9">
        <f t="shared" si="1"/>
        <v>10000</v>
      </c>
      <c r="G91" s="9">
        <f t="shared" si="1"/>
        <v>130000</v>
      </c>
      <c r="H91" s="9">
        <f t="shared" si="1"/>
        <v>10000</v>
      </c>
      <c r="I91" s="9"/>
      <c r="J91" s="9"/>
      <c r="K91" s="9"/>
      <c r="L91" s="9"/>
      <c r="M91" s="9">
        <f t="shared" si="2"/>
        <v>1200</v>
      </c>
      <c r="N91" s="13">
        <f t="shared" si="2"/>
        <v>0</v>
      </c>
      <c r="O91" s="51"/>
    </row>
    <row r="92" spans="1:15" ht="21.75" customHeight="1">
      <c r="A92" s="58"/>
      <c r="B92" s="56"/>
      <c r="C92" s="48"/>
      <c r="D92" s="18">
        <v>2018</v>
      </c>
      <c r="E92" s="9">
        <f t="shared" si="1"/>
        <v>167650</v>
      </c>
      <c r="F92" s="9">
        <f t="shared" si="1"/>
        <v>10090</v>
      </c>
      <c r="G92" s="9">
        <f t="shared" si="1"/>
        <v>166000</v>
      </c>
      <c r="H92" s="9">
        <f t="shared" si="1"/>
        <v>10000</v>
      </c>
      <c r="I92" s="9"/>
      <c r="J92" s="9"/>
      <c r="K92" s="9"/>
      <c r="L92" s="9"/>
      <c r="M92" s="9">
        <f t="shared" si="2"/>
        <v>1799</v>
      </c>
      <c r="N92" s="13">
        <f t="shared" si="2"/>
        <v>90</v>
      </c>
      <c r="O92" s="51"/>
    </row>
    <row r="93" spans="1:15" ht="21.75" customHeight="1">
      <c r="A93" s="58"/>
      <c r="B93" s="56"/>
      <c r="C93" s="49"/>
      <c r="D93" s="18">
        <v>2019</v>
      </c>
      <c r="E93" s="9">
        <f>E33+E87</f>
        <v>153799</v>
      </c>
      <c r="F93" s="9">
        <v>0</v>
      </c>
      <c r="G93" s="9">
        <f>G33+G87</f>
        <v>152450</v>
      </c>
      <c r="H93" s="9">
        <v>0</v>
      </c>
      <c r="I93" s="9"/>
      <c r="J93" s="9"/>
      <c r="K93" s="9"/>
      <c r="L93" s="9"/>
      <c r="M93" s="9">
        <f>M87</f>
        <v>1349</v>
      </c>
      <c r="N93" s="13">
        <v>0</v>
      </c>
      <c r="O93" s="51"/>
    </row>
  </sheetData>
  <mergeCells count="51">
    <mergeCell ref="O81:O87"/>
    <mergeCell ref="A82:A87"/>
    <mergeCell ref="B82:B87"/>
    <mergeCell ref="A88:A93"/>
    <mergeCell ref="B88:B93"/>
    <mergeCell ref="O88:O93"/>
    <mergeCell ref="B56:B81"/>
    <mergeCell ref="A56:A81"/>
    <mergeCell ref="D57:D60"/>
    <mergeCell ref="D62:D65"/>
    <mergeCell ref="D67:D70"/>
    <mergeCell ref="D72:D75"/>
    <mergeCell ref="D77:D80"/>
    <mergeCell ref="D46:D49"/>
    <mergeCell ref="D51:D54"/>
    <mergeCell ref="B35:B55"/>
    <mergeCell ref="A35:A55"/>
    <mergeCell ref="D36:D39"/>
    <mergeCell ref="D41:D44"/>
    <mergeCell ref="N2:O2"/>
    <mergeCell ref="A3:O3"/>
    <mergeCell ref="A28:A33"/>
    <mergeCell ref="B28:B33"/>
    <mergeCell ref="O28:O33"/>
    <mergeCell ref="A10:A15"/>
    <mergeCell ref="O10:O15"/>
    <mergeCell ref="B10:B15"/>
    <mergeCell ref="B9:D9"/>
    <mergeCell ref="B8:D8"/>
    <mergeCell ref="B34:D34"/>
    <mergeCell ref="A16:A21"/>
    <mergeCell ref="O16:O21"/>
    <mergeCell ref="A22:A27"/>
    <mergeCell ref="O22:O27"/>
    <mergeCell ref="B16:B21"/>
    <mergeCell ref="B22:B27"/>
    <mergeCell ref="A4:A6"/>
    <mergeCell ref="B4:B6"/>
    <mergeCell ref="D4:D6"/>
    <mergeCell ref="E4:F5"/>
    <mergeCell ref="C4:C6"/>
    <mergeCell ref="C82:C87"/>
    <mergeCell ref="C88:C93"/>
    <mergeCell ref="C28:C33"/>
    <mergeCell ref="J1:O1"/>
    <mergeCell ref="G4:N4"/>
    <mergeCell ref="O4:O5"/>
    <mergeCell ref="G5:H5"/>
    <mergeCell ref="I5:J5"/>
    <mergeCell ref="K5:L5"/>
    <mergeCell ref="M5:N5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2017-01-24T04:12:24Z</cp:lastPrinted>
  <dcterms:created xsi:type="dcterms:W3CDTF">1996-10-08T23:32:33Z</dcterms:created>
  <dcterms:modified xsi:type="dcterms:W3CDTF">2017-01-24T04:12:58Z</dcterms:modified>
  <cp:category/>
  <cp:version/>
  <cp:contentType/>
  <cp:contentStatus/>
</cp:coreProperties>
</file>