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<sst xmlns="http://schemas.openxmlformats.org/spreadsheetml/2006/main" count="1081" uniqueCount="268">
  <si>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</si>
  <si>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</si>
  <si>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</si>
  <si>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</si>
  <si>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</si>
  <si>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</si>
  <si>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</si>
  <si>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</si>
  <si>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</si>
  <si>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</si>
  <si>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</si>
  <si>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</si>
  <si>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</si>
  <si>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</si>
  <si>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</si>
  <si>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</si>
  <si>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</si>
  <si>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</si>
  <si>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</si>
  <si>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</si>
  <si>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</si>
  <si>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</si>
  <si>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</si>
  <si>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</si>
  <si>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</si>
  <si>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</si>
  <si>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</si>
  <si>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</si>
  <si>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</si>
  <si>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</si>
  <si>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</si>
  <si>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</si>
  <si>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</si>
  <si>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</si>
  <si>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</si>
  <si>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</si>
  <si>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</si>
  <si>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</si>
  <si>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</si>
  <si>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</si>
  <si>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</si>
  <si>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</si>
  <si>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</si>
  <si>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</si>
  <si>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</si>
  <si>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материальная помощь оказавшимся в трудной жизненной ситуации;</t>
  </si>
  <si>
    <t>материальная помощь на зубопротезирование;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</si>
  <si>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</si>
  <si>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</si>
  <si>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</si>
  <si>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</si>
  <si>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</si>
  <si>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</si>
  <si>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</si>
  <si>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</si>
  <si>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</si>
  <si>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</si>
  <si>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</si>
  <si>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</si>
  <si>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</si>
  <si>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</si>
  <si>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</si>
  <si>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</si>
  <si>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</si>
  <si>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</si>
  <si>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</si>
  <si>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</si>
  <si>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</si>
  <si>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</si>
  <si>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</si>
  <si>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</si>
  <si>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</si>
  <si>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</si>
  <si>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</si>
  <si>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</si>
  <si>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</si>
  <si>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</si>
  <si>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</si>
  <si>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</si>
  <si>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</si>
  <si>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</si>
  <si>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</si>
  <si>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</si>
  <si>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</si>
  <si>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</si>
  <si>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</si>
  <si>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</si>
  <si>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</si>
  <si>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</si>
  <si>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</si>
  <si>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</si>
  <si>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</si>
  <si>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</si>
  <si>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</si>
  <si>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</si>
  <si>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</si>
  <si>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</si>
  <si>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</si>
  <si>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</si>
  <si>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</si>
  <si>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</si>
  <si>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</si>
  <si>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</si>
  <si>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</si>
  <si>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</si>
  <si>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</si>
  <si>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</si>
  <si>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</si>
  <si>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</si>
  <si>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</si>
  <si>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</si>
  <si>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</si>
  <si>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</si>
  <si>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</si>
  <si>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</si>
  <si>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</si>
  <si>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</si>
  <si>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</si>
  <si>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</si>
  <si>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</si>
  <si>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</si>
  <si>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</si>
  <si>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</si>
  <si>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</si>
  <si>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</si>
  <si>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</si>
  <si>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</si>
  <si>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</si>
  <si>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2)материальная помощь на зубопротезирование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</si>
  <si>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</si>
  <si>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</si>
  <si>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</si>
  <si>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</si>
  <si>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</si>
  <si>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</si>
  <si>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</si>
  <si>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</si>
  <si>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</si>
  <si>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</si>
  <si>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дополнительной муниципальной пенсии лицам, получающим пенсию, назначенную на основании Федерального закона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</si>
  <si>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</si>
  <si>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</si>
  <si>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</si>
  <si>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</si>
  <si>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</si>
  <si>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</si>
  <si>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</si>
  <si>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т.ч.: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</si>
  <si>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</si>
  <si>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</si>
  <si>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</si>
  <si>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</si>
  <si>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</si>
  <si>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</si>
  <si>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 xml:space="preserve">Выплата дополнительной муниципальной пенсии лицам, получающим пенсию, назначенную на основании Федерального закона </t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</si>
  <si>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</si>
  <si>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</si>
  <si>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</si>
  <si>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</si>
  <si>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</si>
  <si>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</si>
  <si>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</si>
  <si>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</si>
  <si>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</si>
  <si>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</si>
  <si>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</si>
  <si>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</t>
  </si>
  <si>
    <t xml:space="preserve">Управление культуры администрации Города Томска, в том числе субсидия автономным учреждениям на реализацию программы, Администрации районов Города Томска, 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</si>
  <si>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</si>
  <si>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</si>
  <si>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</si>
  <si>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</si>
  <si>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</si>
  <si>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</si>
  <si>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</si>
  <si>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</si>
  <si>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</si>
  <si>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</si>
  <si>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</si>
  <si>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</si>
  <si>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</si>
  <si>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</si>
  <si>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</si>
  <si>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</si>
  <si>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</si>
  <si>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</si>
  <si>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1135/1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</si>
  <si>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</si>
  <si>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</si>
  <si>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</si>
  <si>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</si>
  <si>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</si>
  <si>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</si>
  <si>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</si>
  <si>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</si>
  <si>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</si>
  <si>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</si>
  <si>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</si>
  <si>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</si>
  <si>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</si>
  <si>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</si>
  <si>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</si>
  <si>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</si>
  <si>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</si>
  <si>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</si>
  <si>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</si>
  <si>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</si>
  <si>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</si>
  <si>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</si>
  <si>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</si>
  <si>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</si>
  <si>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</si>
  <si>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</si>
  <si>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</si>
  <si>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на установку бытовых электрических, газовых плит пенсионерам по старости, в т.ч.</t>
  </si>
  <si>
    <t>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в т.ч.: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</si>
  <si>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</si>
  <si>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</si>
  <si>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</si>
  <si>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</si>
  <si>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</si>
  <si>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</si>
  <si>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</si>
  <si>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t>4) социальная (материальная) помощь на установку бытовых электрических, газовых плит пенсионерам по старости (мужчины-60 лет, женщины-55 лет), в том числе:</t>
  </si>
  <si>
    <t>5) 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в том числе: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</si>
  <si>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</si>
  <si>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</si>
  <si>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</si>
  <si>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</si>
  <si>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</si>
  <si>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</si>
  <si>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</si>
  <si>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</si>
  <si>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</si>
  <si>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</si>
  <si>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</si>
  <si>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</si>
  <si>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</si>
  <si>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</si>
  <si>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</si>
  <si>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</si>
  <si>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</si>
  <si>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</si>
  <si>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</si>
  <si>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</si>
  <si>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</si>
  <si>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</si>
  <si>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</si>
  <si>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1710110390, 313     1710120380, 244</t>
  </si>
  <si>
    <t>1710110390, 313       1710120380, 244</t>
  </si>
  <si>
    <t>1710110440, 313     1710120380, 244</t>
  </si>
  <si>
    <t>1719999, 244  1710220380, 244, 622</t>
  </si>
  <si>
    <t>710/4</t>
  </si>
  <si>
    <t>725/4</t>
  </si>
  <si>
    <t>15920/22</t>
  </si>
  <si>
    <t>1710200000, 000</t>
  </si>
  <si>
    <t>1710100000, 000</t>
  </si>
  <si>
    <t>Количество граждан, которым отремонтированы квартиры (чловек)</t>
  </si>
  <si>
    <t>16500/27</t>
  </si>
  <si>
    <t>4,9***</t>
  </si>
  <si>
    <t>18,9***</t>
  </si>
  <si>
    <r>
      <rPr>
        <sz val="11"/>
        <color indexed="10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</t>
    </r>
    <r>
      <rPr>
        <sz val="11"/>
        <color indexed="10"/>
        <rFont val="Calibri"/>
        <family val="2"/>
      </rPr>
      <t xml:space="preserve">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</si>
  <si>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</t>
    </r>
    <r>
      <rPr>
        <sz val="11"/>
        <rFont val="Calibri"/>
        <family val="2"/>
      </rPr>
      <t xml:space="preserve"> -2019 годы производится аналогично, на основании фактических показателей за конкретный год</t>
    </r>
  </si>
  <si>
    <t>Кир.рай</t>
  </si>
  <si>
    <t>Сов.рай</t>
  </si>
  <si>
    <t>Лен.рай</t>
  </si>
  <si>
    <t>Окт.рай</t>
  </si>
  <si>
    <t>УК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</si>
</sst>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5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71" fontId="1" fillId="0" borderId="10" xfId="6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2" fontId="1" fillId="0" borderId="10" xfId="6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2" fontId="1" fillId="0" borderId="10" xfId="60" applyNumberFormat="1" applyFont="1" applyFill="1" applyBorder="1" applyAlignment="1">
      <alignment vertical="center"/>
    </xf>
    <xf numFmtId="172" fontId="4" fillId="0" borderId="10" xfId="6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1" fillId="0" borderId="10" xfId="60" applyNumberFormat="1" applyFont="1" applyFill="1" applyBorder="1" applyAlignment="1">
      <alignment/>
    </xf>
    <xf numFmtId="172" fontId="1" fillId="0" borderId="10" xfId="60" applyNumberFormat="1" applyFont="1" applyFill="1" applyBorder="1" applyAlignment="1">
      <alignment/>
    </xf>
    <xf numFmtId="172" fontId="1" fillId="0" borderId="11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2" fontId="5" fillId="0" borderId="10" xfId="60" applyNumberFormat="1" applyFont="1" applyFill="1" applyBorder="1" applyAlignment="1">
      <alignment/>
    </xf>
    <xf numFmtId="172" fontId="6" fillId="0" borderId="10" xfId="6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2" fontId="5" fillId="0" borderId="10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172" fontId="5" fillId="0" borderId="11" xfId="60" applyNumberFormat="1" applyFont="1" applyFill="1" applyBorder="1" applyAlignment="1">
      <alignment horizontal="center" vertical="center"/>
    </xf>
    <xf numFmtId="172" fontId="6" fillId="0" borderId="11" xfId="60" applyNumberFormat="1" applyFont="1" applyFill="1" applyBorder="1" applyAlignment="1">
      <alignment horizontal="center"/>
    </xf>
    <xf numFmtId="171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1" xfId="60" applyNumberFormat="1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12" xfId="6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172" fontId="5" fillId="24" borderId="10" xfId="0" applyNumberFormat="1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top" wrapText="1"/>
    </xf>
    <xf numFmtId="172" fontId="6" fillId="24" borderId="10" xfId="0" applyNumberFormat="1" applyFont="1" applyFill="1" applyBorder="1" applyAlignment="1">
      <alignment horizontal="center" vertical="top" wrapText="1"/>
    </xf>
    <xf numFmtId="172" fontId="5" fillId="24" borderId="10" xfId="60" applyNumberFormat="1" applyFont="1" applyFill="1" applyBorder="1" applyAlignment="1">
      <alignment horizontal="center" vertical="center"/>
    </xf>
    <xf numFmtId="172" fontId="5" fillId="24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 wrapText="1"/>
    </xf>
    <xf numFmtId="172" fontId="1" fillId="24" borderId="10" xfId="60" applyNumberFormat="1" applyFont="1" applyFill="1" applyBorder="1" applyAlignment="1">
      <alignment horizontal="center" vertical="center"/>
    </xf>
    <xf numFmtId="172" fontId="5" fillId="24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7" fillId="24" borderId="10" xfId="0" applyNumberFormat="1" applyFont="1" applyFill="1" applyBorder="1" applyAlignment="1">
      <alignment horizontal="center" vertical="center"/>
    </xf>
    <xf numFmtId="172" fontId="15" fillId="24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75" zoomScaleNormal="75" zoomScalePageLayoutView="0" workbookViewId="0" topLeftCell="A1">
      <selection activeCell="M34" sqref="M34"/>
    </sheetView>
  </sheetViews>
  <sheetFormatPr defaultColWidth="9.140625" defaultRowHeight="15"/>
  <cols>
    <col min="1" max="1" width="9.140625" style="35" customWidth="1"/>
    <col min="2" max="2" width="29.8515625" style="35" customWidth="1"/>
    <col min="3" max="3" width="36.140625" style="35" customWidth="1"/>
    <col min="4" max="4" width="18.140625" style="35" customWidth="1"/>
    <col min="5" max="5" width="18.421875" style="36" customWidth="1"/>
    <col min="6" max="6" width="11.140625" style="35" customWidth="1"/>
    <col min="7" max="7" width="11.421875" style="35" customWidth="1"/>
    <col min="8" max="8" width="12.421875" style="35" customWidth="1"/>
    <col min="9" max="9" width="11.421875" style="35" customWidth="1"/>
    <col min="10" max="10" width="10.57421875" style="35" customWidth="1"/>
    <col min="11" max="11" width="11.00390625" style="35" customWidth="1"/>
    <col min="12" max="12" width="10.421875" style="35" customWidth="1"/>
    <col min="13" max="13" width="11.140625" style="35" customWidth="1"/>
    <col min="14" max="14" width="11.00390625" style="35" customWidth="1"/>
    <col min="15" max="15" width="10.8515625" style="35" customWidth="1"/>
    <col min="16" max="16384" width="9.140625" style="35" customWidth="1"/>
  </cols>
  <sheetData>
    <row r="1" spans="12:15" ht="23.25" customHeight="1">
      <c r="L1" s="31"/>
      <c r="M1" s="31"/>
      <c r="N1" s="31"/>
      <c r="O1" s="31"/>
    </row>
    <row r="2" spans="12:15" ht="21.75" customHeight="1">
      <c r="L2" s="31"/>
      <c r="M2" s="31"/>
      <c r="N2" s="31"/>
      <c r="O2" s="31"/>
    </row>
    <row r="4" spans="13:15" ht="15">
      <c r="M4" s="190" t="s">
        <v>30</v>
      </c>
      <c r="N4" s="190"/>
      <c r="O4" s="190"/>
    </row>
    <row r="5" spans="12:15" ht="16.5" customHeight="1">
      <c r="L5" s="192" t="s">
        <v>39</v>
      </c>
      <c r="M5" s="192"/>
      <c r="N5" s="192"/>
      <c r="O5" s="192"/>
    </row>
    <row r="7" spans="2:15" ht="18.75">
      <c r="B7" s="202" t="s">
        <v>35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4:14" ht="18.75"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</row>
    <row r="9" spans="2:19" ht="23.25">
      <c r="B9" s="187" t="s">
        <v>38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39"/>
      <c r="P9" s="39"/>
      <c r="Q9" s="39"/>
      <c r="R9" s="39"/>
      <c r="S9" s="39"/>
    </row>
    <row r="12" spans="1:15" ht="27.75" customHeight="1">
      <c r="A12" s="206" t="s">
        <v>5</v>
      </c>
      <c r="B12" s="188" t="s">
        <v>33</v>
      </c>
      <c r="C12" s="188" t="s">
        <v>34</v>
      </c>
      <c r="D12" s="188" t="s">
        <v>18</v>
      </c>
      <c r="E12" s="188" t="s">
        <v>32</v>
      </c>
      <c r="F12" s="213" t="s">
        <v>36</v>
      </c>
      <c r="G12" s="214"/>
      <c r="H12" s="214"/>
      <c r="I12" s="214"/>
      <c r="J12" s="214"/>
      <c r="K12" s="214"/>
      <c r="L12" s="214"/>
      <c r="M12" s="214"/>
      <c r="N12" s="214"/>
      <c r="O12" s="215"/>
    </row>
    <row r="13" spans="1:15" ht="15">
      <c r="A13" s="207"/>
      <c r="B13" s="191"/>
      <c r="C13" s="191"/>
      <c r="D13" s="191"/>
      <c r="E13" s="191"/>
      <c r="F13" s="216" t="s">
        <v>19</v>
      </c>
      <c r="G13" s="217"/>
      <c r="H13" s="216" t="s">
        <v>20</v>
      </c>
      <c r="I13" s="217"/>
      <c r="J13" s="216" t="s">
        <v>21</v>
      </c>
      <c r="K13" s="217"/>
      <c r="L13" s="216" t="s">
        <v>22</v>
      </c>
      <c r="M13" s="217"/>
      <c r="N13" s="216" t="s">
        <v>23</v>
      </c>
      <c r="O13" s="217"/>
    </row>
    <row r="14" spans="1:15" ht="105">
      <c r="A14" s="208"/>
      <c r="B14" s="189"/>
      <c r="C14" s="189"/>
      <c r="D14" s="189"/>
      <c r="E14" s="189"/>
      <c r="F14" s="40" t="s">
        <v>0</v>
      </c>
      <c r="G14" s="40" t="s">
        <v>1</v>
      </c>
      <c r="H14" s="40" t="s">
        <v>0</v>
      </c>
      <c r="I14" s="40" t="s">
        <v>1</v>
      </c>
      <c r="J14" s="40" t="s">
        <v>0</v>
      </c>
      <c r="K14" s="40" t="s">
        <v>1</v>
      </c>
      <c r="L14" s="40" t="s">
        <v>0</v>
      </c>
      <c r="M14" s="40" t="s">
        <v>1</v>
      </c>
      <c r="N14" s="40" t="s">
        <v>0</v>
      </c>
      <c r="O14" s="40" t="s">
        <v>1</v>
      </c>
    </row>
    <row r="15" spans="1:15" ht="15">
      <c r="A15" s="162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  <c r="G15" s="162">
        <v>7</v>
      </c>
      <c r="H15" s="162">
        <v>8</v>
      </c>
      <c r="I15" s="162">
        <v>9</v>
      </c>
      <c r="J15" s="162">
        <v>10</v>
      </c>
      <c r="K15" s="162">
        <v>11</v>
      </c>
      <c r="L15" s="162">
        <v>12</v>
      </c>
      <c r="M15" s="162">
        <v>13</v>
      </c>
      <c r="N15" s="162">
        <v>14</v>
      </c>
      <c r="O15" s="162">
        <v>15</v>
      </c>
    </row>
    <row r="16" spans="1:15" ht="90" customHeight="1">
      <c r="A16" s="206">
        <v>1</v>
      </c>
      <c r="B16" s="188" t="s">
        <v>152</v>
      </c>
      <c r="C16" s="41" t="s">
        <v>164</v>
      </c>
      <c r="D16" s="209" t="s">
        <v>40</v>
      </c>
      <c r="E16" s="42" t="s">
        <v>161</v>
      </c>
      <c r="F16" s="42">
        <v>5.6</v>
      </c>
      <c r="G16" s="42" t="s">
        <v>161</v>
      </c>
      <c r="H16" s="271">
        <v>5</v>
      </c>
      <c r="I16" s="271" t="s">
        <v>259</v>
      </c>
      <c r="J16" s="42">
        <v>5.1</v>
      </c>
      <c r="K16" s="42">
        <v>5</v>
      </c>
      <c r="L16" s="42">
        <v>5.1</v>
      </c>
      <c r="M16" s="42">
        <v>5</v>
      </c>
      <c r="N16" s="42">
        <v>5.1</v>
      </c>
      <c r="O16" s="42"/>
    </row>
    <row r="17" spans="1:15" ht="113.25" customHeight="1">
      <c r="A17" s="208"/>
      <c r="B17" s="189"/>
      <c r="C17" s="41" t="s">
        <v>165</v>
      </c>
      <c r="D17" s="218"/>
      <c r="E17" s="44" t="s">
        <v>162</v>
      </c>
      <c r="F17" s="44">
        <v>28.4</v>
      </c>
      <c r="G17" s="44" t="s">
        <v>200</v>
      </c>
      <c r="H17" s="272">
        <v>22</v>
      </c>
      <c r="I17" s="272" t="s">
        <v>260</v>
      </c>
      <c r="J17" s="44">
        <v>29.3</v>
      </c>
      <c r="K17" s="44">
        <v>28.7</v>
      </c>
      <c r="L17" s="44">
        <v>29.3</v>
      </c>
      <c r="M17" s="44">
        <v>28.7</v>
      </c>
      <c r="N17" s="44">
        <v>29.3</v>
      </c>
      <c r="O17" s="45"/>
    </row>
    <row r="18" spans="1:15" ht="122.25" customHeight="1">
      <c r="A18" s="162"/>
      <c r="B18" s="46" t="s">
        <v>153</v>
      </c>
      <c r="C18" s="47" t="s">
        <v>41</v>
      </c>
      <c r="D18" s="48" t="s">
        <v>75</v>
      </c>
      <c r="E18" s="49">
        <f aca="true" t="shared" si="0" ref="E18:M18">SUM(E19+E20+E29+E34+E35)</f>
        <v>5256</v>
      </c>
      <c r="F18" s="49">
        <f t="shared" si="0"/>
        <v>6035</v>
      </c>
      <c r="G18" s="49">
        <f>SUM(G19+G20+G29+G34+G35)</f>
        <v>5370</v>
      </c>
      <c r="H18" s="49">
        <f t="shared" si="0"/>
        <v>5450</v>
      </c>
      <c r="I18" s="49">
        <f t="shared" si="0"/>
        <v>5350</v>
      </c>
      <c r="J18" s="49">
        <f t="shared" si="0"/>
        <v>5451</v>
      </c>
      <c r="K18" s="49">
        <f t="shared" si="0"/>
        <v>5351</v>
      </c>
      <c r="L18" s="49">
        <f t="shared" si="0"/>
        <v>5452</v>
      </c>
      <c r="M18" s="49">
        <f t="shared" si="0"/>
        <v>5352</v>
      </c>
      <c r="N18" s="49">
        <f>SUM(N19+N20+N29+N34+N35)</f>
        <v>5453</v>
      </c>
      <c r="O18" s="49"/>
    </row>
    <row r="19" spans="1:15" ht="122.25" customHeight="1">
      <c r="A19" s="162" t="s">
        <v>24</v>
      </c>
      <c r="B19" s="50" t="s">
        <v>42</v>
      </c>
      <c r="C19" s="51" t="s">
        <v>43</v>
      </c>
      <c r="D19" s="51" t="s">
        <v>2</v>
      </c>
      <c r="E19" s="51">
        <v>27</v>
      </c>
      <c r="F19" s="51">
        <v>27</v>
      </c>
      <c r="G19" s="51">
        <v>22</v>
      </c>
      <c r="H19" s="51">
        <v>24</v>
      </c>
      <c r="I19" s="51">
        <v>24</v>
      </c>
      <c r="J19" s="51">
        <v>25</v>
      </c>
      <c r="K19" s="51">
        <v>25</v>
      </c>
      <c r="L19" s="51">
        <v>26</v>
      </c>
      <c r="M19" s="51">
        <v>26</v>
      </c>
      <c r="N19" s="51">
        <v>27</v>
      </c>
      <c r="O19" s="51"/>
    </row>
    <row r="20" spans="1:15" ht="60" customHeight="1">
      <c r="A20" s="188" t="s">
        <v>25</v>
      </c>
      <c r="B20" s="41" t="s">
        <v>44</v>
      </c>
      <c r="C20" s="51" t="s">
        <v>52</v>
      </c>
      <c r="D20" s="210" t="s">
        <v>54</v>
      </c>
      <c r="E20" s="9">
        <f>SUM(E21:E24)</f>
        <v>2209</v>
      </c>
      <c r="F20" s="9">
        <f>SUM(F21:F24)</f>
        <v>2661</v>
      </c>
      <c r="G20" s="9">
        <f aca="true" t="shared" si="1" ref="G20:M20">SUM(G21:G24)</f>
        <v>2589</v>
      </c>
      <c r="H20" s="9">
        <f t="shared" si="1"/>
        <v>2640</v>
      </c>
      <c r="I20" s="9">
        <f t="shared" si="1"/>
        <v>2540</v>
      </c>
      <c r="J20" s="9">
        <f t="shared" si="1"/>
        <v>2640</v>
      </c>
      <c r="K20" s="9">
        <f t="shared" si="1"/>
        <v>2540</v>
      </c>
      <c r="L20" s="9">
        <f t="shared" si="1"/>
        <v>2640</v>
      </c>
      <c r="M20" s="9">
        <f t="shared" si="1"/>
        <v>2540</v>
      </c>
      <c r="N20" s="9">
        <f>SUM(N21:N24)</f>
        <v>2640</v>
      </c>
      <c r="O20" s="6"/>
    </row>
    <row r="21" spans="1:15" ht="45">
      <c r="A21" s="191"/>
      <c r="B21" s="52" t="s">
        <v>45</v>
      </c>
      <c r="C21" s="210" t="s">
        <v>53</v>
      </c>
      <c r="D21" s="210"/>
      <c r="E21" s="6">
        <v>455</v>
      </c>
      <c r="F21" s="6">
        <v>550</v>
      </c>
      <c r="G21" s="6">
        <v>483</v>
      </c>
      <c r="H21" s="6">
        <v>550</v>
      </c>
      <c r="I21" s="6">
        <v>550</v>
      </c>
      <c r="J21" s="6">
        <v>550</v>
      </c>
      <c r="K21" s="6">
        <v>550</v>
      </c>
      <c r="L21" s="6">
        <v>550</v>
      </c>
      <c r="M21" s="6">
        <v>550</v>
      </c>
      <c r="N21" s="6">
        <v>550</v>
      </c>
      <c r="O21" s="6"/>
    </row>
    <row r="22" spans="1:15" ht="30">
      <c r="A22" s="191"/>
      <c r="B22" s="52" t="s">
        <v>46</v>
      </c>
      <c r="C22" s="210"/>
      <c r="D22" s="210"/>
      <c r="E22" s="6">
        <v>1113</v>
      </c>
      <c r="F22" s="6">
        <v>1420</v>
      </c>
      <c r="G22" s="6">
        <v>1417</v>
      </c>
      <c r="H22" s="6">
        <v>1400</v>
      </c>
      <c r="I22" s="6">
        <v>1300</v>
      </c>
      <c r="J22" s="6">
        <v>1400</v>
      </c>
      <c r="K22" s="6">
        <v>1300</v>
      </c>
      <c r="L22" s="6">
        <v>1400</v>
      </c>
      <c r="M22" s="6">
        <v>1300</v>
      </c>
      <c r="N22" s="6">
        <v>1400</v>
      </c>
      <c r="O22" s="6"/>
    </row>
    <row r="23" spans="1:15" ht="15">
      <c r="A23" s="191"/>
      <c r="B23" s="52" t="s">
        <v>47</v>
      </c>
      <c r="C23" s="210"/>
      <c r="D23" s="210"/>
      <c r="E23" s="6">
        <v>0</v>
      </c>
      <c r="F23" s="6">
        <v>49</v>
      </c>
      <c r="G23" s="6">
        <v>48</v>
      </c>
      <c r="H23" s="6">
        <v>49</v>
      </c>
      <c r="I23" s="6">
        <v>49</v>
      </c>
      <c r="J23" s="6">
        <v>49</v>
      </c>
      <c r="K23" s="6">
        <v>49</v>
      </c>
      <c r="L23" s="6">
        <v>49</v>
      </c>
      <c r="M23" s="6">
        <v>49</v>
      </c>
      <c r="N23" s="6">
        <v>49</v>
      </c>
      <c r="O23" s="6"/>
    </row>
    <row r="24" spans="1:15" ht="60">
      <c r="A24" s="191"/>
      <c r="B24" s="52" t="s">
        <v>214</v>
      </c>
      <c r="C24" s="210"/>
      <c r="D24" s="210"/>
      <c r="E24" s="9">
        <f aca="true" t="shared" si="2" ref="E24:M24">SUM(E25:E28)</f>
        <v>641</v>
      </c>
      <c r="F24" s="9">
        <f t="shared" si="2"/>
        <v>642</v>
      </c>
      <c r="G24" s="9">
        <f t="shared" si="2"/>
        <v>641</v>
      </c>
      <c r="H24" s="9">
        <f>SUM(H25:H28)</f>
        <v>641</v>
      </c>
      <c r="I24" s="9">
        <f t="shared" si="2"/>
        <v>641</v>
      </c>
      <c r="J24" s="9">
        <f t="shared" si="2"/>
        <v>641</v>
      </c>
      <c r="K24" s="9">
        <f t="shared" si="2"/>
        <v>641</v>
      </c>
      <c r="L24" s="9">
        <f t="shared" si="2"/>
        <v>641</v>
      </c>
      <c r="M24" s="9">
        <f t="shared" si="2"/>
        <v>641</v>
      </c>
      <c r="N24" s="9">
        <f>SUM(N25:N28)</f>
        <v>641</v>
      </c>
      <c r="O24" s="6"/>
    </row>
    <row r="25" spans="1:15" ht="30">
      <c r="A25" s="191"/>
      <c r="B25" s="52" t="s">
        <v>48</v>
      </c>
      <c r="C25" s="210"/>
      <c r="D25" s="210"/>
      <c r="E25" s="6">
        <v>156</v>
      </c>
      <c r="F25" s="6">
        <v>157</v>
      </c>
      <c r="G25" s="6">
        <v>157</v>
      </c>
      <c r="H25" s="6">
        <v>156</v>
      </c>
      <c r="I25" s="6">
        <v>156</v>
      </c>
      <c r="J25" s="6">
        <v>156</v>
      </c>
      <c r="K25" s="6">
        <v>156</v>
      </c>
      <c r="L25" s="6">
        <v>156</v>
      </c>
      <c r="M25" s="6">
        <v>156</v>
      </c>
      <c r="N25" s="6">
        <v>156</v>
      </c>
      <c r="O25" s="6"/>
    </row>
    <row r="26" spans="1:15" ht="30">
      <c r="A26" s="191"/>
      <c r="B26" s="52" t="s">
        <v>49</v>
      </c>
      <c r="C26" s="210"/>
      <c r="D26" s="210"/>
      <c r="E26" s="6">
        <v>157</v>
      </c>
      <c r="F26" s="6">
        <v>157</v>
      </c>
      <c r="G26" s="6">
        <v>157</v>
      </c>
      <c r="H26" s="6">
        <v>157</v>
      </c>
      <c r="I26" s="6">
        <v>157</v>
      </c>
      <c r="J26" s="6">
        <v>157</v>
      </c>
      <c r="K26" s="6">
        <v>157</v>
      </c>
      <c r="L26" s="6">
        <v>157</v>
      </c>
      <c r="M26" s="6">
        <v>157</v>
      </c>
      <c r="N26" s="6">
        <v>157</v>
      </c>
      <c r="O26" s="6"/>
    </row>
    <row r="27" spans="1:15" ht="30">
      <c r="A27" s="191"/>
      <c r="B27" s="52" t="s">
        <v>50</v>
      </c>
      <c r="C27" s="210"/>
      <c r="D27" s="210"/>
      <c r="E27" s="6">
        <v>157</v>
      </c>
      <c r="F27" s="6">
        <v>157</v>
      </c>
      <c r="G27" s="6">
        <v>156</v>
      </c>
      <c r="H27" s="6">
        <v>157</v>
      </c>
      <c r="I27" s="6">
        <v>157</v>
      </c>
      <c r="J27" s="6">
        <v>157</v>
      </c>
      <c r="K27" s="6">
        <v>157</v>
      </c>
      <c r="L27" s="6">
        <v>157</v>
      </c>
      <c r="M27" s="6">
        <v>157</v>
      </c>
      <c r="N27" s="6">
        <v>157</v>
      </c>
      <c r="O27" s="6"/>
    </row>
    <row r="28" spans="1:15" ht="48" customHeight="1">
      <c r="A28" s="189"/>
      <c r="B28" s="53" t="s">
        <v>51</v>
      </c>
      <c r="C28" s="218"/>
      <c r="D28" s="218"/>
      <c r="E28" s="7">
        <v>171</v>
      </c>
      <c r="F28" s="7">
        <v>171</v>
      </c>
      <c r="G28" s="7">
        <v>171</v>
      </c>
      <c r="H28" s="7">
        <v>171</v>
      </c>
      <c r="I28" s="7">
        <v>171</v>
      </c>
      <c r="J28" s="7">
        <v>171</v>
      </c>
      <c r="K28" s="7">
        <v>171</v>
      </c>
      <c r="L28" s="7">
        <v>171</v>
      </c>
      <c r="M28" s="6">
        <v>171</v>
      </c>
      <c r="N28" s="7">
        <v>171</v>
      </c>
      <c r="O28" s="6"/>
    </row>
    <row r="29" spans="1:15" ht="278.25" customHeight="1">
      <c r="A29" s="188" t="s">
        <v>26</v>
      </c>
      <c r="B29" s="53" t="s">
        <v>215</v>
      </c>
      <c r="C29" s="209" t="s">
        <v>257</v>
      </c>
      <c r="D29" s="198" t="s">
        <v>55</v>
      </c>
      <c r="E29" s="54">
        <f>SUM(E30:E33)</f>
        <v>321</v>
      </c>
      <c r="F29" s="54">
        <v>762</v>
      </c>
      <c r="G29" s="54">
        <f aca="true" t="shared" si="3" ref="G29:M29">SUM(G30:G33)</f>
        <v>230</v>
      </c>
      <c r="H29" s="54">
        <f t="shared" si="3"/>
        <v>201</v>
      </c>
      <c r="I29" s="54">
        <f t="shared" si="3"/>
        <v>201</v>
      </c>
      <c r="J29" s="54">
        <f t="shared" si="3"/>
        <v>201</v>
      </c>
      <c r="K29" s="54">
        <f t="shared" si="3"/>
        <v>201</v>
      </c>
      <c r="L29" s="54">
        <f t="shared" si="3"/>
        <v>201</v>
      </c>
      <c r="M29" s="54">
        <f t="shared" si="3"/>
        <v>201</v>
      </c>
      <c r="N29" s="9">
        <f>SUM(N30:N33)</f>
        <v>201</v>
      </c>
      <c r="O29" s="6"/>
    </row>
    <row r="30" spans="1:15" ht="35.25" customHeight="1">
      <c r="A30" s="191"/>
      <c r="B30" s="53" t="s">
        <v>48</v>
      </c>
      <c r="C30" s="210"/>
      <c r="D30" s="210"/>
      <c r="E30" s="8">
        <v>63</v>
      </c>
      <c r="F30" s="55" t="s">
        <v>157</v>
      </c>
      <c r="G30" s="8">
        <v>64</v>
      </c>
      <c r="H30" s="8">
        <v>50</v>
      </c>
      <c r="I30" s="8">
        <v>50</v>
      </c>
      <c r="J30" s="8">
        <v>50</v>
      </c>
      <c r="K30" s="8">
        <v>50</v>
      </c>
      <c r="L30" s="6">
        <v>50</v>
      </c>
      <c r="M30" s="6">
        <v>50</v>
      </c>
      <c r="N30" s="6">
        <v>50</v>
      </c>
      <c r="O30" s="6"/>
    </row>
    <row r="31" spans="1:15" ht="36" customHeight="1">
      <c r="A31" s="191"/>
      <c r="B31" s="53" t="s">
        <v>49</v>
      </c>
      <c r="C31" s="210"/>
      <c r="D31" s="210"/>
      <c r="E31" s="6">
        <v>56</v>
      </c>
      <c r="F31" s="55" t="s">
        <v>157</v>
      </c>
      <c r="G31" s="6">
        <v>55</v>
      </c>
      <c r="H31" s="6">
        <v>50</v>
      </c>
      <c r="I31" s="6">
        <v>50</v>
      </c>
      <c r="J31" s="6">
        <v>50</v>
      </c>
      <c r="K31" s="6">
        <v>50</v>
      </c>
      <c r="L31" s="6">
        <v>50</v>
      </c>
      <c r="M31" s="6">
        <v>50</v>
      </c>
      <c r="N31" s="6">
        <v>50</v>
      </c>
      <c r="O31" s="6"/>
    </row>
    <row r="32" spans="1:15" ht="31.5" customHeight="1">
      <c r="A32" s="191"/>
      <c r="B32" s="53" t="s">
        <v>50</v>
      </c>
      <c r="C32" s="210"/>
      <c r="D32" s="210"/>
      <c r="E32" s="6">
        <v>94</v>
      </c>
      <c r="F32" s="55" t="s">
        <v>157</v>
      </c>
      <c r="G32" s="6">
        <v>51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6">
        <v>50</v>
      </c>
      <c r="N32" s="6">
        <v>50</v>
      </c>
      <c r="O32" s="6"/>
    </row>
    <row r="33" spans="1:15" ht="53.25" customHeight="1">
      <c r="A33" s="189"/>
      <c r="B33" s="53" t="s">
        <v>51</v>
      </c>
      <c r="C33" s="218"/>
      <c r="D33" s="210"/>
      <c r="E33" s="7">
        <v>108</v>
      </c>
      <c r="F33" s="55" t="s">
        <v>157</v>
      </c>
      <c r="G33" s="7">
        <v>60</v>
      </c>
      <c r="H33" s="7">
        <v>51</v>
      </c>
      <c r="I33" s="7">
        <v>51</v>
      </c>
      <c r="J33" s="7">
        <v>51</v>
      </c>
      <c r="K33" s="7">
        <v>51</v>
      </c>
      <c r="L33" s="7">
        <v>51</v>
      </c>
      <c r="M33" s="7">
        <v>51</v>
      </c>
      <c r="N33" s="7">
        <v>51</v>
      </c>
      <c r="O33" s="7"/>
    </row>
    <row r="34" spans="1:15" ht="75">
      <c r="A34" s="162" t="s">
        <v>28</v>
      </c>
      <c r="B34" s="47" t="s">
        <v>154</v>
      </c>
      <c r="C34" s="48" t="s">
        <v>27</v>
      </c>
      <c r="D34" s="32" t="s">
        <v>2</v>
      </c>
      <c r="E34" s="32">
        <v>2698</v>
      </c>
      <c r="F34" s="32">
        <v>2584</v>
      </c>
      <c r="G34" s="32">
        <v>2528</v>
      </c>
      <c r="H34" s="32">
        <v>2584</v>
      </c>
      <c r="I34" s="32">
        <v>2584</v>
      </c>
      <c r="J34" s="32">
        <v>2584</v>
      </c>
      <c r="K34" s="32">
        <v>2584</v>
      </c>
      <c r="L34" s="32">
        <v>2584</v>
      </c>
      <c r="M34" s="32">
        <v>2584</v>
      </c>
      <c r="N34" s="32">
        <v>2584</v>
      </c>
      <c r="O34" s="32"/>
    </row>
    <row r="35" spans="1:15" ht="82.5" customHeight="1">
      <c r="A35" s="160" t="s">
        <v>56</v>
      </c>
      <c r="B35" s="41" t="s">
        <v>57</v>
      </c>
      <c r="C35" s="51" t="s">
        <v>27</v>
      </c>
      <c r="D35" s="51" t="s">
        <v>2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/>
    </row>
    <row r="36" spans="1:15" ht="180">
      <c r="A36" s="162"/>
      <c r="B36" s="56" t="s">
        <v>58</v>
      </c>
      <c r="C36" s="43" t="s">
        <v>213</v>
      </c>
      <c r="D36" s="57" t="s">
        <v>59</v>
      </c>
      <c r="E36" s="49">
        <v>30766</v>
      </c>
      <c r="F36" s="49">
        <v>30427</v>
      </c>
      <c r="G36" s="49">
        <v>26648</v>
      </c>
      <c r="H36" s="49">
        <v>24100</v>
      </c>
      <c r="I36" s="49">
        <v>20620</v>
      </c>
      <c r="J36" s="273">
        <v>24730</v>
      </c>
      <c r="K36" s="273">
        <v>24730</v>
      </c>
      <c r="L36" s="273">
        <v>24730</v>
      </c>
      <c r="M36" s="273">
        <v>24730</v>
      </c>
      <c r="N36" s="273">
        <v>24730</v>
      </c>
      <c r="O36" s="49"/>
    </row>
    <row r="37" spans="1:15" ht="60">
      <c r="A37" s="206" t="s">
        <v>60</v>
      </c>
      <c r="B37" s="41" t="s">
        <v>61</v>
      </c>
      <c r="C37" s="209" t="s">
        <v>63</v>
      </c>
      <c r="D37" s="198" t="s">
        <v>64</v>
      </c>
      <c r="E37" s="209" t="s">
        <v>65</v>
      </c>
      <c r="F37" s="209" t="s">
        <v>212</v>
      </c>
      <c r="G37" s="209" t="s">
        <v>199</v>
      </c>
      <c r="H37" s="209" t="s">
        <v>65</v>
      </c>
      <c r="I37" s="209" t="s">
        <v>65</v>
      </c>
      <c r="J37" s="209" t="s">
        <v>65</v>
      </c>
      <c r="K37" s="209" t="s">
        <v>65</v>
      </c>
      <c r="L37" s="209" t="s">
        <v>65</v>
      </c>
      <c r="M37" s="209" t="s">
        <v>65</v>
      </c>
      <c r="N37" s="209" t="s">
        <v>65</v>
      </c>
      <c r="O37" s="209"/>
    </row>
    <row r="38" spans="1:15" ht="45">
      <c r="A38" s="207"/>
      <c r="B38" s="41" t="s">
        <v>62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5" ht="30">
      <c r="A39" s="207"/>
      <c r="B39" s="41" t="s">
        <v>48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ht="30">
      <c r="A40" s="207"/>
      <c r="B40" s="41" t="s">
        <v>49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ht="30">
      <c r="A41" s="207"/>
      <c r="B41" s="41" t="s">
        <v>50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30">
      <c r="A42" s="208"/>
      <c r="B42" s="47" t="s">
        <v>51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5" ht="180">
      <c r="A43" s="206" t="s">
        <v>66</v>
      </c>
      <c r="B43" s="41" t="s">
        <v>67</v>
      </c>
      <c r="C43" s="51" t="s">
        <v>70</v>
      </c>
      <c r="D43" s="51" t="s">
        <v>69</v>
      </c>
      <c r="E43" s="54" t="s">
        <v>155</v>
      </c>
      <c r="F43" s="54" t="s">
        <v>216</v>
      </c>
      <c r="G43" s="54" t="s">
        <v>197</v>
      </c>
      <c r="H43" s="54" t="s">
        <v>258</v>
      </c>
      <c r="I43" s="54" t="s">
        <v>254</v>
      </c>
      <c r="J43" s="274" t="s">
        <v>155</v>
      </c>
      <c r="K43" s="274" t="s">
        <v>155</v>
      </c>
      <c r="L43" s="274" t="s">
        <v>155</v>
      </c>
      <c r="M43" s="274" t="s">
        <v>155</v>
      </c>
      <c r="N43" s="274" t="s">
        <v>155</v>
      </c>
      <c r="O43" s="51"/>
    </row>
    <row r="44" spans="1:15" ht="30">
      <c r="A44" s="207"/>
      <c r="B44" s="47" t="s">
        <v>169</v>
      </c>
      <c r="C44" s="209" t="s">
        <v>70</v>
      </c>
      <c r="D44" s="209" t="s">
        <v>55</v>
      </c>
      <c r="E44" s="199" t="s">
        <v>71</v>
      </c>
      <c r="F44" s="58" t="s">
        <v>207</v>
      </c>
      <c r="G44" s="58" t="s">
        <v>188</v>
      </c>
      <c r="H44" s="58" t="s">
        <v>252</v>
      </c>
      <c r="I44" s="58" t="s">
        <v>252</v>
      </c>
      <c r="J44" s="58" t="s">
        <v>71</v>
      </c>
      <c r="K44" s="58" t="s">
        <v>71</v>
      </c>
      <c r="L44" s="58" t="s">
        <v>71</v>
      </c>
      <c r="M44" s="58" t="s">
        <v>71</v>
      </c>
      <c r="N44" s="58" t="s">
        <v>71</v>
      </c>
      <c r="O44" s="8"/>
    </row>
    <row r="45" spans="1:15" ht="30">
      <c r="A45" s="207"/>
      <c r="B45" s="41" t="s">
        <v>48</v>
      </c>
      <c r="C45" s="210"/>
      <c r="D45" s="210"/>
      <c r="E45" s="200"/>
      <c r="F45" s="8" t="s">
        <v>206</v>
      </c>
      <c r="G45" s="8" t="s">
        <v>177</v>
      </c>
      <c r="H45" s="8" t="s">
        <v>72</v>
      </c>
      <c r="I45" s="8" t="s">
        <v>72</v>
      </c>
      <c r="J45" s="8" t="s">
        <v>72</v>
      </c>
      <c r="K45" s="8" t="s">
        <v>72</v>
      </c>
      <c r="L45" s="8" t="s">
        <v>72</v>
      </c>
      <c r="M45" s="8" t="s">
        <v>72</v>
      </c>
      <c r="N45" s="8" t="s">
        <v>72</v>
      </c>
      <c r="O45" s="8"/>
    </row>
    <row r="46" spans="1:15" ht="30">
      <c r="A46" s="207"/>
      <c r="B46" s="41" t="s">
        <v>49</v>
      </c>
      <c r="C46" s="210"/>
      <c r="D46" s="210"/>
      <c r="E46" s="200"/>
      <c r="F46" s="8" t="s">
        <v>72</v>
      </c>
      <c r="G46" s="8" t="s">
        <v>72</v>
      </c>
      <c r="H46" s="8" t="s">
        <v>92</v>
      </c>
      <c r="I46" s="8" t="s">
        <v>92</v>
      </c>
      <c r="J46" s="8" t="s">
        <v>72</v>
      </c>
      <c r="K46" s="8" t="s">
        <v>72</v>
      </c>
      <c r="L46" s="8" t="s">
        <v>72</v>
      </c>
      <c r="M46" s="8" t="s">
        <v>72</v>
      </c>
      <c r="N46" s="8" t="s">
        <v>72</v>
      </c>
      <c r="O46" s="8"/>
    </row>
    <row r="47" spans="1:15" ht="30">
      <c r="A47" s="207"/>
      <c r="B47" s="41" t="s">
        <v>50</v>
      </c>
      <c r="C47" s="210"/>
      <c r="D47" s="210"/>
      <c r="E47" s="200"/>
      <c r="F47" s="8" t="s">
        <v>187</v>
      </c>
      <c r="G47" s="8" t="s">
        <v>187</v>
      </c>
      <c r="H47" s="8" t="s">
        <v>73</v>
      </c>
      <c r="I47" s="8" t="s">
        <v>73</v>
      </c>
      <c r="J47" s="8" t="s">
        <v>73</v>
      </c>
      <c r="K47" s="8" t="s">
        <v>73</v>
      </c>
      <c r="L47" s="8" t="s">
        <v>73</v>
      </c>
      <c r="M47" s="8" t="s">
        <v>73</v>
      </c>
      <c r="N47" s="8" t="s">
        <v>73</v>
      </c>
      <c r="O47" s="8"/>
    </row>
    <row r="48" spans="1:15" ht="45" customHeight="1">
      <c r="A48" s="207"/>
      <c r="B48" s="41" t="s">
        <v>51</v>
      </c>
      <c r="C48" s="218"/>
      <c r="D48" s="218"/>
      <c r="E48" s="201"/>
      <c r="F48" s="51" t="s">
        <v>74</v>
      </c>
      <c r="G48" s="51" t="s">
        <v>182</v>
      </c>
      <c r="H48" s="51" t="s">
        <v>74</v>
      </c>
      <c r="I48" s="51" t="s">
        <v>74</v>
      </c>
      <c r="J48" s="51" t="s">
        <v>74</v>
      </c>
      <c r="K48" s="51" t="s">
        <v>74</v>
      </c>
      <c r="L48" s="51" t="s">
        <v>74</v>
      </c>
      <c r="M48" s="51" t="s">
        <v>74</v>
      </c>
      <c r="N48" s="51" t="s">
        <v>74</v>
      </c>
      <c r="O48" s="51"/>
    </row>
    <row r="49" spans="1:15" ht="29.25">
      <c r="A49" s="207"/>
      <c r="B49" s="47" t="s">
        <v>170</v>
      </c>
      <c r="C49" s="209" t="s">
        <v>70</v>
      </c>
      <c r="D49" s="209" t="s">
        <v>75</v>
      </c>
      <c r="E49" s="199" t="s">
        <v>76</v>
      </c>
      <c r="F49" s="9" t="s">
        <v>208</v>
      </c>
      <c r="G49" s="9" t="s">
        <v>191</v>
      </c>
      <c r="H49" s="9" t="s">
        <v>76</v>
      </c>
      <c r="I49" s="9" t="s">
        <v>232</v>
      </c>
      <c r="J49" s="9" t="s">
        <v>76</v>
      </c>
      <c r="K49" s="9" t="s">
        <v>76</v>
      </c>
      <c r="L49" s="9" t="s">
        <v>76</v>
      </c>
      <c r="M49" s="9" t="s">
        <v>186</v>
      </c>
      <c r="N49" s="9" t="s">
        <v>76</v>
      </c>
      <c r="O49" s="6"/>
    </row>
    <row r="50" spans="1:15" ht="30">
      <c r="A50" s="207"/>
      <c r="B50" s="41" t="s">
        <v>48</v>
      </c>
      <c r="C50" s="210"/>
      <c r="D50" s="210"/>
      <c r="E50" s="200"/>
      <c r="F50" s="6" t="s">
        <v>178</v>
      </c>
      <c r="G50" s="6" t="s">
        <v>178</v>
      </c>
      <c r="H50" s="6" t="s">
        <v>77</v>
      </c>
      <c r="I50" s="6" t="s">
        <v>77</v>
      </c>
      <c r="J50" s="6" t="s">
        <v>77</v>
      </c>
      <c r="K50" s="6" t="s">
        <v>77</v>
      </c>
      <c r="L50" s="6" t="s">
        <v>77</v>
      </c>
      <c r="M50" s="6" t="s">
        <v>77</v>
      </c>
      <c r="N50" s="6" t="s">
        <v>77</v>
      </c>
      <c r="O50" s="6"/>
    </row>
    <row r="51" spans="1:15" ht="30">
      <c r="A51" s="207"/>
      <c r="B51" s="41" t="s">
        <v>49</v>
      </c>
      <c r="C51" s="210"/>
      <c r="D51" s="210"/>
      <c r="E51" s="200"/>
      <c r="F51" s="6" t="s">
        <v>178</v>
      </c>
      <c r="G51" s="6" t="s">
        <v>92</v>
      </c>
      <c r="H51" s="6" t="s">
        <v>78</v>
      </c>
      <c r="I51" s="6" t="s">
        <v>78</v>
      </c>
      <c r="J51" s="6" t="s">
        <v>78</v>
      </c>
      <c r="K51" s="6" t="s">
        <v>78</v>
      </c>
      <c r="L51" s="6" t="s">
        <v>78</v>
      </c>
      <c r="M51" s="6" t="s">
        <v>78</v>
      </c>
      <c r="N51" s="6" t="s">
        <v>78</v>
      </c>
      <c r="O51" s="6"/>
    </row>
    <row r="52" spans="1:15" ht="30">
      <c r="A52" s="207"/>
      <c r="B52" s="41" t="s">
        <v>50</v>
      </c>
      <c r="C52" s="210"/>
      <c r="D52" s="210"/>
      <c r="E52" s="200"/>
      <c r="F52" s="6" t="s">
        <v>79</v>
      </c>
      <c r="G52" s="6" t="s">
        <v>79</v>
      </c>
      <c r="H52" s="6" t="s">
        <v>79</v>
      </c>
      <c r="I52" s="6" t="s">
        <v>79</v>
      </c>
      <c r="J52" s="6" t="s">
        <v>79</v>
      </c>
      <c r="K52" s="6" t="s">
        <v>79</v>
      </c>
      <c r="L52" s="6" t="s">
        <v>79</v>
      </c>
      <c r="M52" s="6" t="s">
        <v>79</v>
      </c>
      <c r="N52" s="6" t="s">
        <v>79</v>
      </c>
      <c r="O52" s="6"/>
    </row>
    <row r="53" spans="1:15" ht="30">
      <c r="A53" s="207"/>
      <c r="B53" s="41" t="s">
        <v>51</v>
      </c>
      <c r="C53" s="210"/>
      <c r="D53" s="210"/>
      <c r="E53" s="200"/>
      <c r="F53" s="6" t="s">
        <v>73</v>
      </c>
      <c r="G53" s="6" t="s">
        <v>73</v>
      </c>
      <c r="H53" s="6" t="s">
        <v>80</v>
      </c>
      <c r="I53" s="6" t="s">
        <v>80</v>
      </c>
      <c r="J53" s="6" t="s">
        <v>80</v>
      </c>
      <c r="K53" s="6" t="s">
        <v>80</v>
      </c>
      <c r="L53" s="6" t="s">
        <v>80</v>
      </c>
      <c r="M53" s="6" t="s">
        <v>80</v>
      </c>
      <c r="N53" s="6" t="s">
        <v>80</v>
      </c>
      <c r="O53" s="6"/>
    </row>
    <row r="54" spans="1:15" ht="45.75" customHeight="1">
      <c r="A54" s="207"/>
      <c r="B54" s="41" t="s">
        <v>82</v>
      </c>
      <c r="C54" s="218"/>
      <c r="D54" s="218"/>
      <c r="E54" s="201"/>
      <c r="F54" s="6" t="s">
        <v>81</v>
      </c>
      <c r="G54" s="6" t="s">
        <v>189</v>
      </c>
      <c r="H54" s="6" t="s">
        <v>81</v>
      </c>
      <c r="I54" s="6" t="s">
        <v>189</v>
      </c>
      <c r="J54" s="6" t="s">
        <v>81</v>
      </c>
      <c r="K54" s="6" t="s">
        <v>81</v>
      </c>
      <c r="L54" s="6" t="s">
        <v>81</v>
      </c>
      <c r="M54" s="6" t="s">
        <v>81</v>
      </c>
      <c r="N54" s="6" t="s">
        <v>81</v>
      </c>
      <c r="O54" s="6"/>
    </row>
    <row r="55" spans="1:15" ht="44.25">
      <c r="A55" s="207"/>
      <c r="B55" s="52" t="s">
        <v>171</v>
      </c>
      <c r="C55" s="209" t="s">
        <v>70</v>
      </c>
      <c r="D55" s="209" t="s">
        <v>75</v>
      </c>
      <c r="E55" s="199" t="s">
        <v>83</v>
      </c>
      <c r="F55" s="9" t="s">
        <v>209</v>
      </c>
      <c r="G55" s="9" t="s">
        <v>192</v>
      </c>
      <c r="H55" s="9" t="s">
        <v>253</v>
      </c>
      <c r="I55" s="9" t="s">
        <v>253</v>
      </c>
      <c r="J55" s="9" t="s">
        <v>83</v>
      </c>
      <c r="K55" s="9" t="s">
        <v>83</v>
      </c>
      <c r="L55" s="9" t="s">
        <v>83</v>
      </c>
      <c r="M55" s="9" t="s">
        <v>83</v>
      </c>
      <c r="N55" s="9" t="s">
        <v>83</v>
      </c>
      <c r="O55" s="6"/>
    </row>
    <row r="56" spans="1:15" ht="30">
      <c r="A56" s="207"/>
      <c r="B56" s="41" t="s">
        <v>48</v>
      </c>
      <c r="C56" s="210"/>
      <c r="D56" s="210"/>
      <c r="E56" s="200"/>
      <c r="F56" s="6" t="s">
        <v>79</v>
      </c>
      <c r="G56" s="6" t="s">
        <v>179</v>
      </c>
      <c r="H56" s="6" t="s">
        <v>79</v>
      </c>
      <c r="I56" s="6" t="s">
        <v>79</v>
      </c>
      <c r="J56" s="6" t="s">
        <v>79</v>
      </c>
      <c r="K56" s="6" t="s">
        <v>79</v>
      </c>
      <c r="L56" s="6" t="s">
        <v>79</v>
      </c>
      <c r="M56" s="6" t="s">
        <v>79</v>
      </c>
      <c r="N56" s="6" t="s">
        <v>79</v>
      </c>
      <c r="O56" s="6"/>
    </row>
    <row r="57" spans="1:15" ht="30">
      <c r="A57" s="207"/>
      <c r="B57" s="41" t="s">
        <v>49</v>
      </c>
      <c r="C57" s="210"/>
      <c r="D57" s="210"/>
      <c r="E57" s="200"/>
      <c r="F57" s="6" t="s">
        <v>178</v>
      </c>
      <c r="G57" s="6" t="s">
        <v>92</v>
      </c>
      <c r="H57" s="6" t="s">
        <v>79</v>
      </c>
      <c r="I57" s="6" t="s">
        <v>79</v>
      </c>
      <c r="J57" s="6" t="s">
        <v>78</v>
      </c>
      <c r="K57" s="6" t="s">
        <v>78</v>
      </c>
      <c r="L57" s="6" t="s">
        <v>78</v>
      </c>
      <c r="M57" s="6" t="s">
        <v>78</v>
      </c>
      <c r="N57" s="6" t="s">
        <v>78</v>
      </c>
      <c r="O57" s="6"/>
    </row>
    <row r="58" spans="1:15" ht="30">
      <c r="A58" s="207"/>
      <c r="B58" s="41" t="s">
        <v>50</v>
      </c>
      <c r="C58" s="210"/>
      <c r="D58" s="210"/>
      <c r="E58" s="200"/>
      <c r="F58" s="6" t="s">
        <v>84</v>
      </c>
      <c r="G58" s="6" t="s">
        <v>190</v>
      </c>
      <c r="H58" s="6" t="s">
        <v>84</v>
      </c>
      <c r="I58" s="6" t="s">
        <v>84</v>
      </c>
      <c r="J58" s="6" t="s">
        <v>84</v>
      </c>
      <c r="K58" s="6" t="s">
        <v>84</v>
      </c>
      <c r="L58" s="6" t="s">
        <v>84</v>
      </c>
      <c r="M58" s="6" t="s">
        <v>84</v>
      </c>
      <c r="N58" s="6" t="s">
        <v>84</v>
      </c>
      <c r="O58" s="6"/>
    </row>
    <row r="59" spans="1:15" ht="30">
      <c r="A59" s="207"/>
      <c r="B59" s="41" t="s">
        <v>51</v>
      </c>
      <c r="C59" s="210"/>
      <c r="D59" s="210"/>
      <c r="E59" s="200"/>
      <c r="F59" s="6" t="s">
        <v>73</v>
      </c>
      <c r="G59" s="6" t="s">
        <v>73</v>
      </c>
      <c r="H59" s="6" t="s">
        <v>80</v>
      </c>
      <c r="I59" s="6" t="s">
        <v>80</v>
      </c>
      <c r="J59" s="6" t="s">
        <v>80</v>
      </c>
      <c r="K59" s="6" t="s">
        <v>80</v>
      </c>
      <c r="L59" s="6" t="s">
        <v>80</v>
      </c>
      <c r="M59" s="6" t="s">
        <v>80</v>
      </c>
      <c r="N59" s="6" t="s">
        <v>80</v>
      </c>
      <c r="O59" s="6"/>
    </row>
    <row r="60" spans="1:15" ht="45.75" customHeight="1">
      <c r="A60" s="207"/>
      <c r="B60" s="41" t="s">
        <v>82</v>
      </c>
      <c r="C60" s="218"/>
      <c r="D60" s="218"/>
      <c r="E60" s="201"/>
      <c r="F60" s="6" t="s">
        <v>81</v>
      </c>
      <c r="G60" s="6" t="s">
        <v>189</v>
      </c>
      <c r="H60" s="6" t="s">
        <v>81</v>
      </c>
      <c r="I60" s="6" t="s">
        <v>189</v>
      </c>
      <c r="J60" s="6" t="s">
        <v>81</v>
      </c>
      <c r="K60" s="6" t="s">
        <v>81</v>
      </c>
      <c r="L60" s="6" t="s">
        <v>81</v>
      </c>
      <c r="M60" s="6" t="s">
        <v>81</v>
      </c>
      <c r="N60" s="6" t="s">
        <v>81</v>
      </c>
      <c r="O60" s="6"/>
    </row>
    <row r="61" spans="1:15" ht="15" customHeight="1">
      <c r="A61" s="207"/>
      <c r="B61" s="41" t="s">
        <v>174</v>
      </c>
      <c r="C61" s="209" t="s">
        <v>70</v>
      </c>
      <c r="D61" s="209" t="s">
        <v>175</v>
      </c>
      <c r="E61" s="199" t="s">
        <v>85</v>
      </c>
      <c r="F61" s="9" t="s">
        <v>210</v>
      </c>
      <c r="G61" s="9" t="s">
        <v>193</v>
      </c>
      <c r="H61" s="9" t="s">
        <v>85</v>
      </c>
      <c r="I61" s="9" t="s">
        <v>85</v>
      </c>
      <c r="J61" s="9" t="s">
        <v>85</v>
      </c>
      <c r="K61" s="9" t="s">
        <v>85</v>
      </c>
      <c r="L61" s="9" t="s">
        <v>85</v>
      </c>
      <c r="M61" s="9" t="s">
        <v>85</v>
      </c>
      <c r="N61" s="9" t="s">
        <v>85</v>
      </c>
      <c r="O61" s="6"/>
    </row>
    <row r="62" spans="1:15" ht="30">
      <c r="A62" s="207"/>
      <c r="B62" s="41" t="s">
        <v>48</v>
      </c>
      <c r="C62" s="210"/>
      <c r="D62" s="210"/>
      <c r="E62" s="200"/>
      <c r="F62" s="6" t="s">
        <v>205</v>
      </c>
      <c r="G62" s="6" t="s">
        <v>180</v>
      </c>
      <c r="H62" s="6" t="s">
        <v>86</v>
      </c>
      <c r="I62" s="6" t="s">
        <v>86</v>
      </c>
      <c r="J62" s="6" t="s">
        <v>86</v>
      </c>
      <c r="K62" s="6" t="s">
        <v>86</v>
      </c>
      <c r="L62" s="6" t="s">
        <v>86</v>
      </c>
      <c r="M62" s="6" t="s">
        <v>86</v>
      </c>
      <c r="N62" s="6" t="s">
        <v>86</v>
      </c>
      <c r="O62" s="6"/>
    </row>
    <row r="63" spans="1:15" ht="30">
      <c r="A63" s="207"/>
      <c r="B63" s="41" t="s">
        <v>49</v>
      </c>
      <c r="C63" s="210"/>
      <c r="D63" s="210"/>
      <c r="E63" s="200"/>
      <c r="F63" s="6" t="s">
        <v>87</v>
      </c>
      <c r="G63" s="6" t="s">
        <v>87</v>
      </c>
      <c r="H63" s="6" t="s">
        <v>87</v>
      </c>
      <c r="I63" s="6" t="s">
        <v>87</v>
      </c>
      <c r="J63" s="6" t="s">
        <v>87</v>
      </c>
      <c r="K63" s="6" t="s">
        <v>87</v>
      </c>
      <c r="L63" s="6" t="s">
        <v>87</v>
      </c>
      <c r="M63" s="6" t="s">
        <v>87</v>
      </c>
      <c r="N63" s="6" t="s">
        <v>87</v>
      </c>
      <c r="O63" s="6"/>
    </row>
    <row r="64" spans="1:15" ht="30">
      <c r="A64" s="207"/>
      <c r="B64" s="41" t="s">
        <v>50</v>
      </c>
      <c r="C64" s="210"/>
      <c r="D64" s="210"/>
      <c r="E64" s="200"/>
      <c r="F64" s="6" t="s">
        <v>185</v>
      </c>
      <c r="G64" s="6" t="s">
        <v>187</v>
      </c>
      <c r="H64" s="6" t="s">
        <v>87</v>
      </c>
      <c r="I64" s="6" t="s">
        <v>87</v>
      </c>
      <c r="J64" s="6" t="s">
        <v>87</v>
      </c>
      <c r="K64" s="6" t="s">
        <v>87</v>
      </c>
      <c r="L64" s="6" t="s">
        <v>87</v>
      </c>
      <c r="M64" s="6" t="s">
        <v>87</v>
      </c>
      <c r="N64" s="6" t="s">
        <v>87</v>
      </c>
      <c r="O64" s="6"/>
    </row>
    <row r="65" spans="1:15" ht="30">
      <c r="A65" s="207"/>
      <c r="B65" s="41" t="s">
        <v>51</v>
      </c>
      <c r="C65" s="210"/>
      <c r="D65" s="210"/>
      <c r="E65" s="200"/>
      <c r="F65" s="6" t="s">
        <v>183</v>
      </c>
      <c r="G65" s="6" t="s">
        <v>183</v>
      </c>
      <c r="H65" s="6" t="s">
        <v>88</v>
      </c>
      <c r="I65" s="6" t="s">
        <v>88</v>
      </c>
      <c r="J65" s="6" t="s">
        <v>88</v>
      </c>
      <c r="K65" s="6" t="s">
        <v>88</v>
      </c>
      <c r="L65" s="6" t="s">
        <v>88</v>
      </c>
      <c r="M65" s="6" t="s">
        <v>88</v>
      </c>
      <c r="N65" s="6" t="s">
        <v>88</v>
      </c>
      <c r="O65" s="6"/>
    </row>
    <row r="66" spans="1:15" ht="45">
      <c r="A66" s="207"/>
      <c r="B66" s="41" t="s">
        <v>82</v>
      </c>
      <c r="C66" s="218"/>
      <c r="D66" s="210"/>
      <c r="E66" s="201"/>
      <c r="F66" s="6" t="s">
        <v>203</v>
      </c>
      <c r="G66" s="6" t="s">
        <v>204</v>
      </c>
      <c r="H66" s="6" t="s">
        <v>89</v>
      </c>
      <c r="I66" s="6" t="s">
        <v>89</v>
      </c>
      <c r="J66" s="6" t="s">
        <v>89</v>
      </c>
      <c r="K66" s="6" t="s">
        <v>89</v>
      </c>
      <c r="L66" s="6" t="s">
        <v>89</v>
      </c>
      <c r="M66" s="6" t="s">
        <v>89</v>
      </c>
      <c r="N66" s="6" t="s">
        <v>89</v>
      </c>
      <c r="O66" s="6"/>
    </row>
    <row r="67" spans="1:15" ht="60" customHeight="1">
      <c r="A67" s="207"/>
      <c r="B67" s="59" t="s">
        <v>168</v>
      </c>
      <c r="C67" s="33" t="s">
        <v>172</v>
      </c>
      <c r="D67" s="218"/>
      <c r="E67" s="12" t="s">
        <v>157</v>
      </c>
      <c r="F67" s="6">
        <v>1</v>
      </c>
      <c r="G67" s="6">
        <v>1</v>
      </c>
      <c r="H67" s="12" t="s">
        <v>157</v>
      </c>
      <c r="I67" s="12" t="s">
        <v>157</v>
      </c>
      <c r="J67" s="12" t="s">
        <v>157</v>
      </c>
      <c r="K67" s="12" t="s">
        <v>157</v>
      </c>
      <c r="L67" s="12" t="s">
        <v>157</v>
      </c>
      <c r="M67" s="12" t="s">
        <v>157</v>
      </c>
      <c r="N67" s="12" t="s">
        <v>157</v>
      </c>
      <c r="O67" s="6"/>
    </row>
    <row r="68" spans="1:15" ht="30">
      <c r="A68" s="207"/>
      <c r="B68" s="41" t="s">
        <v>217</v>
      </c>
      <c r="C68" s="209" t="s">
        <v>70</v>
      </c>
      <c r="D68" s="209" t="s">
        <v>55</v>
      </c>
      <c r="E68" s="199" t="s">
        <v>90</v>
      </c>
      <c r="F68" s="9" t="s">
        <v>90</v>
      </c>
      <c r="G68" s="9" t="s">
        <v>211</v>
      </c>
      <c r="H68" s="9" t="s">
        <v>90</v>
      </c>
      <c r="I68" s="9" t="s">
        <v>90</v>
      </c>
      <c r="J68" s="9" t="s">
        <v>90</v>
      </c>
      <c r="K68" s="9" t="s">
        <v>90</v>
      </c>
      <c r="L68" s="9" t="s">
        <v>90</v>
      </c>
      <c r="M68" s="9" t="s">
        <v>90</v>
      </c>
      <c r="N68" s="9" t="s">
        <v>90</v>
      </c>
      <c r="O68" s="6"/>
    </row>
    <row r="69" spans="1:15" ht="30">
      <c r="A69" s="207"/>
      <c r="B69" s="41" t="s">
        <v>48</v>
      </c>
      <c r="C69" s="210"/>
      <c r="D69" s="210"/>
      <c r="E69" s="200"/>
      <c r="F69" s="6" t="s">
        <v>91</v>
      </c>
      <c r="G69" s="6" t="s">
        <v>202</v>
      </c>
      <c r="H69" s="6" t="s">
        <v>91</v>
      </c>
      <c r="I69" s="6" t="s">
        <v>91</v>
      </c>
      <c r="J69" s="6" t="s">
        <v>91</v>
      </c>
      <c r="K69" s="6" t="s">
        <v>91</v>
      </c>
      <c r="L69" s="6" t="s">
        <v>91</v>
      </c>
      <c r="M69" s="6" t="s">
        <v>91</v>
      </c>
      <c r="N69" s="6" t="s">
        <v>91</v>
      </c>
      <c r="O69" s="6"/>
    </row>
    <row r="70" spans="1:15" ht="30">
      <c r="A70" s="207"/>
      <c r="B70" s="41" t="s">
        <v>49</v>
      </c>
      <c r="C70" s="210"/>
      <c r="D70" s="210"/>
      <c r="E70" s="200"/>
      <c r="F70" s="6" t="s">
        <v>92</v>
      </c>
      <c r="G70" s="6" t="s">
        <v>92</v>
      </c>
      <c r="H70" s="6" t="s">
        <v>92</v>
      </c>
      <c r="I70" s="6" t="s">
        <v>92</v>
      </c>
      <c r="J70" s="6" t="s">
        <v>92</v>
      </c>
      <c r="K70" s="6" t="s">
        <v>92</v>
      </c>
      <c r="L70" s="6" t="s">
        <v>92</v>
      </c>
      <c r="M70" s="6" t="s">
        <v>92</v>
      </c>
      <c r="N70" s="6" t="s">
        <v>92</v>
      </c>
      <c r="O70" s="6"/>
    </row>
    <row r="71" spans="1:15" ht="30">
      <c r="A71" s="207"/>
      <c r="B71" s="41" t="s">
        <v>50</v>
      </c>
      <c r="C71" s="210"/>
      <c r="D71" s="210"/>
      <c r="E71" s="200"/>
      <c r="F71" s="6" t="s">
        <v>92</v>
      </c>
      <c r="G71" s="6" t="s">
        <v>92</v>
      </c>
      <c r="H71" s="6" t="s">
        <v>92</v>
      </c>
      <c r="I71" s="6" t="s">
        <v>92</v>
      </c>
      <c r="J71" s="6" t="s">
        <v>92</v>
      </c>
      <c r="K71" s="6" t="s">
        <v>92</v>
      </c>
      <c r="L71" s="6" t="s">
        <v>92</v>
      </c>
      <c r="M71" s="6" t="s">
        <v>92</v>
      </c>
      <c r="N71" s="6" t="s">
        <v>92</v>
      </c>
      <c r="O71" s="6"/>
    </row>
    <row r="72" spans="1:15" ht="30">
      <c r="A72" s="207"/>
      <c r="B72" s="41" t="s">
        <v>51</v>
      </c>
      <c r="C72" s="218"/>
      <c r="D72" s="218"/>
      <c r="E72" s="201"/>
      <c r="F72" s="6" t="s">
        <v>93</v>
      </c>
      <c r="G72" s="6" t="s">
        <v>184</v>
      </c>
      <c r="H72" s="6" t="s">
        <v>93</v>
      </c>
      <c r="I72" s="6" t="s">
        <v>93</v>
      </c>
      <c r="J72" s="6" t="s">
        <v>93</v>
      </c>
      <c r="K72" s="6" t="s">
        <v>93</v>
      </c>
      <c r="L72" s="6" t="s">
        <v>93</v>
      </c>
      <c r="M72" s="6" t="s">
        <v>93</v>
      </c>
      <c r="N72" s="6" t="s">
        <v>93</v>
      </c>
      <c r="O72" s="6"/>
    </row>
    <row r="73" spans="1:15" ht="29.25">
      <c r="A73" s="207"/>
      <c r="B73" s="41" t="s">
        <v>218</v>
      </c>
      <c r="C73" s="209" t="s">
        <v>70</v>
      </c>
      <c r="D73" s="209" t="s">
        <v>95</v>
      </c>
      <c r="E73" s="211" t="s">
        <v>96</v>
      </c>
      <c r="F73" s="60" t="s">
        <v>96</v>
      </c>
      <c r="G73" s="60" t="s">
        <v>195</v>
      </c>
      <c r="H73" s="60" t="s">
        <v>96</v>
      </c>
      <c r="I73" s="60" t="s">
        <v>231</v>
      </c>
      <c r="J73" s="60" t="s">
        <v>96</v>
      </c>
      <c r="K73" s="60" t="s">
        <v>96</v>
      </c>
      <c r="L73" s="60" t="s">
        <v>96</v>
      </c>
      <c r="M73" s="60" t="s">
        <v>96</v>
      </c>
      <c r="N73" s="60" t="s">
        <v>96</v>
      </c>
      <c r="O73" s="42"/>
    </row>
    <row r="74" spans="1:15" ht="30">
      <c r="A74" s="207"/>
      <c r="B74" s="41" t="s">
        <v>48</v>
      </c>
      <c r="C74" s="210"/>
      <c r="D74" s="210"/>
      <c r="E74" s="212"/>
      <c r="F74" s="42" t="s">
        <v>86</v>
      </c>
      <c r="G74" s="42" t="s">
        <v>181</v>
      </c>
      <c r="H74" s="42" t="s">
        <v>86</v>
      </c>
      <c r="I74" s="42" t="s">
        <v>86</v>
      </c>
      <c r="J74" s="42" t="s">
        <v>86</v>
      </c>
      <c r="K74" s="42" t="s">
        <v>86</v>
      </c>
      <c r="L74" s="42" t="s">
        <v>86</v>
      </c>
      <c r="M74" s="42" t="s">
        <v>86</v>
      </c>
      <c r="N74" s="42" t="s">
        <v>86</v>
      </c>
      <c r="O74" s="42"/>
    </row>
    <row r="75" spans="1:15" ht="30">
      <c r="A75" s="207"/>
      <c r="B75" s="41" t="s">
        <v>49</v>
      </c>
      <c r="C75" s="210"/>
      <c r="D75" s="210"/>
      <c r="E75" s="212"/>
      <c r="F75" s="42" t="s">
        <v>78</v>
      </c>
      <c r="G75" s="42" t="s">
        <v>78</v>
      </c>
      <c r="H75" s="42" t="s">
        <v>78</v>
      </c>
      <c r="I75" s="42" t="s">
        <v>78</v>
      </c>
      <c r="J75" s="42" t="s">
        <v>78</v>
      </c>
      <c r="K75" s="42" t="s">
        <v>78</v>
      </c>
      <c r="L75" s="42" t="s">
        <v>78</v>
      </c>
      <c r="M75" s="42" t="s">
        <v>78</v>
      </c>
      <c r="N75" s="42" t="s">
        <v>78</v>
      </c>
      <c r="O75" s="42"/>
    </row>
    <row r="76" spans="1:15" ht="30">
      <c r="A76" s="207"/>
      <c r="B76" s="41" t="s">
        <v>50</v>
      </c>
      <c r="C76" s="210"/>
      <c r="D76" s="210"/>
      <c r="E76" s="212"/>
      <c r="F76" s="42" t="s">
        <v>87</v>
      </c>
      <c r="G76" s="42" t="s">
        <v>194</v>
      </c>
      <c r="H76" s="42" t="s">
        <v>87</v>
      </c>
      <c r="I76" s="42" t="s">
        <v>87</v>
      </c>
      <c r="J76" s="42" t="s">
        <v>87</v>
      </c>
      <c r="K76" s="42" t="s">
        <v>87</v>
      </c>
      <c r="L76" s="42" t="s">
        <v>87</v>
      </c>
      <c r="M76" s="42" t="s">
        <v>87</v>
      </c>
      <c r="N76" s="42" t="s">
        <v>87</v>
      </c>
      <c r="O76" s="42"/>
    </row>
    <row r="77" spans="1:15" ht="30">
      <c r="A77" s="207"/>
      <c r="B77" s="41" t="s">
        <v>51</v>
      </c>
      <c r="C77" s="210"/>
      <c r="D77" s="210"/>
      <c r="E77" s="212"/>
      <c r="F77" s="42" t="s">
        <v>88</v>
      </c>
      <c r="G77" s="42" t="s">
        <v>201</v>
      </c>
      <c r="H77" s="42" t="s">
        <v>88</v>
      </c>
      <c r="I77" s="42" t="s">
        <v>88</v>
      </c>
      <c r="J77" s="42" t="s">
        <v>88</v>
      </c>
      <c r="K77" s="42" t="s">
        <v>88</v>
      </c>
      <c r="L77" s="42" t="s">
        <v>88</v>
      </c>
      <c r="M77" s="42" t="s">
        <v>88</v>
      </c>
      <c r="N77" s="42" t="s">
        <v>88</v>
      </c>
      <c r="O77" s="42"/>
    </row>
    <row r="78" spans="1:15" ht="30">
      <c r="A78" s="208"/>
      <c r="B78" s="47" t="s">
        <v>94</v>
      </c>
      <c r="C78" s="210"/>
      <c r="D78" s="210"/>
      <c r="E78" s="212"/>
      <c r="F78" s="44" t="s">
        <v>97</v>
      </c>
      <c r="G78" s="44" t="s">
        <v>185</v>
      </c>
      <c r="H78" s="44" t="s">
        <v>97</v>
      </c>
      <c r="I78" s="44" t="s">
        <v>185</v>
      </c>
      <c r="J78" s="44" t="s">
        <v>97</v>
      </c>
      <c r="K78" s="44" t="s">
        <v>97</v>
      </c>
      <c r="L78" s="44" t="s">
        <v>97</v>
      </c>
      <c r="M78" s="44" t="s">
        <v>97</v>
      </c>
      <c r="N78" s="44" t="s">
        <v>97</v>
      </c>
      <c r="O78" s="44"/>
    </row>
    <row r="79" spans="1:15" ht="105" customHeight="1">
      <c r="A79" s="163"/>
      <c r="B79" s="61" t="s">
        <v>98</v>
      </c>
      <c r="C79" s="32" t="s">
        <v>68</v>
      </c>
      <c r="D79" s="32" t="s">
        <v>99</v>
      </c>
      <c r="E79" s="49">
        <v>6407</v>
      </c>
      <c r="F79" s="49">
        <v>6407</v>
      </c>
      <c r="G79" s="49" t="s">
        <v>198</v>
      </c>
      <c r="H79" s="49">
        <v>6400</v>
      </c>
      <c r="I79" s="49">
        <v>3500</v>
      </c>
      <c r="J79" s="273">
        <v>6700</v>
      </c>
      <c r="K79" s="273">
        <v>6700</v>
      </c>
      <c r="L79" s="273">
        <v>6700</v>
      </c>
      <c r="M79" s="273">
        <v>6700</v>
      </c>
      <c r="N79" s="273">
        <v>6700</v>
      </c>
      <c r="O79" s="32"/>
    </row>
    <row r="80" spans="1:15" ht="93" customHeight="1">
      <c r="A80" s="163" t="s">
        <v>103</v>
      </c>
      <c r="B80" s="47" t="s">
        <v>219</v>
      </c>
      <c r="C80" s="32" t="s">
        <v>70</v>
      </c>
      <c r="D80" s="32" t="s">
        <v>100</v>
      </c>
      <c r="E80" s="32" t="s">
        <v>101</v>
      </c>
      <c r="F80" s="32" t="s">
        <v>101</v>
      </c>
      <c r="G80" s="32" t="s">
        <v>101</v>
      </c>
      <c r="H80" s="32" t="s">
        <v>101</v>
      </c>
      <c r="I80" s="32" t="s">
        <v>101</v>
      </c>
      <c r="J80" s="32" t="s">
        <v>101</v>
      </c>
      <c r="K80" s="32" t="s">
        <v>101</v>
      </c>
      <c r="L80" s="32" t="s">
        <v>101</v>
      </c>
      <c r="M80" s="32" t="s">
        <v>101</v>
      </c>
      <c r="N80" s="32" t="s">
        <v>101</v>
      </c>
      <c r="O80" s="32"/>
    </row>
    <row r="81" spans="1:15" ht="237" customHeight="1">
      <c r="A81" s="163" t="s">
        <v>104</v>
      </c>
      <c r="B81" s="47" t="s">
        <v>158</v>
      </c>
      <c r="C81" s="32" t="s">
        <v>102</v>
      </c>
      <c r="D81" s="32" t="s">
        <v>100</v>
      </c>
      <c r="E81" s="32">
        <v>7</v>
      </c>
      <c r="F81" s="32">
        <v>7</v>
      </c>
      <c r="G81" s="32">
        <v>6</v>
      </c>
      <c r="H81" s="32">
        <v>7</v>
      </c>
      <c r="I81" s="32">
        <v>7</v>
      </c>
      <c r="J81" s="32">
        <v>7</v>
      </c>
      <c r="K81" s="32">
        <v>7</v>
      </c>
      <c r="L81" s="32">
        <v>7</v>
      </c>
      <c r="M81" s="32">
        <v>7</v>
      </c>
      <c r="N81" s="32">
        <v>7</v>
      </c>
      <c r="O81" s="32"/>
    </row>
    <row r="82" spans="1:15" ht="150">
      <c r="A82" s="163" t="s">
        <v>105</v>
      </c>
      <c r="B82" s="47" t="s">
        <v>159</v>
      </c>
      <c r="C82" s="32" t="s">
        <v>70</v>
      </c>
      <c r="D82" s="32" t="s">
        <v>106</v>
      </c>
      <c r="E82" s="32" t="s">
        <v>107</v>
      </c>
      <c r="F82" s="32" t="s">
        <v>107</v>
      </c>
      <c r="G82" s="32">
        <v>0</v>
      </c>
      <c r="H82" s="32" t="s">
        <v>107</v>
      </c>
      <c r="I82" s="32">
        <v>0</v>
      </c>
      <c r="J82" s="32" t="s">
        <v>107</v>
      </c>
      <c r="K82" s="32" t="s">
        <v>107</v>
      </c>
      <c r="L82" s="32" t="s">
        <v>107</v>
      </c>
      <c r="M82" s="32" t="s">
        <v>107</v>
      </c>
      <c r="N82" s="32" t="s">
        <v>107</v>
      </c>
      <c r="O82" s="32"/>
    </row>
    <row r="83" spans="1:15" ht="158.25" customHeight="1">
      <c r="A83" s="163" t="s">
        <v>118</v>
      </c>
      <c r="B83" s="47" t="s">
        <v>108</v>
      </c>
      <c r="C83" s="32" t="s">
        <v>70</v>
      </c>
      <c r="D83" s="32" t="s">
        <v>95</v>
      </c>
      <c r="E83" s="32" t="s">
        <v>156</v>
      </c>
      <c r="F83" s="32" t="s">
        <v>156</v>
      </c>
      <c r="G83" s="32" t="s">
        <v>196</v>
      </c>
      <c r="H83" s="32" t="s">
        <v>156</v>
      </c>
      <c r="I83" s="32" t="s">
        <v>233</v>
      </c>
      <c r="J83" s="32" t="s">
        <v>156</v>
      </c>
      <c r="K83" s="32" t="s">
        <v>156</v>
      </c>
      <c r="L83" s="32" t="s">
        <v>156</v>
      </c>
      <c r="M83" s="32" t="s">
        <v>156</v>
      </c>
      <c r="N83" s="32" t="s">
        <v>156</v>
      </c>
      <c r="O83" s="32"/>
    </row>
    <row r="84" spans="1:15" ht="174.75" customHeight="1">
      <c r="A84" s="163" t="s">
        <v>119</v>
      </c>
      <c r="B84" s="47" t="s">
        <v>109</v>
      </c>
      <c r="C84" s="32" t="s">
        <v>110</v>
      </c>
      <c r="D84" s="32" t="s">
        <v>111</v>
      </c>
      <c r="E84" s="32">
        <v>8</v>
      </c>
      <c r="F84" s="32">
        <v>8</v>
      </c>
      <c r="G84" s="32">
        <v>8</v>
      </c>
      <c r="H84" s="32">
        <v>8</v>
      </c>
      <c r="I84" s="32">
        <v>8</v>
      </c>
      <c r="J84" s="62" t="s">
        <v>112</v>
      </c>
      <c r="K84" s="62" t="s">
        <v>112</v>
      </c>
      <c r="L84" s="62" t="s">
        <v>112</v>
      </c>
      <c r="M84" s="62" t="s">
        <v>112</v>
      </c>
      <c r="N84" s="62" t="s">
        <v>112</v>
      </c>
      <c r="O84" s="63"/>
    </row>
    <row r="85" spans="1:15" ht="141" customHeight="1">
      <c r="A85" s="163" t="s">
        <v>120</v>
      </c>
      <c r="B85" s="47" t="s">
        <v>166</v>
      </c>
      <c r="C85" s="32" t="s">
        <v>113</v>
      </c>
      <c r="D85" s="32" t="s">
        <v>2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32"/>
    </row>
    <row r="86" spans="1:15" ht="137.25" customHeight="1">
      <c r="A86" s="206" t="s">
        <v>121</v>
      </c>
      <c r="B86" s="47" t="s">
        <v>114</v>
      </c>
      <c r="C86" s="32" t="s">
        <v>115</v>
      </c>
      <c r="D86" s="32" t="s">
        <v>2</v>
      </c>
      <c r="E86" s="32">
        <v>13</v>
      </c>
      <c r="F86" s="32">
        <v>13</v>
      </c>
      <c r="G86" s="32">
        <v>13</v>
      </c>
      <c r="H86" s="32">
        <v>13</v>
      </c>
      <c r="I86" s="32">
        <v>13</v>
      </c>
      <c r="J86" s="32">
        <v>13</v>
      </c>
      <c r="K86" s="32">
        <v>13</v>
      </c>
      <c r="L86" s="32">
        <v>13</v>
      </c>
      <c r="M86" s="32">
        <v>13</v>
      </c>
      <c r="N86" s="32">
        <v>13</v>
      </c>
      <c r="O86" s="32"/>
    </row>
    <row r="87" spans="1:15" ht="108" customHeight="1">
      <c r="A87" s="207"/>
      <c r="B87" s="41" t="s">
        <v>220</v>
      </c>
      <c r="C87" s="205" t="s">
        <v>117</v>
      </c>
      <c r="D87" s="205" t="s">
        <v>2</v>
      </c>
      <c r="E87" s="205">
        <v>300</v>
      </c>
      <c r="F87" s="205">
        <v>300</v>
      </c>
      <c r="G87" s="205">
        <v>180</v>
      </c>
      <c r="H87" s="205">
        <v>300</v>
      </c>
      <c r="I87" s="205">
        <v>200</v>
      </c>
      <c r="J87" s="205">
        <v>300</v>
      </c>
      <c r="K87" s="205">
        <v>300</v>
      </c>
      <c r="L87" s="205">
        <v>300</v>
      </c>
      <c r="M87" s="205">
        <v>300</v>
      </c>
      <c r="N87" s="205">
        <v>300</v>
      </c>
      <c r="O87" s="205"/>
    </row>
    <row r="88" spans="1:15" ht="124.5" customHeight="1">
      <c r="A88" s="208"/>
      <c r="B88" s="41" t="s">
        <v>116</v>
      </c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</row>
    <row r="89" ht="15">
      <c r="B89" s="64"/>
    </row>
    <row r="90" spans="1:15" ht="36" customHeight="1">
      <c r="A90" s="203" t="s">
        <v>221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</row>
    <row r="91" spans="1:15" ht="30" customHeight="1">
      <c r="A91" s="203" t="s">
        <v>222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</row>
    <row r="92" spans="1:15" ht="75.75" customHeight="1">
      <c r="A92" s="203" t="s">
        <v>261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</row>
    <row r="93" spans="1:15" ht="15">
      <c r="A93" s="204" t="s">
        <v>262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</sheetData>
  <sheetProtection/>
  <mergeCells count="75">
    <mergeCell ref="I87:I88"/>
    <mergeCell ref="J87:J88"/>
    <mergeCell ref="E87:E88"/>
    <mergeCell ref="F87:F88"/>
    <mergeCell ref="G87:G88"/>
    <mergeCell ref="H87:H88"/>
    <mergeCell ref="C37:C42"/>
    <mergeCell ref="D37:D42"/>
    <mergeCell ref="K87:K88"/>
    <mergeCell ref="L87:L88"/>
    <mergeCell ref="C55:C60"/>
    <mergeCell ref="D55:D60"/>
    <mergeCell ref="E55:E60"/>
    <mergeCell ref="C61:C66"/>
    <mergeCell ref="E61:E66"/>
    <mergeCell ref="C73:C78"/>
    <mergeCell ref="C44:C48"/>
    <mergeCell ref="D44:D48"/>
    <mergeCell ref="E44:E48"/>
    <mergeCell ref="C49:C54"/>
    <mergeCell ref="D49:D54"/>
    <mergeCell ref="E49:E54"/>
    <mergeCell ref="A20:A28"/>
    <mergeCell ref="D20:D28"/>
    <mergeCell ref="C29:C33"/>
    <mergeCell ref="H13:I13"/>
    <mergeCell ref="M4:O4"/>
    <mergeCell ref="N13:O13"/>
    <mergeCell ref="E12:E14"/>
    <mergeCell ref="A29:A33"/>
    <mergeCell ref="A12:A14"/>
    <mergeCell ref="L5:O5"/>
    <mergeCell ref="A16:A17"/>
    <mergeCell ref="B12:B14"/>
    <mergeCell ref="D12:D14"/>
    <mergeCell ref="J13:K13"/>
    <mergeCell ref="B7:O7"/>
    <mergeCell ref="B9:N9"/>
    <mergeCell ref="N37:N42"/>
    <mergeCell ref="L13:M13"/>
    <mergeCell ref="G37:G42"/>
    <mergeCell ref="E37:E42"/>
    <mergeCell ref="B16:B17"/>
    <mergeCell ref="D16:D17"/>
    <mergeCell ref="C21:C28"/>
    <mergeCell ref="O37:O42"/>
    <mergeCell ref="A43:A78"/>
    <mergeCell ref="F12:O12"/>
    <mergeCell ref="F13:G13"/>
    <mergeCell ref="D61:D67"/>
    <mergeCell ref="D29:D33"/>
    <mergeCell ref="A37:A42"/>
    <mergeCell ref="C68:C72"/>
    <mergeCell ref="D68:D72"/>
    <mergeCell ref="E68:E72"/>
    <mergeCell ref="C12:C14"/>
    <mergeCell ref="L37:L42"/>
    <mergeCell ref="M37:M42"/>
    <mergeCell ref="D73:D78"/>
    <mergeCell ref="E73:E78"/>
    <mergeCell ref="F37:F42"/>
    <mergeCell ref="H37:H42"/>
    <mergeCell ref="I37:I42"/>
    <mergeCell ref="J37:J42"/>
    <mergeCell ref="K37:K42"/>
    <mergeCell ref="A92:O92"/>
    <mergeCell ref="A93:O93"/>
    <mergeCell ref="O87:O88"/>
    <mergeCell ref="A86:A88"/>
    <mergeCell ref="M87:M88"/>
    <mergeCell ref="N87:N88"/>
    <mergeCell ref="A90:O90"/>
    <mergeCell ref="A91:O91"/>
    <mergeCell ref="C87:C88"/>
    <mergeCell ref="D87:D8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2"/>
  <sheetViews>
    <sheetView zoomScale="75" zoomScaleNormal="75" zoomScalePageLayoutView="0" workbookViewId="0" topLeftCell="A158">
      <selection activeCell="G170" sqref="G170:G173"/>
    </sheetView>
  </sheetViews>
  <sheetFormatPr defaultColWidth="9.140625" defaultRowHeight="15"/>
  <cols>
    <col min="1" max="1" width="9.140625" style="35" customWidth="1"/>
    <col min="2" max="2" width="36.28125" style="35" customWidth="1"/>
    <col min="3" max="3" width="21.28125" style="35" customWidth="1"/>
    <col min="4" max="4" width="19.140625" style="35" customWidth="1"/>
    <col min="5" max="5" width="15.7109375" style="35" customWidth="1"/>
    <col min="6" max="6" width="14.00390625" style="35" customWidth="1"/>
    <col min="7" max="7" width="16.00390625" style="35" customWidth="1"/>
    <col min="8" max="8" width="14.140625" style="35" customWidth="1"/>
    <col min="9" max="9" width="11.7109375" style="35" customWidth="1"/>
    <col min="10" max="10" width="10.8515625" style="35" customWidth="1"/>
    <col min="11" max="11" width="11.57421875" style="35" customWidth="1"/>
    <col min="12" max="12" width="11.140625" style="35" customWidth="1"/>
    <col min="13" max="13" width="10.7109375" style="35" customWidth="1"/>
    <col min="14" max="14" width="10.140625" style="35" customWidth="1"/>
    <col min="15" max="15" width="17.7109375" style="35" customWidth="1"/>
    <col min="16" max="17" width="9.8515625" style="35" bestFit="1" customWidth="1"/>
    <col min="18" max="16384" width="9.140625" style="35" customWidth="1"/>
  </cols>
  <sheetData>
    <row r="1" spans="12:16" ht="15" customHeight="1">
      <c r="L1" s="31"/>
      <c r="M1" s="31"/>
      <c r="N1" s="31"/>
      <c r="O1" s="31"/>
      <c r="P1" s="31"/>
    </row>
    <row r="2" spans="12:16" ht="15">
      <c r="L2" s="31"/>
      <c r="M2" s="31"/>
      <c r="N2" s="31"/>
      <c r="O2" s="31"/>
      <c r="P2" s="31"/>
    </row>
    <row r="4" spans="13:15" ht="15">
      <c r="M4" s="190" t="s">
        <v>31</v>
      </c>
      <c r="N4" s="190"/>
      <c r="O4" s="190"/>
    </row>
    <row r="5" spans="12:15" ht="15" customHeight="1">
      <c r="L5" s="65"/>
      <c r="M5" s="192" t="s">
        <v>37</v>
      </c>
      <c r="N5" s="192"/>
      <c r="O5" s="192"/>
    </row>
    <row r="8" spans="2:15" ht="18.75">
      <c r="B8" s="202" t="s">
        <v>17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2:15" ht="21">
      <c r="B9" s="245" t="s">
        <v>38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2" spans="1:15" ht="21" customHeight="1">
      <c r="A12" s="206" t="s">
        <v>5</v>
      </c>
      <c r="B12" s="188" t="s">
        <v>6</v>
      </c>
      <c r="C12" s="188" t="s">
        <v>234</v>
      </c>
      <c r="D12" s="206" t="s">
        <v>7</v>
      </c>
      <c r="E12" s="248" t="s">
        <v>8</v>
      </c>
      <c r="F12" s="249"/>
      <c r="G12" s="213" t="s">
        <v>9</v>
      </c>
      <c r="H12" s="214"/>
      <c r="I12" s="214"/>
      <c r="J12" s="214"/>
      <c r="K12" s="214"/>
      <c r="L12" s="214"/>
      <c r="M12" s="214"/>
      <c r="N12" s="214"/>
      <c r="O12" s="215"/>
    </row>
    <row r="13" spans="1:15" ht="54" customHeight="1">
      <c r="A13" s="207"/>
      <c r="B13" s="191"/>
      <c r="C13" s="191"/>
      <c r="D13" s="207"/>
      <c r="E13" s="250"/>
      <c r="F13" s="251"/>
      <c r="G13" s="213" t="s">
        <v>10</v>
      </c>
      <c r="H13" s="215"/>
      <c r="I13" s="243" t="s">
        <v>11</v>
      </c>
      <c r="J13" s="244"/>
      <c r="K13" s="213" t="s">
        <v>12</v>
      </c>
      <c r="L13" s="215"/>
      <c r="M13" s="243" t="s">
        <v>13</v>
      </c>
      <c r="N13" s="244"/>
      <c r="O13" s="40" t="s">
        <v>14</v>
      </c>
    </row>
    <row r="14" spans="1:15" ht="32.25" customHeight="1">
      <c r="A14" s="208"/>
      <c r="B14" s="189"/>
      <c r="C14" s="189"/>
      <c r="D14" s="208"/>
      <c r="E14" s="40" t="s">
        <v>3</v>
      </c>
      <c r="F14" s="40" t="s">
        <v>4</v>
      </c>
      <c r="G14" s="40" t="s">
        <v>3</v>
      </c>
      <c r="H14" s="40" t="s">
        <v>4</v>
      </c>
      <c r="I14" s="40" t="s">
        <v>3</v>
      </c>
      <c r="J14" s="40" t="s">
        <v>4</v>
      </c>
      <c r="K14" s="40" t="s">
        <v>3</v>
      </c>
      <c r="L14" s="40" t="s">
        <v>4</v>
      </c>
      <c r="M14" s="40" t="s">
        <v>3</v>
      </c>
      <c r="N14" s="40" t="s">
        <v>4</v>
      </c>
      <c r="O14" s="40"/>
    </row>
    <row r="15" spans="1:15" ht="15">
      <c r="A15" s="162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  <c r="G15" s="162">
        <v>7</v>
      </c>
      <c r="H15" s="162">
        <v>8</v>
      </c>
      <c r="I15" s="162">
        <v>9</v>
      </c>
      <c r="J15" s="162">
        <v>10</v>
      </c>
      <c r="K15" s="162">
        <v>11</v>
      </c>
      <c r="L15" s="162">
        <v>12</v>
      </c>
      <c r="M15" s="162">
        <v>13</v>
      </c>
      <c r="N15" s="162">
        <v>14</v>
      </c>
      <c r="O15" s="162">
        <v>15</v>
      </c>
    </row>
    <row r="16" spans="1:15" ht="45">
      <c r="A16" s="74">
        <v>1</v>
      </c>
      <c r="B16" s="75" t="s">
        <v>122</v>
      </c>
      <c r="C16" s="75"/>
      <c r="D16" s="66" t="s">
        <v>29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15">
      <c r="A17" s="76"/>
      <c r="B17" s="252" t="s">
        <v>123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4"/>
    </row>
    <row r="18" spans="1:15" ht="36" customHeight="1">
      <c r="A18" s="179"/>
      <c r="B18" s="182" t="s">
        <v>235</v>
      </c>
      <c r="C18" s="185" t="s">
        <v>256</v>
      </c>
      <c r="D18" s="77" t="s">
        <v>125</v>
      </c>
      <c r="E18" s="164">
        <f>SUM(E19:E23)</f>
        <v>241156.88</v>
      </c>
      <c r="F18" s="164">
        <f>SUM(F19:F23)</f>
        <v>165757.06</v>
      </c>
      <c r="G18" s="164">
        <f>SUM(G19:G23)</f>
        <v>212656.88</v>
      </c>
      <c r="H18" s="164">
        <f>SUM(H19:H23)</f>
        <v>142957.06</v>
      </c>
      <c r="I18" s="66"/>
      <c r="J18" s="66"/>
      <c r="K18" s="164">
        <f>SUM(K19:K23)</f>
        <v>28500</v>
      </c>
      <c r="L18" s="164">
        <f>SUM(L19:L22)</f>
        <v>22800</v>
      </c>
      <c r="M18" s="66"/>
      <c r="N18" s="66"/>
      <c r="O18" s="182" t="s">
        <v>236</v>
      </c>
    </row>
    <row r="19" spans="1:15" ht="39.75" customHeight="1">
      <c r="A19" s="180"/>
      <c r="B19" s="183"/>
      <c r="C19" s="186"/>
      <c r="D19" s="81" t="s">
        <v>19</v>
      </c>
      <c r="E19" s="164">
        <f>SUM(E25+E31+E110+E116)</f>
        <v>63917.380000000005</v>
      </c>
      <c r="F19" s="164">
        <f>SUM(F25+F31+F110+F116)</f>
        <v>44947.06</v>
      </c>
      <c r="G19" s="164">
        <f>SUM(G25+G31+G110+G116)</f>
        <v>58217.380000000005</v>
      </c>
      <c r="H19" s="164">
        <f>SUM(H25+H31+H110+H116)</f>
        <v>39247.06</v>
      </c>
      <c r="I19" s="66"/>
      <c r="J19" s="66"/>
      <c r="K19" s="164">
        <v>5700</v>
      </c>
      <c r="L19" s="164">
        <v>5700</v>
      </c>
      <c r="M19" s="66"/>
      <c r="N19" s="66"/>
      <c r="O19" s="183"/>
    </row>
    <row r="20" spans="1:15" ht="30.75" customHeight="1">
      <c r="A20" s="180"/>
      <c r="B20" s="183"/>
      <c r="C20" s="186"/>
      <c r="D20" s="81" t="s">
        <v>20</v>
      </c>
      <c r="E20" s="164">
        <f>SUM(E26+E32+E111+E117)</f>
        <v>45324.8</v>
      </c>
      <c r="F20" s="174">
        <f aca="true" t="shared" si="0" ref="F20:H23">SUM(F26+F32+F111+F117)</f>
        <v>43699.4</v>
      </c>
      <c r="G20" s="164">
        <f t="shared" si="0"/>
        <v>39624.8</v>
      </c>
      <c r="H20" s="174">
        <f>SUM(H26+H32+H111+H117)</f>
        <v>37999.4</v>
      </c>
      <c r="I20" s="66"/>
      <c r="J20" s="66"/>
      <c r="K20" s="164">
        <v>5700</v>
      </c>
      <c r="L20" s="164">
        <v>5700</v>
      </c>
      <c r="M20" s="66"/>
      <c r="N20" s="66"/>
      <c r="O20" s="183"/>
    </row>
    <row r="21" spans="1:15" ht="33.75" customHeight="1">
      <c r="A21" s="180"/>
      <c r="B21" s="183"/>
      <c r="C21" s="186"/>
      <c r="D21" s="81" t="s">
        <v>21</v>
      </c>
      <c r="E21" s="164">
        <f>SUM(E27+E33+E112+E118)</f>
        <v>45377.700000000004</v>
      </c>
      <c r="F21" s="164">
        <f t="shared" si="0"/>
        <v>44031.00000000001</v>
      </c>
      <c r="G21" s="164">
        <f t="shared" si="0"/>
        <v>39677.7</v>
      </c>
      <c r="H21" s="164">
        <f t="shared" si="0"/>
        <v>38331</v>
      </c>
      <c r="I21" s="66"/>
      <c r="J21" s="66"/>
      <c r="K21" s="164">
        <v>5700</v>
      </c>
      <c r="L21" s="164">
        <v>5700</v>
      </c>
      <c r="M21" s="66"/>
      <c r="N21" s="66"/>
      <c r="O21" s="183"/>
    </row>
    <row r="22" spans="1:15" ht="29.25" customHeight="1">
      <c r="A22" s="180"/>
      <c r="B22" s="183"/>
      <c r="C22" s="186"/>
      <c r="D22" s="81" t="s">
        <v>22</v>
      </c>
      <c r="E22" s="164">
        <f>SUM(E28+E34+E113+E119)</f>
        <v>45328.9</v>
      </c>
      <c r="F22" s="164">
        <f t="shared" si="0"/>
        <v>33079.6</v>
      </c>
      <c r="G22" s="164">
        <f t="shared" si="0"/>
        <v>39628.9</v>
      </c>
      <c r="H22" s="164">
        <f t="shared" si="0"/>
        <v>27379.6</v>
      </c>
      <c r="I22" s="66"/>
      <c r="J22" s="66"/>
      <c r="K22" s="164">
        <v>5700</v>
      </c>
      <c r="L22" s="164">
        <v>5700</v>
      </c>
      <c r="M22" s="66"/>
      <c r="N22" s="66"/>
      <c r="O22" s="183"/>
    </row>
    <row r="23" spans="1:15" ht="27" customHeight="1">
      <c r="A23" s="181"/>
      <c r="B23" s="184"/>
      <c r="C23" s="219"/>
      <c r="D23" s="82" t="s">
        <v>126</v>
      </c>
      <c r="E23" s="164">
        <f>SUM(E29+E35+E114+E120)</f>
        <v>41208.1</v>
      </c>
      <c r="F23" s="164">
        <f t="shared" si="0"/>
        <v>0</v>
      </c>
      <c r="G23" s="164">
        <f t="shared" si="0"/>
        <v>35508.1</v>
      </c>
      <c r="H23" s="164">
        <f t="shared" si="0"/>
        <v>0</v>
      </c>
      <c r="I23" s="66"/>
      <c r="J23" s="66"/>
      <c r="K23" s="164">
        <v>5700</v>
      </c>
      <c r="L23" s="66"/>
      <c r="M23" s="66"/>
      <c r="N23" s="66"/>
      <c r="O23" s="184"/>
    </row>
    <row r="24" spans="1:15" ht="15">
      <c r="A24" s="257" t="s">
        <v>24</v>
      </c>
      <c r="B24" s="230" t="s">
        <v>124</v>
      </c>
      <c r="C24" s="209" t="s">
        <v>239</v>
      </c>
      <c r="D24" s="77" t="s">
        <v>125</v>
      </c>
      <c r="E24" s="78">
        <f>SUM(E25:E29)</f>
        <v>24560</v>
      </c>
      <c r="F24" s="165">
        <f>SUM(F25:F29)</f>
        <v>19677.9</v>
      </c>
      <c r="G24" s="78">
        <f>SUM(G25:G29)</f>
        <v>24560</v>
      </c>
      <c r="H24" s="165">
        <f>SUM(H25:H29)</f>
        <v>19677.9</v>
      </c>
      <c r="I24" s="79"/>
      <c r="J24" s="80"/>
      <c r="K24" s="80"/>
      <c r="L24" s="80"/>
      <c r="M24" s="80"/>
      <c r="N24" s="80"/>
      <c r="O24" s="209" t="s">
        <v>2</v>
      </c>
    </row>
    <row r="25" spans="1:17" ht="15">
      <c r="A25" s="258"/>
      <c r="B25" s="231"/>
      <c r="C25" s="210"/>
      <c r="D25" s="81" t="s">
        <v>19</v>
      </c>
      <c r="E25" s="20">
        <v>4612</v>
      </c>
      <c r="F25" s="20">
        <v>4504.8</v>
      </c>
      <c r="G25" s="20">
        <v>4612</v>
      </c>
      <c r="H25" s="20">
        <v>4504.8</v>
      </c>
      <c r="I25" s="80"/>
      <c r="J25" s="80"/>
      <c r="K25" s="80"/>
      <c r="L25" s="80"/>
      <c r="M25" s="80"/>
      <c r="N25" s="80"/>
      <c r="O25" s="210"/>
      <c r="Q25" s="144"/>
    </row>
    <row r="26" spans="1:15" ht="15">
      <c r="A26" s="258"/>
      <c r="B26" s="231"/>
      <c r="C26" s="210"/>
      <c r="D26" s="81" t="s">
        <v>20</v>
      </c>
      <c r="E26" s="20">
        <v>5112</v>
      </c>
      <c r="F26" s="166">
        <v>4949.1</v>
      </c>
      <c r="G26" s="20">
        <v>5112</v>
      </c>
      <c r="H26" s="166">
        <v>4949.1</v>
      </c>
      <c r="I26" s="80"/>
      <c r="J26" s="80"/>
      <c r="K26" s="80"/>
      <c r="L26" s="80"/>
      <c r="M26" s="80"/>
      <c r="N26" s="80"/>
      <c r="O26" s="210"/>
    </row>
    <row r="27" spans="1:15" ht="15">
      <c r="A27" s="258"/>
      <c r="B27" s="231"/>
      <c r="C27" s="210"/>
      <c r="D27" s="81" t="s">
        <v>21</v>
      </c>
      <c r="E27" s="20">
        <v>5112</v>
      </c>
      <c r="F27" s="20">
        <v>5112</v>
      </c>
      <c r="G27" s="20">
        <v>5112</v>
      </c>
      <c r="H27" s="20">
        <v>5112</v>
      </c>
      <c r="I27" s="80"/>
      <c r="J27" s="80"/>
      <c r="K27" s="80"/>
      <c r="L27" s="80"/>
      <c r="M27" s="80"/>
      <c r="N27" s="80"/>
      <c r="O27" s="210"/>
    </row>
    <row r="28" spans="1:15" ht="15">
      <c r="A28" s="258"/>
      <c r="B28" s="231"/>
      <c r="C28" s="210"/>
      <c r="D28" s="81" t="s">
        <v>22</v>
      </c>
      <c r="E28" s="20">
        <v>5112</v>
      </c>
      <c r="F28" s="20">
        <v>5112</v>
      </c>
      <c r="G28" s="20">
        <v>5112</v>
      </c>
      <c r="H28" s="20">
        <v>5112</v>
      </c>
      <c r="I28" s="80"/>
      <c r="J28" s="80"/>
      <c r="K28" s="80"/>
      <c r="L28" s="80"/>
      <c r="M28" s="80"/>
      <c r="N28" s="80"/>
      <c r="O28" s="210"/>
    </row>
    <row r="29" spans="1:15" ht="13.5" customHeight="1">
      <c r="A29" s="258"/>
      <c r="B29" s="232"/>
      <c r="C29" s="218"/>
      <c r="D29" s="82" t="s">
        <v>126</v>
      </c>
      <c r="E29" s="20">
        <v>4612</v>
      </c>
      <c r="F29" s="20"/>
      <c r="G29" s="20">
        <v>4612</v>
      </c>
      <c r="H29" s="20"/>
      <c r="I29" s="84"/>
      <c r="J29" s="84"/>
      <c r="K29" s="84"/>
      <c r="L29" s="84"/>
      <c r="M29" s="84"/>
      <c r="N29" s="84"/>
      <c r="O29" s="218"/>
    </row>
    <row r="30" spans="1:15" ht="46.5" customHeight="1">
      <c r="A30" s="255" t="s">
        <v>25</v>
      </c>
      <c r="B30" s="230" t="s">
        <v>127</v>
      </c>
      <c r="C30" s="209"/>
      <c r="D30" s="54" t="s">
        <v>125</v>
      </c>
      <c r="E30" s="28">
        <f>SUM(E31:E35)</f>
        <v>162532.08000000002</v>
      </c>
      <c r="F30" s="146">
        <f>SUM(F31:F35)</f>
        <v>111487.66</v>
      </c>
      <c r="G30" s="28">
        <f>SUM(G31:G35)</f>
        <v>134032.08000000002</v>
      </c>
      <c r="H30" s="146">
        <f>SUM(H31:H35)</f>
        <v>88687.66</v>
      </c>
      <c r="I30" s="85"/>
      <c r="J30" s="85"/>
      <c r="K30" s="28">
        <f>SUM(K31:K35)</f>
        <v>28500</v>
      </c>
      <c r="L30" s="28">
        <f>SUM(L31:L35)</f>
        <v>22800</v>
      </c>
      <c r="M30" s="85"/>
      <c r="N30" s="85"/>
      <c r="O30" s="209"/>
    </row>
    <row r="31" spans="1:17" ht="60.75" customHeight="1">
      <c r="A31" s="256"/>
      <c r="B31" s="231"/>
      <c r="C31" s="210"/>
      <c r="D31" s="51" t="s">
        <v>19</v>
      </c>
      <c r="E31" s="21">
        <f>SUM(G31+K31)</f>
        <v>46370.380000000005</v>
      </c>
      <c r="F31" s="21">
        <f>SUM(F36+F41+F46+F52+F53+F54+F55+F73+F76+F79+F82)</f>
        <v>27507.260000000002</v>
      </c>
      <c r="G31" s="21">
        <f>SUM(G36+G41+G46+G52+G53+G54+G55+G73+G76+G79+G82)</f>
        <v>40670.380000000005</v>
      </c>
      <c r="H31" s="21">
        <f>SUM(H36+H41+H46+H52+H53+H54+H55+H73+H76+H79+H82)</f>
        <v>21807.260000000002</v>
      </c>
      <c r="I31" s="85"/>
      <c r="J31" s="85"/>
      <c r="K31" s="21">
        <v>5700</v>
      </c>
      <c r="L31" s="21">
        <v>5700</v>
      </c>
      <c r="M31" s="85"/>
      <c r="N31" s="85"/>
      <c r="O31" s="210"/>
      <c r="P31" s="86"/>
      <c r="Q31" s="86"/>
    </row>
    <row r="32" spans="1:17" ht="60.75" customHeight="1">
      <c r="A32" s="256"/>
      <c r="B32" s="231"/>
      <c r="C32" s="210"/>
      <c r="D32" s="51" t="s">
        <v>20</v>
      </c>
      <c r="E32" s="21">
        <f>SUM(G32+K32)</f>
        <v>29026.4</v>
      </c>
      <c r="F32" s="145">
        <f>SUM(F37+F42+F47+F56+F57+F58+F59+F85+F88+F91+F94)</f>
        <v>28515.2</v>
      </c>
      <c r="G32" s="21">
        <f>SUM(G37+G42+G47+G56+G57+G58+G59+G85+G88+G91+G94)</f>
        <v>23326.4</v>
      </c>
      <c r="H32" s="145">
        <f>SUM(H37+H42+H47+H56+H57+H58+H59+H85+H88+H91+H94)</f>
        <v>22815.2</v>
      </c>
      <c r="I32" s="85"/>
      <c r="J32" s="85"/>
      <c r="K32" s="21">
        <v>5700</v>
      </c>
      <c r="L32" s="21">
        <f>SUM(L86+L89+L92+L95)</f>
        <v>5700</v>
      </c>
      <c r="M32" s="85"/>
      <c r="N32" s="85"/>
      <c r="O32" s="210"/>
      <c r="Q32" s="86"/>
    </row>
    <row r="33" spans="1:17" ht="56.25" customHeight="1">
      <c r="A33" s="256"/>
      <c r="B33" s="231"/>
      <c r="C33" s="210"/>
      <c r="D33" s="51" t="s">
        <v>21</v>
      </c>
      <c r="E33" s="21">
        <f>SUM(G33+K33)</f>
        <v>29079.3</v>
      </c>
      <c r="F33" s="21">
        <f>SUM(F38+F43+F48+F60+F61+F62+F63+F97+F98+F99+F100)</f>
        <v>27732.600000000002</v>
      </c>
      <c r="G33" s="21">
        <f>SUM(G38+G43+G48+G57+G58+G59+G60+G88+G91+G94+G97)</f>
        <v>23379.3</v>
      </c>
      <c r="H33" s="21">
        <f>SUM(H38+H43+H48+H60+H61+H62+H63+H97+H98+H99+H100)</f>
        <v>22032.600000000002</v>
      </c>
      <c r="I33" s="85"/>
      <c r="J33" s="85"/>
      <c r="K33" s="21">
        <v>5700</v>
      </c>
      <c r="L33" s="21">
        <v>5700</v>
      </c>
      <c r="M33" s="85"/>
      <c r="N33" s="85"/>
      <c r="O33" s="210"/>
      <c r="Q33" s="86"/>
    </row>
    <row r="34" spans="1:17" ht="61.5" customHeight="1">
      <c r="A34" s="256"/>
      <c r="B34" s="231"/>
      <c r="C34" s="210"/>
      <c r="D34" s="51" t="s">
        <v>22</v>
      </c>
      <c r="E34" s="21">
        <f>SUM(G34+K34)</f>
        <v>29030.5</v>
      </c>
      <c r="F34" s="21">
        <f>SUM(H34+L34)</f>
        <v>27732.6</v>
      </c>
      <c r="G34" s="21">
        <f>SUM(G39+G44+G49+G64+G65+G66+G67+G101+G102+G103+G104)</f>
        <v>23330.5</v>
      </c>
      <c r="H34" s="21">
        <f>SUM(H39+H44+H49+H61+H62+H63+H64+H98+H99+H100+H101)</f>
        <v>22032.6</v>
      </c>
      <c r="I34" s="85"/>
      <c r="J34" s="85"/>
      <c r="K34" s="21">
        <v>5700</v>
      </c>
      <c r="L34" s="21">
        <v>5700</v>
      </c>
      <c r="M34" s="85"/>
      <c r="N34" s="85"/>
      <c r="O34" s="210"/>
      <c r="Q34" s="144"/>
    </row>
    <row r="35" spans="1:15" ht="60.75" customHeight="1">
      <c r="A35" s="256"/>
      <c r="B35" s="231"/>
      <c r="C35" s="210"/>
      <c r="D35" s="32" t="s">
        <v>23</v>
      </c>
      <c r="E35" s="21">
        <f>SUM(G35+K35)</f>
        <v>29025.5</v>
      </c>
      <c r="F35" s="87"/>
      <c r="G35" s="21">
        <f>SUM(G40+G45+G50+G68+G69+G70+G71+G105+G106+G107+G108)</f>
        <v>23325.5</v>
      </c>
      <c r="H35" s="87"/>
      <c r="I35" s="88"/>
      <c r="J35" s="88"/>
      <c r="K35" s="21">
        <v>5700</v>
      </c>
      <c r="L35" s="88"/>
      <c r="M35" s="88"/>
      <c r="N35" s="88"/>
      <c r="O35" s="218"/>
    </row>
    <row r="36" spans="1:15" ht="17.25" customHeight="1">
      <c r="A36" s="256"/>
      <c r="B36" s="231" t="s">
        <v>129</v>
      </c>
      <c r="C36" s="205" t="s">
        <v>248</v>
      </c>
      <c r="D36" s="51" t="s">
        <v>19</v>
      </c>
      <c r="E36" s="21">
        <v>2324.21</v>
      </c>
      <c r="F36" s="21">
        <v>2282.58</v>
      </c>
      <c r="G36" s="21">
        <v>2324.21</v>
      </c>
      <c r="H36" s="21">
        <v>2282.58</v>
      </c>
      <c r="I36" s="85"/>
      <c r="J36" s="85"/>
      <c r="K36" s="85"/>
      <c r="L36" s="85"/>
      <c r="M36" s="85"/>
      <c r="N36" s="85"/>
      <c r="O36" s="205" t="s">
        <v>2</v>
      </c>
    </row>
    <row r="37" spans="1:15" ht="18.75" customHeight="1">
      <c r="A37" s="256"/>
      <c r="B37" s="231"/>
      <c r="C37" s="205"/>
      <c r="D37" s="51" t="s">
        <v>20</v>
      </c>
      <c r="E37" s="21">
        <v>3561.7</v>
      </c>
      <c r="F37" s="145">
        <v>3546.7</v>
      </c>
      <c r="G37" s="21">
        <v>3561.7</v>
      </c>
      <c r="H37" s="145">
        <v>3546.7</v>
      </c>
      <c r="I37" s="85"/>
      <c r="J37" s="85"/>
      <c r="K37" s="85"/>
      <c r="L37" s="85"/>
      <c r="M37" s="85"/>
      <c r="N37" s="85"/>
      <c r="O37" s="205"/>
    </row>
    <row r="38" spans="1:15" ht="16.5" customHeight="1">
      <c r="A38" s="256"/>
      <c r="B38" s="231"/>
      <c r="C38" s="205"/>
      <c r="D38" s="51" t="s">
        <v>21</v>
      </c>
      <c r="E38" s="21">
        <v>3614.6</v>
      </c>
      <c r="F38" s="21">
        <v>2300</v>
      </c>
      <c r="G38" s="21">
        <v>3614.6</v>
      </c>
      <c r="H38" s="21">
        <v>2300</v>
      </c>
      <c r="I38" s="85"/>
      <c r="J38" s="85"/>
      <c r="K38" s="85"/>
      <c r="L38" s="85"/>
      <c r="M38" s="85"/>
      <c r="N38" s="85"/>
      <c r="O38" s="205"/>
    </row>
    <row r="39" spans="1:15" ht="16.5" customHeight="1">
      <c r="A39" s="256"/>
      <c r="B39" s="231"/>
      <c r="C39" s="205"/>
      <c r="D39" s="51" t="s">
        <v>22</v>
      </c>
      <c r="E39" s="21">
        <v>3565.8</v>
      </c>
      <c r="F39" s="21">
        <v>2300</v>
      </c>
      <c r="G39" s="21">
        <v>3565.8</v>
      </c>
      <c r="H39" s="21">
        <v>2300</v>
      </c>
      <c r="I39" s="85"/>
      <c r="J39" s="85"/>
      <c r="K39" s="85"/>
      <c r="L39" s="85"/>
      <c r="M39" s="85"/>
      <c r="N39" s="85"/>
      <c r="O39" s="205"/>
    </row>
    <row r="40" spans="1:15" ht="15.75" customHeight="1">
      <c r="A40" s="256"/>
      <c r="B40" s="231"/>
      <c r="C40" s="205"/>
      <c r="D40" s="32" t="s">
        <v>23</v>
      </c>
      <c r="E40" s="21">
        <v>3565.8</v>
      </c>
      <c r="F40" s="87"/>
      <c r="G40" s="21">
        <v>3565.8</v>
      </c>
      <c r="H40" s="87"/>
      <c r="I40" s="88"/>
      <c r="J40" s="88"/>
      <c r="K40" s="88"/>
      <c r="L40" s="88"/>
      <c r="M40" s="88"/>
      <c r="N40" s="88"/>
      <c r="O40" s="205"/>
    </row>
    <row r="41" spans="1:15" ht="15.75" customHeight="1">
      <c r="A41" s="256"/>
      <c r="B41" s="246" t="s">
        <v>128</v>
      </c>
      <c r="C41" s="205" t="s">
        <v>249</v>
      </c>
      <c r="D41" s="89" t="s">
        <v>19</v>
      </c>
      <c r="E41" s="27">
        <v>4514.17</v>
      </c>
      <c r="F41" s="27">
        <v>4263.88</v>
      </c>
      <c r="G41" s="27">
        <v>4514.17</v>
      </c>
      <c r="H41" s="27">
        <v>4263.88</v>
      </c>
      <c r="I41" s="80"/>
      <c r="J41" s="80"/>
      <c r="K41" s="80"/>
      <c r="L41" s="80"/>
      <c r="M41" s="80"/>
      <c r="N41" s="80"/>
      <c r="O41" s="205" t="s">
        <v>2</v>
      </c>
    </row>
    <row r="42" spans="1:15" ht="15.75" customHeight="1">
      <c r="A42" s="256"/>
      <c r="B42" s="246"/>
      <c r="C42" s="205"/>
      <c r="D42" s="81" t="s">
        <v>20</v>
      </c>
      <c r="E42" s="27">
        <v>4441.7</v>
      </c>
      <c r="F42" s="147">
        <v>4430.9</v>
      </c>
      <c r="G42" s="27">
        <v>4441.7</v>
      </c>
      <c r="H42" s="147">
        <v>4430.9</v>
      </c>
      <c r="I42" s="80"/>
      <c r="J42" s="80"/>
      <c r="K42" s="80"/>
      <c r="L42" s="80"/>
      <c r="M42" s="80"/>
      <c r="N42" s="80"/>
      <c r="O42" s="205"/>
    </row>
    <row r="43" spans="1:15" ht="15.75" customHeight="1">
      <c r="A43" s="256"/>
      <c r="B43" s="246"/>
      <c r="C43" s="205"/>
      <c r="D43" s="81" t="s">
        <v>21</v>
      </c>
      <c r="E43" s="27">
        <v>4441.7</v>
      </c>
      <c r="F43" s="27">
        <v>4441.7</v>
      </c>
      <c r="G43" s="27">
        <v>4441.7</v>
      </c>
      <c r="H43" s="27">
        <v>4441.7</v>
      </c>
      <c r="I43" s="80"/>
      <c r="J43" s="80"/>
      <c r="K43" s="80"/>
      <c r="L43" s="80"/>
      <c r="M43" s="80"/>
      <c r="N43" s="80"/>
      <c r="O43" s="205"/>
    </row>
    <row r="44" spans="1:15" ht="15">
      <c r="A44" s="256"/>
      <c r="B44" s="246"/>
      <c r="C44" s="205"/>
      <c r="D44" s="81" t="s">
        <v>22</v>
      </c>
      <c r="E44" s="27">
        <v>4441.7</v>
      </c>
      <c r="F44" s="27">
        <v>4441.7</v>
      </c>
      <c r="G44" s="27">
        <v>4441.7</v>
      </c>
      <c r="H44" s="27">
        <v>4441.7</v>
      </c>
      <c r="I44" s="80"/>
      <c r="J44" s="80"/>
      <c r="K44" s="80"/>
      <c r="L44" s="80"/>
      <c r="M44" s="80"/>
      <c r="N44" s="80"/>
      <c r="O44" s="205"/>
    </row>
    <row r="45" spans="1:15" ht="15">
      <c r="A45" s="256"/>
      <c r="B45" s="246"/>
      <c r="C45" s="205"/>
      <c r="D45" s="90" t="s">
        <v>23</v>
      </c>
      <c r="E45" s="27">
        <v>4441.7</v>
      </c>
      <c r="F45" s="83"/>
      <c r="G45" s="27">
        <v>4441.7</v>
      </c>
      <c r="H45" s="83"/>
      <c r="I45" s="84"/>
      <c r="J45" s="84"/>
      <c r="K45" s="84"/>
      <c r="L45" s="84"/>
      <c r="M45" s="84"/>
      <c r="N45" s="84"/>
      <c r="O45" s="205"/>
    </row>
    <row r="46" spans="1:17" ht="15">
      <c r="A46" s="256"/>
      <c r="B46" s="246" t="s">
        <v>130</v>
      </c>
      <c r="C46" s="205" t="s">
        <v>240</v>
      </c>
      <c r="D46" s="51" t="s">
        <v>19</v>
      </c>
      <c r="E46" s="21">
        <v>686</v>
      </c>
      <c r="F46" s="21">
        <v>672</v>
      </c>
      <c r="G46" s="21">
        <v>686</v>
      </c>
      <c r="H46" s="21">
        <v>672</v>
      </c>
      <c r="I46" s="85"/>
      <c r="J46" s="85"/>
      <c r="K46" s="85"/>
      <c r="L46" s="85"/>
      <c r="M46" s="85"/>
      <c r="N46" s="85"/>
      <c r="O46" s="205" t="s">
        <v>2</v>
      </c>
      <c r="Q46" s="86"/>
    </row>
    <row r="47" spans="1:15" ht="15">
      <c r="A47" s="256"/>
      <c r="B47" s="246"/>
      <c r="C47" s="205"/>
      <c r="D47" s="51" t="s">
        <v>20</v>
      </c>
      <c r="E47" s="21">
        <v>686</v>
      </c>
      <c r="F47" s="145">
        <v>252</v>
      </c>
      <c r="G47" s="21">
        <v>686</v>
      </c>
      <c r="H47" s="145">
        <v>252</v>
      </c>
      <c r="I47" s="85"/>
      <c r="J47" s="85"/>
      <c r="K47" s="85"/>
      <c r="L47" s="85"/>
      <c r="M47" s="85"/>
      <c r="N47" s="85"/>
      <c r="O47" s="205"/>
    </row>
    <row r="48" spans="1:15" ht="15">
      <c r="A48" s="256"/>
      <c r="B48" s="246"/>
      <c r="C48" s="205"/>
      <c r="D48" s="51" t="s">
        <v>21</v>
      </c>
      <c r="E48" s="21">
        <v>686</v>
      </c>
      <c r="F48" s="21">
        <v>686</v>
      </c>
      <c r="G48" s="21">
        <v>686</v>
      </c>
      <c r="H48" s="21">
        <v>686</v>
      </c>
      <c r="I48" s="85"/>
      <c r="J48" s="85"/>
      <c r="K48" s="85"/>
      <c r="L48" s="85"/>
      <c r="M48" s="85"/>
      <c r="N48" s="85"/>
      <c r="O48" s="205"/>
    </row>
    <row r="49" spans="1:15" ht="15">
      <c r="A49" s="256"/>
      <c r="B49" s="246"/>
      <c r="C49" s="205"/>
      <c r="D49" s="51" t="s">
        <v>22</v>
      </c>
      <c r="E49" s="21">
        <v>686</v>
      </c>
      <c r="F49" s="21">
        <v>686</v>
      </c>
      <c r="G49" s="21">
        <v>686</v>
      </c>
      <c r="H49" s="21">
        <v>686</v>
      </c>
      <c r="I49" s="85"/>
      <c r="J49" s="85"/>
      <c r="K49" s="85"/>
      <c r="L49" s="85"/>
      <c r="M49" s="85"/>
      <c r="N49" s="85"/>
      <c r="O49" s="205"/>
    </row>
    <row r="50" spans="1:15" ht="15">
      <c r="A50" s="256"/>
      <c r="B50" s="247"/>
      <c r="C50" s="205"/>
      <c r="D50" s="51" t="s">
        <v>23</v>
      </c>
      <c r="E50" s="21">
        <v>686</v>
      </c>
      <c r="F50" s="21"/>
      <c r="G50" s="21">
        <v>686</v>
      </c>
      <c r="H50" s="21"/>
      <c r="I50" s="85"/>
      <c r="J50" s="85"/>
      <c r="K50" s="85"/>
      <c r="L50" s="85"/>
      <c r="M50" s="85"/>
      <c r="N50" s="85"/>
      <c r="O50" s="205"/>
    </row>
    <row r="51" spans="1:15" ht="80.25" customHeight="1">
      <c r="A51" s="256"/>
      <c r="B51" s="91" t="s">
        <v>223</v>
      </c>
      <c r="C51" s="209" t="s">
        <v>241</v>
      </c>
      <c r="D51" s="159" t="s">
        <v>131</v>
      </c>
      <c r="E51" s="21">
        <f>SUM(E52:E71)</f>
        <v>22500</v>
      </c>
      <c r="F51" s="143">
        <f>SUM(F52:F63)</f>
        <v>13477.9</v>
      </c>
      <c r="G51" s="143">
        <f>SUM(G52:G71)</f>
        <v>22500</v>
      </c>
      <c r="H51" s="143">
        <f>SUM(H52:H63)</f>
        <v>13477.9</v>
      </c>
      <c r="I51" s="67"/>
      <c r="J51" s="67"/>
      <c r="K51" s="67"/>
      <c r="L51" s="67"/>
      <c r="M51" s="67"/>
      <c r="N51" s="67"/>
      <c r="O51" s="209" t="s">
        <v>55</v>
      </c>
    </row>
    <row r="52" spans="1:15" ht="30">
      <c r="A52" s="256"/>
      <c r="B52" s="41" t="s">
        <v>48</v>
      </c>
      <c r="C52" s="210"/>
      <c r="D52" s="226" t="s">
        <v>19</v>
      </c>
      <c r="E52" s="68">
        <v>1100</v>
      </c>
      <c r="F52" s="68">
        <v>1095.9</v>
      </c>
      <c r="G52" s="68">
        <v>1100</v>
      </c>
      <c r="H52" s="68">
        <v>1095.9</v>
      </c>
      <c r="I52" s="10"/>
      <c r="J52" s="10"/>
      <c r="K52" s="10"/>
      <c r="L52" s="10"/>
      <c r="M52" s="10"/>
      <c r="N52" s="10"/>
      <c r="O52" s="210"/>
    </row>
    <row r="53" spans="1:15" ht="30">
      <c r="A53" s="256"/>
      <c r="B53" s="41" t="s">
        <v>49</v>
      </c>
      <c r="C53" s="210"/>
      <c r="D53" s="226"/>
      <c r="E53" s="68">
        <v>1100</v>
      </c>
      <c r="F53" s="68">
        <v>1099</v>
      </c>
      <c r="G53" s="68">
        <v>1100</v>
      </c>
      <c r="H53" s="68">
        <v>1099</v>
      </c>
      <c r="I53" s="10"/>
      <c r="J53" s="10"/>
      <c r="K53" s="10"/>
      <c r="L53" s="10"/>
      <c r="M53" s="10"/>
      <c r="N53" s="10"/>
      <c r="O53" s="210"/>
    </row>
    <row r="54" spans="1:15" ht="30">
      <c r="A54" s="256"/>
      <c r="B54" s="41" t="s">
        <v>50</v>
      </c>
      <c r="C54" s="210"/>
      <c r="D54" s="226"/>
      <c r="E54" s="68">
        <v>1100</v>
      </c>
      <c r="F54" s="68">
        <v>1092</v>
      </c>
      <c r="G54" s="68">
        <v>1100</v>
      </c>
      <c r="H54" s="68">
        <v>1092</v>
      </c>
      <c r="I54" s="10"/>
      <c r="J54" s="10"/>
      <c r="K54" s="10"/>
      <c r="L54" s="10"/>
      <c r="M54" s="10"/>
      <c r="N54" s="10"/>
      <c r="O54" s="210"/>
    </row>
    <row r="55" spans="1:15" ht="30">
      <c r="A55" s="256"/>
      <c r="B55" s="92" t="s">
        <v>51</v>
      </c>
      <c r="C55" s="210"/>
      <c r="D55" s="226"/>
      <c r="E55" s="68">
        <v>1200</v>
      </c>
      <c r="F55" s="68">
        <v>1197</v>
      </c>
      <c r="G55" s="68">
        <v>1200</v>
      </c>
      <c r="H55" s="68">
        <v>1197</v>
      </c>
      <c r="I55" s="10"/>
      <c r="J55" s="10"/>
      <c r="K55" s="10"/>
      <c r="L55" s="10"/>
      <c r="M55" s="10"/>
      <c r="N55" s="10"/>
      <c r="O55" s="210"/>
    </row>
    <row r="56" spans="1:15" ht="30">
      <c r="A56" s="256"/>
      <c r="B56" s="41" t="s">
        <v>48</v>
      </c>
      <c r="C56" s="210"/>
      <c r="D56" s="226" t="s">
        <v>20</v>
      </c>
      <c r="E56" s="68">
        <v>1100</v>
      </c>
      <c r="F56" s="167">
        <v>1099</v>
      </c>
      <c r="G56" s="68">
        <v>1100</v>
      </c>
      <c r="H56" s="167">
        <v>1099</v>
      </c>
      <c r="I56" s="10"/>
      <c r="J56" s="10"/>
      <c r="K56" s="10"/>
      <c r="L56" s="10"/>
      <c r="M56" s="10"/>
      <c r="N56" s="10"/>
      <c r="O56" s="210"/>
    </row>
    <row r="57" spans="1:15" ht="30">
      <c r="A57" s="256"/>
      <c r="B57" s="41" t="s">
        <v>49</v>
      </c>
      <c r="C57" s="210"/>
      <c r="D57" s="226"/>
      <c r="E57" s="68">
        <v>1100</v>
      </c>
      <c r="F57" s="167">
        <v>1099</v>
      </c>
      <c r="G57" s="68">
        <v>1100</v>
      </c>
      <c r="H57" s="167">
        <v>1099</v>
      </c>
      <c r="I57" s="10"/>
      <c r="J57" s="10"/>
      <c r="K57" s="10"/>
      <c r="L57" s="10"/>
      <c r="M57" s="10"/>
      <c r="N57" s="10"/>
      <c r="O57" s="210"/>
    </row>
    <row r="58" spans="1:15" ht="30">
      <c r="A58" s="256"/>
      <c r="B58" s="41" t="s">
        <v>50</v>
      </c>
      <c r="C58" s="210"/>
      <c r="D58" s="226"/>
      <c r="E58" s="68">
        <v>1100</v>
      </c>
      <c r="F58" s="167">
        <v>1099</v>
      </c>
      <c r="G58" s="68">
        <v>1100</v>
      </c>
      <c r="H58" s="167">
        <v>1099</v>
      </c>
      <c r="I58" s="10"/>
      <c r="J58" s="10"/>
      <c r="K58" s="10"/>
      <c r="L58" s="10"/>
      <c r="M58" s="10"/>
      <c r="N58" s="10"/>
      <c r="O58" s="210"/>
    </row>
    <row r="59" spans="1:15" ht="30">
      <c r="A59" s="256"/>
      <c r="B59" s="92" t="s">
        <v>51</v>
      </c>
      <c r="C59" s="210"/>
      <c r="D59" s="226"/>
      <c r="E59" s="68">
        <v>1200</v>
      </c>
      <c r="F59" s="167">
        <v>1197</v>
      </c>
      <c r="G59" s="68">
        <v>1200</v>
      </c>
      <c r="H59" s="167">
        <v>1197</v>
      </c>
      <c r="I59" s="10"/>
      <c r="J59" s="10"/>
      <c r="K59" s="10"/>
      <c r="L59" s="10"/>
      <c r="M59" s="10"/>
      <c r="N59" s="10"/>
      <c r="O59" s="210"/>
    </row>
    <row r="60" spans="1:15" ht="30">
      <c r="A60" s="256"/>
      <c r="B60" s="41" t="s">
        <v>48</v>
      </c>
      <c r="C60" s="210"/>
      <c r="D60" s="226" t="s">
        <v>21</v>
      </c>
      <c r="E60" s="68">
        <v>1100</v>
      </c>
      <c r="F60" s="68">
        <v>1100</v>
      </c>
      <c r="G60" s="68">
        <v>1100</v>
      </c>
      <c r="H60" s="68">
        <v>1100</v>
      </c>
      <c r="I60" s="10"/>
      <c r="J60" s="10"/>
      <c r="K60" s="10"/>
      <c r="L60" s="10"/>
      <c r="M60" s="10"/>
      <c r="N60" s="10"/>
      <c r="O60" s="210"/>
    </row>
    <row r="61" spans="1:15" ht="30">
      <c r="A61" s="256"/>
      <c r="B61" s="41" t="s">
        <v>49</v>
      </c>
      <c r="C61" s="210"/>
      <c r="D61" s="226"/>
      <c r="E61" s="68">
        <v>1100</v>
      </c>
      <c r="F61" s="68">
        <v>1100</v>
      </c>
      <c r="G61" s="68">
        <v>1100</v>
      </c>
      <c r="H61" s="68">
        <v>1100</v>
      </c>
      <c r="I61" s="10"/>
      <c r="J61" s="10"/>
      <c r="K61" s="10"/>
      <c r="L61" s="10"/>
      <c r="M61" s="10"/>
      <c r="N61" s="10"/>
      <c r="O61" s="210"/>
    </row>
    <row r="62" spans="1:15" ht="30">
      <c r="A62" s="256"/>
      <c r="B62" s="41" t="s">
        <v>50</v>
      </c>
      <c r="C62" s="210"/>
      <c r="D62" s="226"/>
      <c r="E62" s="68">
        <v>1100</v>
      </c>
      <c r="F62" s="68">
        <v>1100</v>
      </c>
      <c r="G62" s="68">
        <v>1100</v>
      </c>
      <c r="H62" s="68">
        <v>1100</v>
      </c>
      <c r="I62" s="10"/>
      <c r="J62" s="10"/>
      <c r="K62" s="10"/>
      <c r="L62" s="10"/>
      <c r="M62" s="10"/>
      <c r="N62" s="10"/>
      <c r="O62" s="210"/>
    </row>
    <row r="63" spans="1:15" ht="30">
      <c r="A63" s="256"/>
      <c r="B63" s="92" t="s">
        <v>51</v>
      </c>
      <c r="C63" s="210"/>
      <c r="D63" s="226"/>
      <c r="E63" s="68">
        <v>1200</v>
      </c>
      <c r="F63" s="68">
        <v>1200</v>
      </c>
      <c r="G63" s="68">
        <v>1200</v>
      </c>
      <c r="H63" s="68">
        <v>1200</v>
      </c>
      <c r="I63" s="10"/>
      <c r="J63" s="10"/>
      <c r="K63" s="10"/>
      <c r="L63" s="10"/>
      <c r="M63" s="10"/>
      <c r="N63" s="10"/>
      <c r="O63" s="210"/>
    </row>
    <row r="64" spans="1:15" ht="30">
      <c r="A64" s="256"/>
      <c r="B64" s="41" t="s">
        <v>48</v>
      </c>
      <c r="C64" s="210"/>
      <c r="D64" s="206" t="s">
        <v>22</v>
      </c>
      <c r="E64" s="68">
        <v>1100</v>
      </c>
      <c r="F64" s="68">
        <v>1100</v>
      </c>
      <c r="G64" s="68">
        <v>1100</v>
      </c>
      <c r="H64" s="68">
        <v>1100</v>
      </c>
      <c r="I64" s="10"/>
      <c r="J64" s="10"/>
      <c r="K64" s="10"/>
      <c r="L64" s="10"/>
      <c r="M64" s="10"/>
      <c r="N64" s="10"/>
      <c r="O64" s="210"/>
    </row>
    <row r="65" spans="1:15" ht="30">
      <c r="A65" s="256"/>
      <c r="B65" s="41" t="s">
        <v>49</v>
      </c>
      <c r="C65" s="210"/>
      <c r="D65" s="207"/>
      <c r="E65" s="68">
        <v>1100</v>
      </c>
      <c r="F65" s="68">
        <v>1100</v>
      </c>
      <c r="G65" s="68">
        <v>1100</v>
      </c>
      <c r="H65" s="68">
        <v>1100</v>
      </c>
      <c r="I65" s="10"/>
      <c r="J65" s="10"/>
      <c r="K65" s="10"/>
      <c r="L65" s="10"/>
      <c r="M65" s="10"/>
      <c r="N65" s="10"/>
      <c r="O65" s="210"/>
    </row>
    <row r="66" spans="1:15" ht="30">
      <c r="A66" s="256"/>
      <c r="B66" s="41" t="s">
        <v>50</v>
      </c>
      <c r="C66" s="210"/>
      <c r="D66" s="207"/>
      <c r="E66" s="68">
        <v>1100</v>
      </c>
      <c r="F66" s="68">
        <v>1100</v>
      </c>
      <c r="G66" s="68">
        <v>1100</v>
      </c>
      <c r="H66" s="68">
        <v>1100</v>
      </c>
      <c r="I66" s="10"/>
      <c r="J66" s="10"/>
      <c r="K66" s="10"/>
      <c r="L66" s="10"/>
      <c r="M66" s="10"/>
      <c r="N66" s="10"/>
      <c r="O66" s="210"/>
    </row>
    <row r="67" spans="1:15" ht="30">
      <c r="A67" s="256"/>
      <c r="B67" s="92" t="s">
        <v>51</v>
      </c>
      <c r="C67" s="210"/>
      <c r="D67" s="207"/>
      <c r="E67" s="68">
        <v>1200</v>
      </c>
      <c r="F67" s="68">
        <v>1200</v>
      </c>
      <c r="G67" s="68">
        <v>1200</v>
      </c>
      <c r="H67" s="68">
        <v>1200</v>
      </c>
      <c r="I67" s="10"/>
      <c r="J67" s="10"/>
      <c r="K67" s="10"/>
      <c r="L67" s="10"/>
      <c r="M67" s="10"/>
      <c r="N67" s="10"/>
      <c r="O67" s="210"/>
    </row>
    <row r="68" spans="1:15" ht="30">
      <c r="A68" s="256"/>
      <c r="B68" s="41" t="s">
        <v>48</v>
      </c>
      <c r="C68" s="210"/>
      <c r="D68" s="226" t="s">
        <v>23</v>
      </c>
      <c r="E68" s="68">
        <v>1100</v>
      </c>
      <c r="F68" s="93"/>
      <c r="G68" s="68">
        <v>1100</v>
      </c>
      <c r="H68" s="93"/>
      <c r="I68" s="10"/>
      <c r="J68" s="10"/>
      <c r="K68" s="10"/>
      <c r="L68" s="10"/>
      <c r="M68" s="10"/>
      <c r="N68" s="10"/>
      <c r="O68" s="210"/>
    </row>
    <row r="69" spans="1:15" ht="30">
      <c r="A69" s="256"/>
      <c r="B69" s="41" t="s">
        <v>49</v>
      </c>
      <c r="C69" s="210"/>
      <c r="D69" s="226"/>
      <c r="E69" s="68">
        <v>1100</v>
      </c>
      <c r="F69" s="93"/>
      <c r="G69" s="68">
        <v>1100</v>
      </c>
      <c r="H69" s="93"/>
      <c r="I69" s="10"/>
      <c r="J69" s="10"/>
      <c r="K69" s="10"/>
      <c r="L69" s="10"/>
      <c r="M69" s="10"/>
      <c r="N69" s="10"/>
      <c r="O69" s="210"/>
    </row>
    <row r="70" spans="1:15" ht="30">
      <c r="A70" s="256"/>
      <c r="B70" s="41" t="s">
        <v>50</v>
      </c>
      <c r="C70" s="210"/>
      <c r="D70" s="226"/>
      <c r="E70" s="68">
        <v>1100</v>
      </c>
      <c r="F70" s="93"/>
      <c r="G70" s="68">
        <v>1100</v>
      </c>
      <c r="H70" s="93"/>
      <c r="I70" s="10"/>
      <c r="J70" s="10"/>
      <c r="K70" s="10"/>
      <c r="L70" s="10"/>
      <c r="M70" s="10"/>
      <c r="N70" s="10"/>
      <c r="O70" s="210"/>
    </row>
    <row r="71" spans="1:15" ht="30">
      <c r="A71" s="256"/>
      <c r="B71" s="92" t="s">
        <v>51</v>
      </c>
      <c r="C71" s="218"/>
      <c r="D71" s="226"/>
      <c r="E71" s="68">
        <v>1200</v>
      </c>
      <c r="F71" s="94"/>
      <c r="G71" s="68">
        <v>1200</v>
      </c>
      <c r="H71" s="94"/>
      <c r="I71" s="10"/>
      <c r="J71" s="10"/>
      <c r="K71" s="10"/>
      <c r="L71" s="10"/>
      <c r="M71" s="10"/>
      <c r="N71" s="10"/>
      <c r="O71" s="218"/>
    </row>
    <row r="72" spans="1:15" ht="360">
      <c r="A72" s="256"/>
      <c r="B72" s="91" t="s">
        <v>224</v>
      </c>
      <c r="C72" s="209" t="s">
        <v>242</v>
      </c>
      <c r="D72" s="159" t="s">
        <v>138</v>
      </c>
      <c r="E72" s="21">
        <f>SUM(G72+K72)</f>
        <v>86289</v>
      </c>
      <c r="F72" s="68">
        <f>SUM(F73+F76+F79+F82+F85+F88+F91+F94+F97+F98+F99++F100+F101+F102+F103+F104+F105+F106+F107+F108)</f>
        <v>63206.3</v>
      </c>
      <c r="G72" s="68">
        <f>SUM(G73+G76+G79+G82+G85+G88+G91+G94+G97+G98+G99++G100+G101+G102+G103+G104+G105+G106+G107+G108)</f>
        <v>69189</v>
      </c>
      <c r="H72" s="68">
        <f>SUM(H73+H76+H79+H82+H85+H88+H91+H94+H97+H98+H99++H100+H101+H102+H103+H104+H105+H106+H107+H108)</f>
        <v>40406.3</v>
      </c>
      <c r="I72" s="162"/>
      <c r="J72" s="162"/>
      <c r="K72" s="24">
        <f>SUM(K73+K76+K79+K82+K85+K88+K91+K94+K97+K98+K99+K100)</f>
        <v>17100</v>
      </c>
      <c r="L72" s="24">
        <f>SUM(L73+L76+L79+L82+L85+L88+L91+L94+L97+L98+L99+L100)</f>
        <v>17100</v>
      </c>
      <c r="M72" s="162"/>
      <c r="N72" s="162"/>
      <c r="O72" s="209" t="s">
        <v>55</v>
      </c>
    </row>
    <row r="73" spans="1:15" ht="30">
      <c r="A73" s="256"/>
      <c r="B73" s="152" t="s">
        <v>132</v>
      </c>
      <c r="C73" s="210"/>
      <c r="D73" s="206" t="s">
        <v>19</v>
      </c>
      <c r="E73" s="28">
        <f>SUM(E74:E75)</f>
        <v>9809</v>
      </c>
      <c r="F73" s="22">
        <f>SUM(F74:F75)</f>
        <v>4100</v>
      </c>
      <c r="G73" s="22">
        <f>SUM(G74:G75)</f>
        <v>8209</v>
      </c>
      <c r="H73" s="22">
        <f>SUM(H74:H75)</f>
        <v>2500</v>
      </c>
      <c r="I73" s="10"/>
      <c r="J73" s="10"/>
      <c r="K73" s="25">
        <v>1600</v>
      </c>
      <c r="L73" s="25">
        <v>1600</v>
      </c>
      <c r="M73" s="10"/>
      <c r="N73" s="10"/>
      <c r="O73" s="210"/>
    </row>
    <row r="74" spans="1:15" ht="15">
      <c r="A74" s="256"/>
      <c r="B74" s="96" t="s">
        <v>133</v>
      </c>
      <c r="C74" s="210"/>
      <c r="D74" s="207"/>
      <c r="E74" s="20">
        <f>SUM(G74+K74)</f>
        <v>8909</v>
      </c>
      <c r="F74" s="23">
        <f>SUM(H74+L74)</f>
        <v>3200</v>
      </c>
      <c r="G74" s="23">
        <v>7309</v>
      </c>
      <c r="H74" s="23">
        <v>1600</v>
      </c>
      <c r="I74" s="15"/>
      <c r="J74" s="15"/>
      <c r="K74" s="24">
        <v>1600</v>
      </c>
      <c r="L74" s="24">
        <v>1600</v>
      </c>
      <c r="M74" s="10"/>
      <c r="N74" s="10"/>
      <c r="O74" s="210"/>
    </row>
    <row r="75" spans="1:17" ht="15">
      <c r="A75" s="256"/>
      <c r="B75" s="96" t="s">
        <v>134</v>
      </c>
      <c r="C75" s="210"/>
      <c r="D75" s="207"/>
      <c r="E75" s="20">
        <f>SUM(G75+K75)</f>
        <v>900</v>
      </c>
      <c r="F75" s="23">
        <v>900</v>
      </c>
      <c r="G75" s="23">
        <v>900</v>
      </c>
      <c r="H75" s="23">
        <v>900</v>
      </c>
      <c r="I75" s="15"/>
      <c r="J75" s="15"/>
      <c r="K75" s="24"/>
      <c r="L75" s="24"/>
      <c r="M75" s="10"/>
      <c r="N75" s="10"/>
      <c r="O75" s="210"/>
      <c r="Q75" s="86"/>
    </row>
    <row r="76" spans="1:15" ht="30">
      <c r="A76" s="256"/>
      <c r="B76" s="153" t="s">
        <v>135</v>
      </c>
      <c r="C76" s="210"/>
      <c r="D76" s="207"/>
      <c r="E76" s="28">
        <f>SUM(E77:E78)</f>
        <v>10019.5</v>
      </c>
      <c r="F76" s="22">
        <f>SUM(F77:F78)</f>
        <v>3506.9</v>
      </c>
      <c r="G76" s="22">
        <f>SUM(G77:G78)</f>
        <v>9019.5</v>
      </c>
      <c r="H76" s="22">
        <f>SUM(H77:H78)</f>
        <v>2506.9</v>
      </c>
      <c r="I76" s="15"/>
      <c r="J76" s="15"/>
      <c r="K76" s="25">
        <v>1000</v>
      </c>
      <c r="L76" s="25">
        <v>1000</v>
      </c>
      <c r="M76" s="10"/>
      <c r="N76" s="10"/>
      <c r="O76" s="210"/>
    </row>
    <row r="77" spans="1:17" ht="15">
      <c r="A77" s="256"/>
      <c r="B77" s="154" t="s">
        <v>133</v>
      </c>
      <c r="C77" s="210"/>
      <c r="D77" s="207"/>
      <c r="E77" s="20">
        <f>SUM(G77+K77)</f>
        <v>8500</v>
      </c>
      <c r="F77" s="23">
        <f>SUM(H77+L77)</f>
        <v>2000</v>
      </c>
      <c r="G77" s="23">
        <v>7500</v>
      </c>
      <c r="H77" s="23">
        <v>1000</v>
      </c>
      <c r="I77" s="15"/>
      <c r="J77" s="15"/>
      <c r="K77" s="24">
        <v>1000</v>
      </c>
      <c r="L77" s="24">
        <v>1000</v>
      </c>
      <c r="M77" s="10"/>
      <c r="N77" s="10"/>
      <c r="O77" s="210"/>
      <c r="Q77" s="86"/>
    </row>
    <row r="78" spans="1:15" ht="15">
      <c r="A78" s="256"/>
      <c r="B78" s="155" t="s">
        <v>134</v>
      </c>
      <c r="C78" s="210"/>
      <c r="D78" s="207"/>
      <c r="E78" s="20">
        <f>SUM(G78+K78)</f>
        <v>1519.5</v>
      </c>
      <c r="F78" s="23">
        <v>1506.9</v>
      </c>
      <c r="G78" s="23">
        <v>1519.5</v>
      </c>
      <c r="H78" s="23">
        <v>1506.9</v>
      </c>
      <c r="I78" s="15"/>
      <c r="J78" s="15"/>
      <c r="K78" s="24"/>
      <c r="L78" s="24"/>
      <c r="M78" s="10"/>
      <c r="N78" s="10"/>
      <c r="O78" s="210"/>
    </row>
    <row r="79" spans="1:17" ht="30">
      <c r="A79" s="256"/>
      <c r="B79" s="153" t="s">
        <v>136</v>
      </c>
      <c r="C79" s="210"/>
      <c r="D79" s="207"/>
      <c r="E79" s="28">
        <f>SUM(E80:E81)</f>
        <v>8539</v>
      </c>
      <c r="F79" s="22">
        <f>SUM(F80:F81)</f>
        <v>3719.5</v>
      </c>
      <c r="G79" s="22">
        <f>SUM(G80:G81)</f>
        <v>7339</v>
      </c>
      <c r="H79" s="22">
        <f>SUM(H80:H81)</f>
        <v>2519.5</v>
      </c>
      <c r="I79" s="15"/>
      <c r="J79" s="15"/>
      <c r="K79" s="25">
        <v>1200</v>
      </c>
      <c r="L79" s="25">
        <v>1200</v>
      </c>
      <c r="M79" s="10"/>
      <c r="N79" s="10"/>
      <c r="O79" s="210"/>
      <c r="Q79" s="86"/>
    </row>
    <row r="80" spans="1:15" ht="15">
      <c r="A80" s="256"/>
      <c r="B80" s="154" t="s">
        <v>133</v>
      </c>
      <c r="C80" s="210"/>
      <c r="D80" s="207"/>
      <c r="E80" s="20">
        <f>SUM(G80+K80)</f>
        <v>7219.5</v>
      </c>
      <c r="F80" s="23">
        <f>SUM(H80+L80)</f>
        <v>2400</v>
      </c>
      <c r="G80" s="23">
        <v>6019.5</v>
      </c>
      <c r="H80" s="23">
        <v>1200</v>
      </c>
      <c r="I80" s="15"/>
      <c r="J80" s="15"/>
      <c r="K80" s="24">
        <v>1200</v>
      </c>
      <c r="L80" s="24">
        <v>1200</v>
      </c>
      <c r="M80" s="10"/>
      <c r="N80" s="10"/>
      <c r="O80" s="210"/>
    </row>
    <row r="81" spans="1:15" ht="15">
      <c r="A81" s="256"/>
      <c r="B81" s="155" t="s">
        <v>134</v>
      </c>
      <c r="C81" s="210"/>
      <c r="D81" s="207"/>
      <c r="E81" s="20">
        <f>SUM(G81+K81)</f>
        <v>1319.5</v>
      </c>
      <c r="F81" s="23">
        <v>1319.5</v>
      </c>
      <c r="G81" s="23">
        <v>1319.5</v>
      </c>
      <c r="H81" s="23">
        <v>1319.5</v>
      </c>
      <c r="I81" s="15"/>
      <c r="J81" s="15"/>
      <c r="K81" s="11"/>
      <c r="L81" s="11"/>
      <c r="M81" s="10"/>
      <c r="N81" s="10"/>
      <c r="O81" s="210"/>
    </row>
    <row r="82" spans="1:15" ht="30">
      <c r="A82" s="256"/>
      <c r="B82" s="98" t="s">
        <v>137</v>
      </c>
      <c r="C82" s="210"/>
      <c r="D82" s="207"/>
      <c r="E82" s="28">
        <f>SUM(E83:E84)</f>
        <v>5978.5</v>
      </c>
      <c r="F82" s="22">
        <f>SUM(F83:F84)</f>
        <v>4478.5</v>
      </c>
      <c r="G82" s="22">
        <f>SUM(G83:G84)</f>
        <v>4078.5</v>
      </c>
      <c r="H82" s="22">
        <f>SUM(H83:H84)</f>
        <v>2578.5</v>
      </c>
      <c r="I82" s="15"/>
      <c r="J82" s="15"/>
      <c r="K82" s="25">
        <v>1900</v>
      </c>
      <c r="L82" s="25">
        <v>1900</v>
      </c>
      <c r="M82" s="10"/>
      <c r="N82" s="10"/>
      <c r="O82" s="210"/>
    </row>
    <row r="83" spans="1:15" ht="15">
      <c r="A83" s="256"/>
      <c r="B83" s="96" t="s">
        <v>133</v>
      </c>
      <c r="C83" s="210"/>
      <c r="D83" s="207"/>
      <c r="E83" s="20">
        <f>SUM(G83+K83)</f>
        <v>5300</v>
      </c>
      <c r="F83" s="24">
        <f>SUM(H83+L83)</f>
        <v>3800</v>
      </c>
      <c r="G83" s="24">
        <v>3400</v>
      </c>
      <c r="H83" s="24">
        <v>1900</v>
      </c>
      <c r="I83" s="15"/>
      <c r="J83" s="15"/>
      <c r="K83" s="24">
        <v>1900</v>
      </c>
      <c r="L83" s="24">
        <v>1900</v>
      </c>
      <c r="M83" s="10"/>
      <c r="N83" s="10"/>
      <c r="O83" s="210"/>
    </row>
    <row r="84" spans="1:15" ht="15">
      <c r="A84" s="256"/>
      <c r="B84" s="96" t="s">
        <v>134</v>
      </c>
      <c r="C84" s="210"/>
      <c r="D84" s="208"/>
      <c r="E84" s="20">
        <f>SUM(G84+K84)</f>
        <v>678.5</v>
      </c>
      <c r="F84" s="24">
        <v>678.5</v>
      </c>
      <c r="G84" s="24">
        <v>678.5</v>
      </c>
      <c r="H84" s="24">
        <v>678.5</v>
      </c>
      <c r="I84" s="15"/>
      <c r="J84" s="15"/>
      <c r="K84" s="99"/>
      <c r="L84" s="99"/>
      <c r="M84" s="10"/>
      <c r="N84" s="10"/>
      <c r="O84" s="210"/>
    </row>
    <row r="85" spans="1:15" ht="30">
      <c r="A85" s="256"/>
      <c r="B85" s="50" t="s">
        <v>48</v>
      </c>
      <c r="C85" s="210"/>
      <c r="D85" s="206" t="s">
        <v>20</v>
      </c>
      <c r="E85" s="28">
        <f>SUM(E86:E87)</f>
        <v>4119.5</v>
      </c>
      <c r="F85" s="169">
        <f aca="true" t="shared" si="1" ref="F85:F96">SUM(H85+L85)</f>
        <v>4086.7</v>
      </c>
      <c r="G85" s="25">
        <v>2519.5</v>
      </c>
      <c r="H85" s="169">
        <f>SUM(H86:H87)</f>
        <v>2486.7</v>
      </c>
      <c r="I85" s="13"/>
      <c r="J85" s="14"/>
      <c r="K85" s="25">
        <v>1600</v>
      </c>
      <c r="L85" s="25">
        <f>SUM(L86:L87)</f>
        <v>1600</v>
      </c>
      <c r="M85" s="10"/>
      <c r="N85" s="10"/>
      <c r="O85" s="210"/>
    </row>
    <row r="86" spans="1:15" ht="15">
      <c r="A86" s="256"/>
      <c r="B86" s="154" t="s">
        <v>133</v>
      </c>
      <c r="C86" s="210"/>
      <c r="D86" s="207"/>
      <c r="E86" s="20">
        <f>SUM(G86+K86)</f>
        <v>3200</v>
      </c>
      <c r="F86" s="168">
        <f t="shared" si="1"/>
        <v>3200</v>
      </c>
      <c r="G86" s="24">
        <v>1600</v>
      </c>
      <c r="H86" s="168">
        <v>1600</v>
      </c>
      <c r="I86" s="15"/>
      <c r="J86" s="10"/>
      <c r="K86" s="24">
        <v>1600</v>
      </c>
      <c r="L86" s="24">
        <v>1600</v>
      </c>
      <c r="M86" s="10"/>
      <c r="N86" s="10"/>
      <c r="O86" s="210"/>
    </row>
    <row r="87" spans="1:15" ht="15">
      <c r="A87" s="256"/>
      <c r="B87" s="96" t="s">
        <v>134</v>
      </c>
      <c r="C87" s="210"/>
      <c r="D87" s="207"/>
      <c r="E87" s="20">
        <f>SUM(G87+K87)</f>
        <v>919.5</v>
      </c>
      <c r="F87" s="168">
        <f t="shared" si="1"/>
        <v>886.7</v>
      </c>
      <c r="G87" s="24">
        <v>919.5</v>
      </c>
      <c r="H87" s="168">
        <v>886.7</v>
      </c>
      <c r="I87" s="15"/>
      <c r="J87" s="10"/>
      <c r="K87" s="24">
        <v>0</v>
      </c>
      <c r="L87" s="24">
        <v>0</v>
      </c>
      <c r="M87" s="10"/>
      <c r="N87" s="10"/>
      <c r="O87" s="210"/>
    </row>
    <row r="88" spans="1:15" ht="30">
      <c r="A88" s="256"/>
      <c r="B88" s="50" t="s">
        <v>49</v>
      </c>
      <c r="C88" s="210"/>
      <c r="D88" s="207"/>
      <c r="E88" s="28">
        <f>SUM(E89:E90)</f>
        <v>3519.5</v>
      </c>
      <c r="F88" s="25">
        <f t="shared" si="1"/>
        <v>3506.9</v>
      </c>
      <c r="G88" s="25">
        <v>2519.5</v>
      </c>
      <c r="H88" s="25">
        <f>SUM(H89:H90)</f>
        <v>2506.9</v>
      </c>
      <c r="I88" s="13"/>
      <c r="J88" s="14"/>
      <c r="K88" s="25">
        <v>1000</v>
      </c>
      <c r="L88" s="25">
        <v>1000</v>
      </c>
      <c r="M88" s="10"/>
      <c r="N88" s="10"/>
      <c r="O88" s="210"/>
    </row>
    <row r="89" spans="1:15" ht="15">
      <c r="A89" s="256"/>
      <c r="B89" s="154" t="s">
        <v>133</v>
      </c>
      <c r="C89" s="210"/>
      <c r="D89" s="207"/>
      <c r="E89" s="20">
        <f>SUM(G89+K89)</f>
        <v>2000</v>
      </c>
      <c r="F89" s="24">
        <f t="shared" si="1"/>
        <v>2000</v>
      </c>
      <c r="G89" s="24">
        <v>1000</v>
      </c>
      <c r="H89" s="24">
        <v>1000</v>
      </c>
      <c r="I89" s="15"/>
      <c r="J89" s="10"/>
      <c r="K89" s="24">
        <v>1000</v>
      </c>
      <c r="L89" s="24">
        <v>1000</v>
      </c>
      <c r="M89" s="10"/>
      <c r="N89" s="10"/>
      <c r="O89" s="210"/>
    </row>
    <row r="90" spans="1:15" ht="15">
      <c r="A90" s="256"/>
      <c r="B90" s="96" t="s">
        <v>134</v>
      </c>
      <c r="C90" s="210"/>
      <c r="D90" s="207"/>
      <c r="E90" s="20">
        <f>SUM(G90+K90)</f>
        <v>1519.5</v>
      </c>
      <c r="F90" s="24">
        <f t="shared" si="1"/>
        <v>1506.9</v>
      </c>
      <c r="G90" s="24">
        <v>1519.5</v>
      </c>
      <c r="H90" s="24">
        <v>1506.9</v>
      </c>
      <c r="I90" s="15"/>
      <c r="J90" s="10"/>
      <c r="K90" s="24"/>
      <c r="L90" s="24"/>
      <c r="M90" s="10"/>
      <c r="N90" s="10"/>
      <c r="O90" s="210"/>
    </row>
    <row r="91" spans="1:15" ht="30">
      <c r="A91" s="256"/>
      <c r="B91" s="50" t="s">
        <v>50</v>
      </c>
      <c r="C91" s="210"/>
      <c r="D91" s="207"/>
      <c r="E91" s="28">
        <f>SUM(E92:E93)</f>
        <v>3719.5</v>
      </c>
      <c r="F91" s="25">
        <f t="shared" si="1"/>
        <v>3719.5</v>
      </c>
      <c r="G91" s="25">
        <v>2519.5</v>
      </c>
      <c r="H91" s="25">
        <v>2519.5</v>
      </c>
      <c r="I91" s="13"/>
      <c r="J91" s="14"/>
      <c r="K91" s="25">
        <v>1200</v>
      </c>
      <c r="L91" s="25">
        <v>1200</v>
      </c>
      <c r="M91" s="10"/>
      <c r="N91" s="10"/>
      <c r="O91" s="210"/>
    </row>
    <row r="92" spans="1:15" ht="15">
      <c r="A92" s="256"/>
      <c r="B92" s="154" t="s">
        <v>133</v>
      </c>
      <c r="C92" s="210"/>
      <c r="D92" s="207"/>
      <c r="E92" s="20">
        <f>SUM(G92+K92)</f>
        <v>2400</v>
      </c>
      <c r="F92" s="24">
        <f t="shared" si="1"/>
        <v>2400</v>
      </c>
      <c r="G92" s="24">
        <v>1200</v>
      </c>
      <c r="H92" s="24">
        <v>1200</v>
      </c>
      <c r="I92" s="16"/>
      <c r="J92" s="17"/>
      <c r="K92" s="29">
        <v>1200</v>
      </c>
      <c r="L92" s="29">
        <v>1200</v>
      </c>
      <c r="M92" s="17"/>
      <c r="N92" s="17"/>
      <c r="O92" s="210"/>
    </row>
    <row r="93" spans="1:15" ht="15">
      <c r="A93" s="256"/>
      <c r="B93" s="96" t="s">
        <v>134</v>
      </c>
      <c r="C93" s="210"/>
      <c r="D93" s="207"/>
      <c r="E93" s="20">
        <f>SUM(G93+K93)</f>
        <v>1319.5</v>
      </c>
      <c r="F93" s="24">
        <f t="shared" si="1"/>
        <v>1319.5</v>
      </c>
      <c r="G93" s="24">
        <v>1319.5</v>
      </c>
      <c r="H93" s="24">
        <v>1319.5</v>
      </c>
      <c r="I93" s="16"/>
      <c r="J93" s="17"/>
      <c r="K93" s="29">
        <v>0</v>
      </c>
      <c r="L93" s="29">
        <v>0</v>
      </c>
      <c r="M93" s="17"/>
      <c r="N93" s="17"/>
      <c r="O93" s="210"/>
    </row>
    <row r="94" spans="1:15" ht="30">
      <c r="A94" s="256"/>
      <c r="B94" s="152" t="s">
        <v>51</v>
      </c>
      <c r="C94" s="210"/>
      <c r="D94" s="207"/>
      <c r="E94" s="28">
        <f>SUM(E95:E96)</f>
        <v>4478.5</v>
      </c>
      <c r="F94" s="25">
        <f t="shared" si="1"/>
        <v>4478.5</v>
      </c>
      <c r="G94" s="25">
        <f>SUM(G95:G96)</f>
        <v>2578.5</v>
      </c>
      <c r="H94" s="25">
        <v>2578.5</v>
      </c>
      <c r="I94" s="18"/>
      <c r="J94" s="19"/>
      <c r="K94" s="30">
        <v>1900</v>
      </c>
      <c r="L94" s="30">
        <v>1900</v>
      </c>
      <c r="M94" s="17"/>
      <c r="N94" s="17"/>
      <c r="O94" s="210"/>
    </row>
    <row r="95" spans="1:15" ht="15">
      <c r="A95" s="256"/>
      <c r="B95" s="154" t="s">
        <v>133</v>
      </c>
      <c r="C95" s="210"/>
      <c r="D95" s="207"/>
      <c r="E95" s="20">
        <f>SUM(G95+K95)</f>
        <v>3800</v>
      </c>
      <c r="F95" s="24">
        <f t="shared" si="1"/>
        <v>3800</v>
      </c>
      <c r="G95" s="24">
        <v>1900</v>
      </c>
      <c r="H95" s="24">
        <v>1900</v>
      </c>
      <c r="I95" s="16"/>
      <c r="J95" s="17"/>
      <c r="K95" s="29">
        <v>1900</v>
      </c>
      <c r="L95" s="29">
        <v>1900</v>
      </c>
      <c r="M95" s="17"/>
      <c r="N95" s="17"/>
      <c r="O95" s="210"/>
    </row>
    <row r="96" spans="1:15" ht="15">
      <c r="A96" s="256"/>
      <c r="B96" s="96" t="s">
        <v>134</v>
      </c>
      <c r="C96" s="210"/>
      <c r="D96" s="208"/>
      <c r="E96" s="20">
        <f>SUM(G96+K96)</f>
        <v>678.5</v>
      </c>
      <c r="F96" s="24">
        <f t="shared" si="1"/>
        <v>678.5</v>
      </c>
      <c r="G96" s="24">
        <v>678.5</v>
      </c>
      <c r="H96" s="24">
        <v>678.5</v>
      </c>
      <c r="I96" s="16"/>
      <c r="J96" s="17"/>
      <c r="K96" s="29">
        <v>0</v>
      </c>
      <c r="L96" s="29">
        <v>0</v>
      </c>
      <c r="M96" s="17"/>
      <c r="N96" s="17"/>
      <c r="O96" s="210"/>
    </row>
    <row r="97" spans="1:15" ht="34.5" customHeight="1">
      <c r="A97" s="256"/>
      <c r="B97" s="41" t="s">
        <v>48</v>
      </c>
      <c r="C97" s="210"/>
      <c r="D97" s="262" t="s">
        <v>21</v>
      </c>
      <c r="E97" s="24">
        <f>SUM(G97+K97)</f>
        <v>4119.5</v>
      </c>
      <c r="F97" s="24">
        <f>SUM(H97+L97)</f>
        <v>4100</v>
      </c>
      <c r="G97" s="24">
        <v>2519.5</v>
      </c>
      <c r="H97" s="24">
        <v>2500</v>
      </c>
      <c r="I97" s="100"/>
      <c r="J97" s="101"/>
      <c r="K97" s="24">
        <v>1600</v>
      </c>
      <c r="L97" s="24">
        <v>1600</v>
      </c>
      <c r="M97" s="101"/>
      <c r="N97" s="101"/>
      <c r="O97" s="210"/>
    </row>
    <row r="98" spans="1:15" ht="30.75" customHeight="1">
      <c r="A98" s="256"/>
      <c r="B98" s="41" t="s">
        <v>49</v>
      </c>
      <c r="C98" s="210"/>
      <c r="D98" s="263"/>
      <c r="E98" s="24">
        <f aca="true" t="shared" si="2" ref="E98:F108">SUM(G98+K98)</f>
        <v>3519.5</v>
      </c>
      <c r="F98" s="24">
        <f t="shared" si="2"/>
        <v>3506.9</v>
      </c>
      <c r="G98" s="24">
        <v>2519.5</v>
      </c>
      <c r="H98" s="24">
        <v>2506.9</v>
      </c>
      <c r="I98" s="102"/>
      <c r="J98" s="10"/>
      <c r="K98" s="24">
        <v>1000</v>
      </c>
      <c r="L98" s="24">
        <v>1000</v>
      </c>
      <c r="M98" s="10"/>
      <c r="N98" s="10"/>
      <c r="O98" s="210"/>
    </row>
    <row r="99" spans="1:15" ht="30">
      <c r="A99" s="256"/>
      <c r="B99" s="41" t="s">
        <v>50</v>
      </c>
      <c r="C99" s="210"/>
      <c r="D99" s="263"/>
      <c r="E99" s="24">
        <f t="shared" si="2"/>
        <v>3719.5</v>
      </c>
      <c r="F99" s="24">
        <f t="shared" si="2"/>
        <v>3719.5</v>
      </c>
      <c r="G99" s="24">
        <v>2519.5</v>
      </c>
      <c r="H99" s="24">
        <v>2519.5</v>
      </c>
      <c r="I99" s="102"/>
      <c r="J99" s="10"/>
      <c r="K99" s="24">
        <v>1200</v>
      </c>
      <c r="L99" s="24">
        <v>1200</v>
      </c>
      <c r="M99" s="10"/>
      <c r="N99" s="10"/>
      <c r="O99" s="210"/>
    </row>
    <row r="100" spans="1:15" ht="30">
      <c r="A100" s="256"/>
      <c r="B100" s="92" t="s">
        <v>51</v>
      </c>
      <c r="C100" s="210"/>
      <c r="D100" s="264"/>
      <c r="E100" s="24">
        <f t="shared" si="2"/>
        <v>4478.5</v>
      </c>
      <c r="F100" s="24">
        <f t="shared" si="2"/>
        <v>4478.5</v>
      </c>
      <c r="G100" s="24">
        <v>2578.5</v>
      </c>
      <c r="H100" s="24">
        <v>2578.5</v>
      </c>
      <c r="I100" s="102"/>
      <c r="J100" s="10"/>
      <c r="K100" s="29">
        <v>1900</v>
      </c>
      <c r="L100" s="29">
        <v>1900</v>
      </c>
      <c r="M100" s="10"/>
      <c r="N100" s="10"/>
      <c r="O100" s="210"/>
    </row>
    <row r="101" spans="1:15" ht="30">
      <c r="A101" s="256"/>
      <c r="B101" s="41" t="s">
        <v>48</v>
      </c>
      <c r="C101" s="210"/>
      <c r="D101" s="206" t="s">
        <v>22</v>
      </c>
      <c r="E101" s="24">
        <f t="shared" si="2"/>
        <v>4119.5</v>
      </c>
      <c r="F101" s="24">
        <f t="shared" si="2"/>
        <v>4100</v>
      </c>
      <c r="G101" s="24">
        <v>2519.5</v>
      </c>
      <c r="H101" s="24">
        <v>2500</v>
      </c>
      <c r="I101" s="102"/>
      <c r="J101" s="10"/>
      <c r="K101" s="24">
        <v>1600</v>
      </c>
      <c r="L101" s="24">
        <v>1600</v>
      </c>
      <c r="M101" s="10"/>
      <c r="N101" s="10"/>
      <c r="O101" s="210"/>
    </row>
    <row r="102" spans="1:15" ht="30">
      <c r="A102" s="256"/>
      <c r="B102" s="41" t="s">
        <v>49</v>
      </c>
      <c r="C102" s="210"/>
      <c r="D102" s="207"/>
      <c r="E102" s="24">
        <f t="shared" si="2"/>
        <v>3519.5</v>
      </c>
      <c r="F102" s="24">
        <f t="shared" si="2"/>
        <v>3506.9</v>
      </c>
      <c r="G102" s="24">
        <v>2519.5</v>
      </c>
      <c r="H102" s="24">
        <v>2506.9</v>
      </c>
      <c r="I102" s="102"/>
      <c r="J102" s="10"/>
      <c r="K102" s="24">
        <v>1000</v>
      </c>
      <c r="L102" s="24">
        <v>1000</v>
      </c>
      <c r="M102" s="10"/>
      <c r="N102" s="10"/>
      <c r="O102" s="210"/>
    </row>
    <row r="103" spans="1:15" ht="30">
      <c r="A103" s="256"/>
      <c r="B103" s="41" t="s">
        <v>50</v>
      </c>
      <c r="C103" s="210"/>
      <c r="D103" s="207"/>
      <c r="E103" s="24">
        <f t="shared" si="2"/>
        <v>3719.5</v>
      </c>
      <c r="F103" s="24">
        <f t="shared" si="2"/>
        <v>3719.5</v>
      </c>
      <c r="G103" s="24">
        <v>2519.5</v>
      </c>
      <c r="H103" s="24">
        <v>2519.5</v>
      </c>
      <c r="I103" s="102"/>
      <c r="J103" s="10"/>
      <c r="K103" s="24">
        <v>1200</v>
      </c>
      <c r="L103" s="24">
        <v>1200</v>
      </c>
      <c r="M103" s="10"/>
      <c r="N103" s="10"/>
      <c r="O103" s="210"/>
    </row>
    <row r="104" spans="1:15" ht="30">
      <c r="A104" s="256"/>
      <c r="B104" s="92" t="s">
        <v>51</v>
      </c>
      <c r="C104" s="210"/>
      <c r="D104" s="208"/>
      <c r="E104" s="24">
        <f t="shared" si="2"/>
        <v>4478.5</v>
      </c>
      <c r="F104" s="24">
        <f t="shared" si="2"/>
        <v>4478.5</v>
      </c>
      <c r="G104" s="24">
        <v>2578.5</v>
      </c>
      <c r="H104" s="24">
        <v>2578.5</v>
      </c>
      <c r="I104" s="102"/>
      <c r="J104" s="10"/>
      <c r="K104" s="29">
        <v>1900</v>
      </c>
      <c r="L104" s="29">
        <v>1900</v>
      </c>
      <c r="M104" s="10"/>
      <c r="N104" s="10"/>
      <c r="O104" s="210"/>
    </row>
    <row r="105" spans="1:15" ht="30">
      <c r="A105" s="256"/>
      <c r="B105" s="41" t="s">
        <v>48</v>
      </c>
      <c r="C105" s="210"/>
      <c r="D105" s="206" t="s">
        <v>23</v>
      </c>
      <c r="E105" s="24">
        <f t="shared" si="2"/>
        <v>4119.5</v>
      </c>
      <c r="F105" s="103"/>
      <c r="G105" s="24">
        <v>2519.5</v>
      </c>
      <c r="H105" s="103"/>
      <c r="I105" s="102"/>
      <c r="J105" s="10"/>
      <c r="K105" s="24">
        <v>1600</v>
      </c>
      <c r="L105" s="10"/>
      <c r="M105" s="10"/>
      <c r="N105" s="10"/>
      <c r="O105" s="210"/>
    </row>
    <row r="106" spans="1:15" ht="30">
      <c r="A106" s="256"/>
      <c r="B106" s="41" t="s">
        <v>49</v>
      </c>
      <c r="C106" s="210"/>
      <c r="D106" s="207"/>
      <c r="E106" s="24">
        <f t="shared" si="2"/>
        <v>3519.5</v>
      </c>
      <c r="F106" s="103"/>
      <c r="G106" s="24">
        <v>2519.5</v>
      </c>
      <c r="H106" s="103"/>
      <c r="I106" s="102"/>
      <c r="J106" s="10"/>
      <c r="K106" s="24">
        <v>1000</v>
      </c>
      <c r="L106" s="10"/>
      <c r="M106" s="10"/>
      <c r="N106" s="10"/>
      <c r="O106" s="210"/>
    </row>
    <row r="107" spans="1:15" ht="30">
      <c r="A107" s="256"/>
      <c r="B107" s="41" t="s">
        <v>50</v>
      </c>
      <c r="C107" s="210"/>
      <c r="D107" s="207"/>
      <c r="E107" s="24">
        <f t="shared" si="2"/>
        <v>3719.5</v>
      </c>
      <c r="F107" s="103"/>
      <c r="G107" s="24">
        <v>2519.5</v>
      </c>
      <c r="H107" s="103"/>
      <c r="I107" s="102"/>
      <c r="J107" s="10"/>
      <c r="K107" s="24">
        <v>1200</v>
      </c>
      <c r="L107" s="10"/>
      <c r="M107" s="10"/>
      <c r="N107" s="10"/>
      <c r="O107" s="210"/>
    </row>
    <row r="108" spans="1:15" ht="30">
      <c r="A108" s="256"/>
      <c r="B108" s="95" t="s">
        <v>51</v>
      </c>
      <c r="C108" s="218"/>
      <c r="D108" s="207"/>
      <c r="E108" s="24">
        <f t="shared" si="2"/>
        <v>4473.5</v>
      </c>
      <c r="F108" s="104"/>
      <c r="G108" s="29">
        <v>2573.5</v>
      </c>
      <c r="H108" s="104"/>
      <c r="I108" s="105"/>
      <c r="J108" s="17"/>
      <c r="K108" s="29">
        <v>1900</v>
      </c>
      <c r="L108" s="17"/>
      <c r="M108" s="17"/>
      <c r="N108" s="17"/>
      <c r="O108" s="218"/>
    </row>
    <row r="109" spans="1:15" ht="24" customHeight="1">
      <c r="A109" s="226" t="s">
        <v>28</v>
      </c>
      <c r="B109" s="235" t="s">
        <v>139</v>
      </c>
      <c r="C109" s="209" t="s">
        <v>250</v>
      </c>
      <c r="D109" s="106" t="s">
        <v>125</v>
      </c>
      <c r="E109" s="28">
        <f>SUM(E110:E114)</f>
        <v>53164.8</v>
      </c>
      <c r="F109" s="146">
        <f>SUM(F110:F114)</f>
        <v>33871.5</v>
      </c>
      <c r="G109" s="28">
        <f>SUM(G110:G114)</f>
        <v>53164.8</v>
      </c>
      <c r="H109" s="146">
        <f>SUM(H110:H114)</f>
        <v>33871.5</v>
      </c>
      <c r="I109" s="80"/>
      <c r="J109" s="80"/>
      <c r="K109" s="80"/>
      <c r="L109" s="80"/>
      <c r="M109" s="80"/>
      <c r="N109" s="80"/>
      <c r="O109" s="205" t="s">
        <v>2</v>
      </c>
    </row>
    <row r="110" spans="1:15" ht="24" customHeight="1">
      <c r="A110" s="226"/>
      <c r="B110" s="235"/>
      <c r="C110" s="210"/>
      <c r="D110" s="89" t="s">
        <v>19</v>
      </c>
      <c r="E110" s="21">
        <v>12755</v>
      </c>
      <c r="F110" s="21">
        <v>12755</v>
      </c>
      <c r="G110" s="21">
        <v>12755</v>
      </c>
      <c r="H110" s="21">
        <v>12755</v>
      </c>
      <c r="I110" s="80"/>
      <c r="J110" s="80"/>
      <c r="K110" s="80"/>
      <c r="L110" s="80"/>
      <c r="M110" s="80"/>
      <c r="N110" s="80"/>
      <c r="O110" s="205"/>
    </row>
    <row r="111" spans="1:15" ht="20.25" customHeight="1">
      <c r="A111" s="226"/>
      <c r="B111" s="235"/>
      <c r="C111" s="210"/>
      <c r="D111" s="89" t="s">
        <v>20</v>
      </c>
      <c r="E111" s="27">
        <v>11006.4</v>
      </c>
      <c r="F111" s="147">
        <v>10055.1</v>
      </c>
      <c r="G111" s="27">
        <v>11006.4</v>
      </c>
      <c r="H111" s="147">
        <v>10055.1</v>
      </c>
      <c r="I111" s="80"/>
      <c r="J111" s="80"/>
      <c r="K111" s="80"/>
      <c r="L111" s="80"/>
      <c r="M111" s="80"/>
      <c r="N111" s="80"/>
      <c r="O111" s="205"/>
    </row>
    <row r="112" spans="1:15" ht="25.5" customHeight="1">
      <c r="A112" s="226"/>
      <c r="B112" s="235"/>
      <c r="C112" s="210"/>
      <c r="D112" s="89" t="s">
        <v>21</v>
      </c>
      <c r="E112" s="27">
        <v>11006.4</v>
      </c>
      <c r="F112" s="27">
        <v>11006.4</v>
      </c>
      <c r="G112" s="27">
        <v>11006.4</v>
      </c>
      <c r="H112" s="27">
        <v>11006.4</v>
      </c>
      <c r="I112" s="80"/>
      <c r="J112" s="80"/>
      <c r="K112" s="80"/>
      <c r="L112" s="80"/>
      <c r="M112" s="80"/>
      <c r="N112" s="80"/>
      <c r="O112" s="205"/>
    </row>
    <row r="113" spans="1:15" ht="27" customHeight="1">
      <c r="A113" s="226"/>
      <c r="B113" s="235"/>
      <c r="C113" s="210"/>
      <c r="D113" s="89" t="s">
        <v>22</v>
      </c>
      <c r="E113" s="27">
        <v>11006.4</v>
      </c>
      <c r="F113" s="27">
        <v>55</v>
      </c>
      <c r="G113" s="27">
        <v>11006.4</v>
      </c>
      <c r="H113" s="27">
        <v>55</v>
      </c>
      <c r="I113" s="80"/>
      <c r="J113" s="80"/>
      <c r="K113" s="80"/>
      <c r="L113" s="80"/>
      <c r="M113" s="80"/>
      <c r="N113" s="80"/>
      <c r="O113" s="205"/>
    </row>
    <row r="114" spans="1:15" ht="21" customHeight="1">
      <c r="A114" s="226"/>
      <c r="B114" s="230"/>
      <c r="C114" s="218"/>
      <c r="D114" s="90" t="s">
        <v>23</v>
      </c>
      <c r="E114" s="27">
        <v>7390.6</v>
      </c>
      <c r="F114" s="83"/>
      <c r="G114" s="27">
        <v>7390.6</v>
      </c>
      <c r="H114" s="83"/>
      <c r="I114" s="84"/>
      <c r="J114" s="84"/>
      <c r="K114" s="84"/>
      <c r="L114" s="84"/>
      <c r="M114" s="84"/>
      <c r="N114" s="84"/>
      <c r="O114" s="205"/>
    </row>
    <row r="115" spans="1:15" ht="15" customHeight="1">
      <c r="A115" s="226" t="s">
        <v>56</v>
      </c>
      <c r="B115" s="230" t="s">
        <v>140</v>
      </c>
      <c r="C115" s="209" t="s">
        <v>243</v>
      </c>
      <c r="D115" s="106" t="s">
        <v>125</v>
      </c>
      <c r="E115" s="107">
        <f>SUM(E116:E120)</f>
        <v>900</v>
      </c>
      <c r="F115" s="107">
        <f>SUM(F116:F120)</f>
        <v>720</v>
      </c>
      <c r="G115" s="107">
        <f>SUM(G116:G120)</f>
        <v>900</v>
      </c>
      <c r="H115" s="107">
        <f>SUM(H116:H120)</f>
        <v>720</v>
      </c>
      <c r="I115" s="80"/>
      <c r="J115" s="80"/>
      <c r="K115" s="80"/>
      <c r="L115" s="80"/>
      <c r="M115" s="80"/>
      <c r="N115" s="80"/>
      <c r="O115" s="209" t="s">
        <v>2</v>
      </c>
    </row>
    <row r="116" spans="1:15" ht="15" customHeight="1">
      <c r="A116" s="226"/>
      <c r="B116" s="231"/>
      <c r="C116" s="210"/>
      <c r="D116" s="89" t="s">
        <v>19</v>
      </c>
      <c r="E116" s="27">
        <v>180</v>
      </c>
      <c r="F116" s="27">
        <v>180</v>
      </c>
      <c r="G116" s="27">
        <v>180</v>
      </c>
      <c r="H116" s="27">
        <v>180</v>
      </c>
      <c r="I116" s="80"/>
      <c r="J116" s="80"/>
      <c r="K116" s="80"/>
      <c r="L116" s="80"/>
      <c r="M116" s="80"/>
      <c r="N116" s="80"/>
      <c r="O116" s="210"/>
    </row>
    <row r="117" spans="1:15" ht="15">
      <c r="A117" s="226"/>
      <c r="B117" s="231"/>
      <c r="C117" s="210"/>
      <c r="D117" s="89" t="s">
        <v>20</v>
      </c>
      <c r="E117" s="27">
        <v>180</v>
      </c>
      <c r="F117" s="27">
        <v>180</v>
      </c>
      <c r="G117" s="27">
        <v>180</v>
      </c>
      <c r="H117" s="27">
        <v>180</v>
      </c>
      <c r="I117" s="80"/>
      <c r="J117" s="80"/>
      <c r="K117" s="80"/>
      <c r="L117" s="80"/>
      <c r="M117" s="80"/>
      <c r="N117" s="80"/>
      <c r="O117" s="210"/>
    </row>
    <row r="118" spans="1:15" ht="15">
      <c r="A118" s="226"/>
      <c r="B118" s="231"/>
      <c r="C118" s="210"/>
      <c r="D118" s="89" t="s">
        <v>21</v>
      </c>
      <c r="E118" s="27">
        <v>180</v>
      </c>
      <c r="F118" s="27">
        <v>180</v>
      </c>
      <c r="G118" s="27">
        <v>180</v>
      </c>
      <c r="H118" s="27">
        <v>180</v>
      </c>
      <c r="I118" s="80"/>
      <c r="J118" s="80"/>
      <c r="K118" s="80"/>
      <c r="L118" s="80"/>
      <c r="M118" s="80"/>
      <c r="N118" s="80"/>
      <c r="O118" s="210"/>
    </row>
    <row r="119" spans="1:15" ht="15">
      <c r="A119" s="226"/>
      <c r="B119" s="231"/>
      <c r="C119" s="210"/>
      <c r="D119" s="89" t="s">
        <v>22</v>
      </c>
      <c r="E119" s="27">
        <v>180</v>
      </c>
      <c r="F119" s="27">
        <v>180</v>
      </c>
      <c r="G119" s="27">
        <v>180</v>
      </c>
      <c r="H119" s="20">
        <v>180</v>
      </c>
      <c r="I119" s="80"/>
      <c r="J119" s="80"/>
      <c r="K119" s="80"/>
      <c r="L119" s="80"/>
      <c r="M119" s="80"/>
      <c r="N119" s="80"/>
      <c r="O119" s="210"/>
    </row>
    <row r="120" spans="1:15" ht="15">
      <c r="A120" s="226"/>
      <c r="B120" s="232"/>
      <c r="C120" s="218"/>
      <c r="D120" s="89" t="s">
        <v>23</v>
      </c>
      <c r="E120" s="27">
        <v>180</v>
      </c>
      <c r="F120" s="27"/>
      <c r="G120" s="27">
        <v>180</v>
      </c>
      <c r="H120" s="20"/>
      <c r="I120" s="80"/>
      <c r="J120" s="80"/>
      <c r="K120" s="80"/>
      <c r="L120" s="80"/>
      <c r="M120" s="80"/>
      <c r="N120" s="80"/>
      <c r="O120" s="210"/>
    </row>
    <row r="121" spans="1:15" ht="15">
      <c r="A121" s="239"/>
      <c r="B121" s="242" t="s">
        <v>141</v>
      </c>
      <c r="C121" s="193"/>
      <c r="D121" s="54" t="s">
        <v>142</v>
      </c>
      <c r="E121" s="78">
        <f>SUM(E122:E126)</f>
        <v>241156.88</v>
      </c>
      <c r="F121" s="146">
        <f>SUM(F122:F126)</f>
        <v>165757.06</v>
      </c>
      <c r="G121" s="28">
        <f>SUM(G122:G126)</f>
        <v>212656.88</v>
      </c>
      <c r="H121" s="146">
        <f>SUM(H122:H126)</f>
        <v>142957.06</v>
      </c>
      <c r="I121" s="85"/>
      <c r="J121" s="85"/>
      <c r="K121" s="28">
        <f>SUM(K122:K126)</f>
        <v>28500</v>
      </c>
      <c r="L121" s="28">
        <f>SUM(L122:L126)</f>
        <v>22800</v>
      </c>
      <c r="M121" s="85"/>
      <c r="N121" s="85"/>
      <c r="O121" s="259"/>
    </row>
    <row r="122" spans="1:16" ht="15">
      <c r="A122" s="240"/>
      <c r="B122" s="242"/>
      <c r="C122" s="194"/>
      <c r="D122" s="51" t="s">
        <v>19</v>
      </c>
      <c r="E122" s="20">
        <f>SUM(G122+K122)</f>
        <v>63917.380000000005</v>
      </c>
      <c r="F122" s="21">
        <f aca="true" t="shared" si="3" ref="E122:F124">SUM(H122+L122)</f>
        <v>44947.06</v>
      </c>
      <c r="G122" s="21">
        <f>SUM(G25+G36+G41+G46+G52+G53+G54+G55+G73+G76+G79+G82+G110+G116)</f>
        <v>58217.380000000005</v>
      </c>
      <c r="H122" s="21">
        <f>SUM(H25+H36+H41+H46+H52+H53+H54+H55+H73+H76+H79+H82+H110+H116)</f>
        <v>39247.06</v>
      </c>
      <c r="I122" s="85"/>
      <c r="J122" s="85"/>
      <c r="K122" s="21">
        <f>SUM(K74+K77+K80+K83)</f>
        <v>5700</v>
      </c>
      <c r="L122" s="21">
        <f>SUM(L74+L77+L80+L83)</f>
        <v>5700</v>
      </c>
      <c r="M122" s="85"/>
      <c r="N122" s="85"/>
      <c r="O122" s="260"/>
      <c r="P122" s="86"/>
    </row>
    <row r="123" spans="1:16" ht="15">
      <c r="A123" s="240"/>
      <c r="B123" s="242"/>
      <c r="C123" s="194"/>
      <c r="D123" s="51" t="s">
        <v>20</v>
      </c>
      <c r="E123" s="20">
        <f t="shared" si="3"/>
        <v>45324.8</v>
      </c>
      <c r="F123" s="145">
        <f t="shared" si="3"/>
        <v>43699.4</v>
      </c>
      <c r="G123" s="21">
        <f>SUM(G26+G37+G42+G47+G56+G57+G58+G59+G85+G88+G91+G94+G111+G117)</f>
        <v>39624.8</v>
      </c>
      <c r="H123" s="145">
        <f>SUM(H26+H37+H42+H47+H56+H57+H58+H59+H85+H88+H91+H94+H111+H117)</f>
        <v>37999.4</v>
      </c>
      <c r="I123" s="85"/>
      <c r="J123" s="85"/>
      <c r="K123" s="21">
        <f>SUM(K85+K88+K91+K94)</f>
        <v>5700</v>
      </c>
      <c r="L123" s="21">
        <f>SUM(L85+L88+L91+L94)</f>
        <v>5700</v>
      </c>
      <c r="M123" s="85"/>
      <c r="N123" s="85"/>
      <c r="O123" s="260"/>
      <c r="P123" s="86"/>
    </row>
    <row r="124" spans="1:16" ht="15">
      <c r="A124" s="240"/>
      <c r="B124" s="242"/>
      <c r="C124" s="194"/>
      <c r="D124" s="51" t="s">
        <v>143</v>
      </c>
      <c r="E124" s="20">
        <f>SUM(G124+K124)</f>
        <v>45377.7</v>
      </c>
      <c r="F124" s="21">
        <f t="shared" si="3"/>
        <v>44031</v>
      </c>
      <c r="G124" s="21">
        <f>SUM(G27+G38+G43+G48+G60+G61+G62+G63+G98+G99+G100+G97+G112+G118)</f>
        <v>39677.7</v>
      </c>
      <c r="H124" s="21">
        <f>SUM(H27+H38+H43+H48+H60+H61+H62+H63+H97+H98+H99+H100+H112+H118)</f>
        <v>38331</v>
      </c>
      <c r="I124" s="85"/>
      <c r="J124" s="85"/>
      <c r="K124" s="21">
        <f>SUM(K88+K91+K94+K97)</f>
        <v>5700</v>
      </c>
      <c r="L124" s="21">
        <f>SUM(L88+L91+L94+L97)</f>
        <v>5700</v>
      </c>
      <c r="M124" s="85"/>
      <c r="N124" s="85"/>
      <c r="O124" s="260"/>
      <c r="P124" s="86"/>
    </row>
    <row r="125" spans="1:16" ht="15">
      <c r="A125" s="240"/>
      <c r="B125" s="242"/>
      <c r="C125" s="194"/>
      <c r="D125" s="51" t="s">
        <v>22</v>
      </c>
      <c r="E125" s="20">
        <f>SUM(G125+K125)</f>
        <v>45328.9</v>
      </c>
      <c r="F125" s="21">
        <f>SUM(H125+L125)</f>
        <v>33079.600000000006</v>
      </c>
      <c r="G125" s="21">
        <f>SUM(G28+G39+G44+G49+G64+G65+G66+G67+G101+G102+G103+G104+G113+G119)</f>
        <v>39628.9</v>
      </c>
      <c r="H125" s="21">
        <f>SUM(H28+H39+H44+H49+H65+H66+H67+H64+H102+H103+H104+H101+H113+H119)</f>
        <v>27379.600000000002</v>
      </c>
      <c r="I125" s="85"/>
      <c r="J125" s="85"/>
      <c r="K125" s="21">
        <f>SUM(K101+K102+K103+K104)</f>
        <v>5700</v>
      </c>
      <c r="L125" s="21">
        <f>SUM(L101+L102+L103+L104)</f>
        <v>5700</v>
      </c>
      <c r="M125" s="85"/>
      <c r="N125" s="85"/>
      <c r="O125" s="260"/>
      <c r="P125" s="86"/>
    </row>
    <row r="126" spans="1:16" ht="15">
      <c r="A126" s="241"/>
      <c r="B126" s="242"/>
      <c r="C126" s="195"/>
      <c r="D126" s="51" t="s">
        <v>126</v>
      </c>
      <c r="E126" s="20">
        <f>SUM(G126+K126)</f>
        <v>41208.1</v>
      </c>
      <c r="F126" s="21"/>
      <c r="G126" s="21">
        <f>SUM(G29+G40+G45+G50+G68+G69+G70+G71+G105+G106+G107+G108+G114+G120)</f>
        <v>35508.1</v>
      </c>
      <c r="H126" s="21"/>
      <c r="I126" s="85"/>
      <c r="J126" s="85"/>
      <c r="K126" s="21">
        <f>SUM(K105+K106+K107+K108)</f>
        <v>5700</v>
      </c>
      <c r="L126" s="85"/>
      <c r="M126" s="85"/>
      <c r="N126" s="85"/>
      <c r="O126" s="261"/>
      <c r="P126" s="86"/>
    </row>
    <row r="127" spans="1:15" ht="15">
      <c r="A127" s="162"/>
      <c r="B127" s="265" t="s">
        <v>58</v>
      </c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</row>
    <row r="128" spans="1:15" ht="72" customHeight="1">
      <c r="A128" s="206"/>
      <c r="B128" s="220" t="s">
        <v>237</v>
      </c>
      <c r="C128" s="222" t="s">
        <v>255</v>
      </c>
      <c r="D128" s="170" t="s">
        <v>142</v>
      </c>
      <c r="E128" s="171">
        <f>SUM(E129:E133)</f>
        <v>52572.87</v>
      </c>
      <c r="F128" s="171">
        <f>SUM(F129:F133)</f>
        <v>32383.620000000003</v>
      </c>
      <c r="G128" s="171">
        <f>SUM(G129:G133)</f>
        <v>52572.87</v>
      </c>
      <c r="H128" s="171">
        <f>SUM(H129:H133)</f>
        <v>32383.620000000003</v>
      </c>
      <c r="I128" s="158"/>
      <c r="J128" s="158"/>
      <c r="K128" s="158"/>
      <c r="L128" s="158"/>
      <c r="M128" s="158"/>
      <c r="N128" s="158"/>
      <c r="O128" s="222" t="s">
        <v>238</v>
      </c>
    </row>
    <row r="129" spans="1:15" ht="75.75" customHeight="1">
      <c r="A129" s="207"/>
      <c r="B129" s="220"/>
      <c r="C129" s="220"/>
      <c r="D129" s="172" t="s">
        <v>19</v>
      </c>
      <c r="E129" s="171">
        <f>SUM(E135+E136+E137+E138+E139+E162+E163+E164+E165+E183+E184+E185+E186+E187+E209+E210+E211+E212+E213+E235+E236+E237+E238+E239+E240+E262+E263+E264+E265+E283+E284+E285+E286+E287+E309+E315+E321+E327+E328+E329+E330+E331+E353+E359+E365)</f>
        <v>9968.47</v>
      </c>
      <c r="F129" s="171">
        <f>SUM(F135+F136+F137+F138+F139+F162+F163+F164+F165+F183+F184+F185+F186+F187+F209+F210+F211+F212+F213+F235+F236+F237+F238+F239+F240+F262+F263+F264+F265+F283+F284+F285+F286+F287+F309+F315+F321+F327+F328+F329+F330+F331+F353+F359+F365)</f>
        <v>9083.82</v>
      </c>
      <c r="G129" s="171">
        <f>SUM(G135+G136+G137+G138+G139+G162+G163+G164+G165+G183+G184+G185+G186+G187+G209+G210+G211+G212+G213+G235+G236+G237+G238+G239+G240+G262+G263+G264+G265+G283+G284+G285+G286+G287+G309+G315+G321+G327+G328+G329+G330+G331+G353+G359+G365)</f>
        <v>9968.47</v>
      </c>
      <c r="H129" s="171">
        <f>SUM(H135+H136+H137+H138+H139+H162+H163+H164+H165+H183+H184+H185+H186+H187+H209+H210+H211+H212+H213+H235+H236+H237+H238+H239+H240+H262+H263+H264+H265+H283+H284+H285+H286+H287+H309+H315+H321+H327+H328+H329+H330+H331+H353+H359+H365)</f>
        <v>9083.82</v>
      </c>
      <c r="I129" s="158"/>
      <c r="J129" s="158"/>
      <c r="K129" s="158"/>
      <c r="L129" s="158"/>
      <c r="M129" s="158"/>
      <c r="N129" s="158"/>
      <c r="O129" s="220"/>
    </row>
    <row r="130" spans="1:15" ht="75.75" customHeight="1">
      <c r="A130" s="207"/>
      <c r="B130" s="220"/>
      <c r="C130" s="220"/>
      <c r="D130" s="172" t="s">
        <v>20</v>
      </c>
      <c r="E130" s="171">
        <f>SUM(E140+E141+E142+E143+E144+E166+E167+E168+E169+E188+E189+E190+E191+E192+E214+E215+E216+E217+E218+E241+E242+E243+E244+E245+E266+E267+E268+E269+E288+E289+E290+E291+E292+E310+E316+E322+E332+E333+E334+E335+E336+E354+E360+E366)</f>
        <v>8175.4</v>
      </c>
      <c r="F130" s="175">
        <f>SUM(F140+F141+F142+F143+F144+F166+F167+F168+F169+F188+F189+F190+F191+F192+F214+F215+F216+F217+F218+F241+F242+F243+F244+F245+F266+F267+F268+F269+F288+F289+F290+F291+F292+F310+F316+F322+F332+F333+F334+F335+F336+F354+F360+F366)</f>
        <v>7149</v>
      </c>
      <c r="G130" s="171">
        <f>SUM(G140+G141+G142+G143+G144+G166+G167+G168+G169+G188+G189+G190+G191+G192+G214+G215+G216+G217+G218+G241+G242+G243+G244+G245+G266+G267+G268+G269+G288+G289+G290+G291+G292+G310+G316+G322+G332+G333+G334+G335+G336+G354+G360+G366)</f>
        <v>8175.4</v>
      </c>
      <c r="H130" s="175">
        <f>SUM(H140+H141+H142+H143+H144+H166+H167+H168+H169+H188+H189+H190+H191+H192+H214+H215+H216+H217+H218+H241+H242+H243+H244+H245+H266+H267+H268+H269+H288+H289+H290+H291+H292+H310+H316+H322+H332+H333+H334+H335+H336+H354+H360+H366)</f>
        <v>7149</v>
      </c>
      <c r="I130" s="158"/>
      <c r="J130" s="158"/>
      <c r="K130" s="158"/>
      <c r="L130" s="158"/>
      <c r="M130" s="158"/>
      <c r="N130" s="158"/>
      <c r="O130" s="220"/>
    </row>
    <row r="131" spans="1:15" ht="62.25" customHeight="1">
      <c r="A131" s="207"/>
      <c r="B131" s="220"/>
      <c r="C131" s="220"/>
      <c r="D131" s="172" t="s">
        <v>143</v>
      </c>
      <c r="E131" s="171">
        <f>SUM(E145+E146+E147+E148+E149+E170+E171+E172+E173+E193+E194+E195+E196+E197+E219+E220+E221+E222+E223+E246+E247+E248+E249+E250+E270+E271+E272+E273+E293+E294+E295+E296+E297+E311+E317+E323+E337+E338+E339+E340+E341+E355+E361+E367)</f>
        <v>11738.3</v>
      </c>
      <c r="F131" s="171">
        <f>SUM(F145+F146+F147+F148+F149+F170+F171+F172+F173+F193+F194+F195+F196+F197+F219+F220+F221+F222+F223+F246+F247+F248+F249+F250+F270+F271+F272+F273+F293+F294+F295+F296+F297+F311+F317+F323+F337+F338+F339+F340+F341+F355+F361+F367)</f>
        <v>8075.4</v>
      </c>
      <c r="G131" s="171">
        <f>SUM(G145+G146+G147+G148+G149+G170+G171+G172+G173+G193+G194+G195+G196+G197+G219+G220+G221+G222+G223+G246+G247+G248+G249+G250+G270+G271+G272+G273+G293+G294+G295+G296+G297+G311+G317+G323+G337+G338+G339+G340+G341+G355+G361+G367)</f>
        <v>11738.3</v>
      </c>
      <c r="H131" s="171">
        <f>SUM(H145+H146+H147+H148+H149+H170+H171+H172+H173+H193+H194+H195+H196+H197+H219+H220+H221+H222+H223+H246+H247+H248+H249+H250+H270+H271+H272+H273+H293+H294+H295+H296+H297+H311+H317+H323+H337+H338+H339+H340+H341+H355+H361+H367)</f>
        <v>8075.4</v>
      </c>
      <c r="I131" s="158"/>
      <c r="J131" s="158"/>
      <c r="K131" s="158"/>
      <c r="L131" s="158"/>
      <c r="M131" s="158"/>
      <c r="N131" s="158"/>
      <c r="O131" s="220"/>
    </row>
    <row r="132" spans="1:15" ht="74.25" customHeight="1">
      <c r="A132" s="207"/>
      <c r="B132" s="220"/>
      <c r="C132" s="220"/>
      <c r="D132" s="172" t="s">
        <v>22</v>
      </c>
      <c r="E132" s="171">
        <f>SUM(E150+E151+E152+E153+E154+E174+E175+E176+E177+E198+E199+E200+E201+E202+E224+E225+E226+E227+E228+E251+E252+E253+E254+E255+E274+E275+E276+E277+E298+E299+E300+E301+E302+E312+E318+E324+E342+E343+E344+E345+E346+E356+E362+E368)</f>
        <v>11608.3</v>
      </c>
      <c r="F132" s="171">
        <f>SUM(F150+F151+F152+F153+F154+F174+F175+F176+F177+F198+F199+F200+F201+F202+F224+F225+F226+F227+F228+F251+F252+F253+F254+F255+F274+F275+F276+F277+F298+F299+F300+F301+F302+F312+F318+F324+F342+F343+F344+F345+F346+F356+F362+F368)</f>
        <v>8075.4</v>
      </c>
      <c r="G132" s="171">
        <f>SUM(G150+G151+G152+G153+G154+G174+G175+G176+G177+G198+G199+G200+G201+G202+G224+G225+G226+G227+G228+G251+G252+G253+G254+G255+G274+G275+G276+G277+G298+G299+G300+G301+G302+G312+G318+G324+G342+G343+G344+G345+G346+G356+G362+G368)</f>
        <v>11608.3</v>
      </c>
      <c r="H132" s="171">
        <f>SUM(H150+H151+H152+H153+H154+H174+H175+H176+H177+H198+H199+H200+H201+H202+H224+H225+H226+H227+H228+H251+H252+H253+H254+H255+H274+H275+H276+H277+H298+H299+H300+H301+H302+H312+H318+H324+H342+H343+H344+H345+H346+H356+H362+H368)</f>
        <v>8075.4</v>
      </c>
      <c r="I132" s="158"/>
      <c r="J132" s="158"/>
      <c r="K132" s="158"/>
      <c r="L132" s="158"/>
      <c r="M132" s="158"/>
      <c r="N132" s="158"/>
      <c r="O132" s="220"/>
    </row>
    <row r="133" spans="1:15" ht="81" customHeight="1">
      <c r="A133" s="208"/>
      <c r="B133" s="221"/>
      <c r="C133" s="221"/>
      <c r="D133" s="172" t="s">
        <v>126</v>
      </c>
      <c r="E133" s="171">
        <f>SUM(E155+E156+E157+E158+E159+E178+E179+E180+E181+E203+E204+E205+E206+E207+E229+E230+E231+E232+E233+E256+E257+E258+E259+E260+E278+E279+E280+E281+E303+E304+E305+E306+E307+E313+E319+E325+E347+E348+E349+E350+E351+E357+E363+E369)</f>
        <v>11082.4</v>
      </c>
      <c r="F133" s="171">
        <f>SUM(F155+F156+F157+F158+F159+F178+F179+F180+F181+F203+F204+F205+F206+F207+F229+F230+F231+F232+F233+F256+F257+F258+F259+F260+F278+F279+F280+F281+F303+F304+F305+F306+F307+F313+F319+F325+F347+F348+F349+F350+F351+F357+F363+F369)</f>
        <v>0</v>
      </c>
      <c r="G133" s="171">
        <f>SUM(G155+G156+G157+G158+G159+G178+G179+G180+G181+G203+G204+G205+G206+G207+G229+G230+G231+G232+G233+G256+G257+G258+G259+G260+G278+G279+G280+G281+G303+G304+G305+G306+G307+G313+G319+G325+G347+G348+G349+G350+G351+G357+G363+G369)</f>
        <v>11082.4</v>
      </c>
      <c r="H133" s="171">
        <f>SUM(H155+H156+H157+H158+H159+H178+H179+H180+H181+H203+H204+H205+H206+H207+H229+H230+H231+H232+H233+H256+H257+H258+H259+H260+H278+H279+H280+H281+H303+H304+H305+H306+H307+H313+H319+H325+H347+H348+H349+H350+H351+H357+H363+H369)</f>
        <v>0</v>
      </c>
      <c r="I133" s="158"/>
      <c r="J133" s="158"/>
      <c r="K133" s="158"/>
      <c r="L133" s="158"/>
      <c r="M133" s="158"/>
      <c r="N133" s="158"/>
      <c r="O133" s="221"/>
    </row>
    <row r="134" spans="1:15" ht="61.5" customHeight="1">
      <c r="A134" s="206" t="s">
        <v>60</v>
      </c>
      <c r="B134" s="97" t="s">
        <v>144</v>
      </c>
      <c r="C134" s="32" t="s">
        <v>246</v>
      </c>
      <c r="D134" s="54" t="s">
        <v>15</v>
      </c>
      <c r="E134" s="69">
        <f>SUM(E135:E159)</f>
        <v>1342.5</v>
      </c>
      <c r="F134" s="69">
        <f>SUM(F135:F159)</f>
        <v>1047.1</v>
      </c>
      <c r="G134" s="69">
        <f>SUM(G135:G159)</f>
        <v>1342.5</v>
      </c>
      <c r="H134" s="69">
        <f>SUM(H135:H159)</f>
        <v>1047.1</v>
      </c>
      <c r="I134" s="108"/>
      <c r="J134" s="108"/>
      <c r="K134" s="108"/>
      <c r="L134" s="108"/>
      <c r="M134" s="108"/>
      <c r="N134" s="108"/>
      <c r="O134" s="209" t="s">
        <v>146</v>
      </c>
    </row>
    <row r="135" spans="1:15" ht="42.75" customHeight="1">
      <c r="A135" s="207"/>
      <c r="B135" s="97" t="s">
        <v>145</v>
      </c>
      <c r="C135" s="223"/>
      <c r="D135" s="199" t="s">
        <v>19</v>
      </c>
      <c r="E135" s="24">
        <v>108.5</v>
      </c>
      <c r="F135" s="24">
        <v>108.5</v>
      </c>
      <c r="G135" s="24">
        <v>108.5</v>
      </c>
      <c r="H135" s="24">
        <v>108.5</v>
      </c>
      <c r="I135" s="109"/>
      <c r="J135" s="67"/>
      <c r="K135" s="67"/>
      <c r="L135" s="67"/>
      <c r="M135" s="67"/>
      <c r="N135" s="67"/>
      <c r="O135" s="210"/>
    </row>
    <row r="136" spans="1:15" ht="30">
      <c r="A136" s="207"/>
      <c r="B136" s="110" t="s">
        <v>48</v>
      </c>
      <c r="C136" s="224"/>
      <c r="D136" s="200"/>
      <c r="E136" s="24">
        <v>40</v>
      </c>
      <c r="F136" s="24">
        <v>32</v>
      </c>
      <c r="G136" s="24">
        <v>40</v>
      </c>
      <c r="H136" s="24">
        <v>32</v>
      </c>
      <c r="I136" s="2"/>
      <c r="J136" s="10"/>
      <c r="K136" s="10"/>
      <c r="L136" s="10"/>
      <c r="M136" s="10"/>
      <c r="N136" s="10"/>
      <c r="O136" s="210"/>
    </row>
    <row r="137" spans="1:15" ht="30">
      <c r="A137" s="207"/>
      <c r="B137" s="110" t="s">
        <v>49</v>
      </c>
      <c r="C137" s="224"/>
      <c r="D137" s="200"/>
      <c r="E137" s="24">
        <v>40</v>
      </c>
      <c r="F137" s="24">
        <v>40</v>
      </c>
      <c r="G137" s="24">
        <v>40</v>
      </c>
      <c r="H137" s="24">
        <v>40</v>
      </c>
      <c r="I137" s="2"/>
      <c r="J137" s="10"/>
      <c r="K137" s="10"/>
      <c r="L137" s="10"/>
      <c r="M137" s="10"/>
      <c r="N137" s="10"/>
      <c r="O137" s="210"/>
    </row>
    <row r="138" spans="1:17" ht="30">
      <c r="A138" s="207"/>
      <c r="B138" s="110" t="s">
        <v>50</v>
      </c>
      <c r="C138" s="224"/>
      <c r="D138" s="200"/>
      <c r="E138" s="24">
        <v>40</v>
      </c>
      <c r="F138" s="24">
        <v>37</v>
      </c>
      <c r="G138" s="24">
        <v>40</v>
      </c>
      <c r="H138" s="24">
        <v>37</v>
      </c>
      <c r="I138" s="2"/>
      <c r="J138" s="10"/>
      <c r="K138" s="10"/>
      <c r="L138" s="10"/>
      <c r="M138" s="10"/>
      <c r="N138" s="10"/>
      <c r="O138" s="210"/>
      <c r="Q138" s="86"/>
    </row>
    <row r="139" spans="1:17" ht="30">
      <c r="A139" s="207"/>
      <c r="B139" s="111" t="s">
        <v>51</v>
      </c>
      <c r="C139" s="224"/>
      <c r="D139" s="201"/>
      <c r="E139" s="24">
        <v>40</v>
      </c>
      <c r="F139" s="24">
        <v>40</v>
      </c>
      <c r="G139" s="24">
        <v>40</v>
      </c>
      <c r="H139" s="24">
        <v>40</v>
      </c>
      <c r="I139" s="2"/>
      <c r="J139" s="10"/>
      <c r="K139" s="10"/>
      <c r="L139" s="10"/>
      <c r="M139" s="10"/>
      <c r="N139" s="10"/>
      <c r="O139" s="210"/>
      <c r="Q139" s="86"/>
    </row>
    <row r="140" spans="1:15" ht="27.75" customHeight="1">
      <c r="A140" s="207"/>
      <c r="B140" s="110" t="s">
        <v>145</v>
      </c>
      <c r="C140" s="224"/>
      <c r="D140" s="199" t="s">
        <v>20</v>
      </c>
      <c r="E140" s="24">
        <v>108.5</v>
      </c>
      <c r="F140" s="24">
        <v>108.5</v>
      </c>
      <c r="G140" s="24">
        <v>108.5</v>
      </c>
      <c r="H140" s="24">
        <v>108.5</v>
      </c>
      <c r="I140" s="2"/>
      <c r="J140" s="10"/>
      <c r="K140" s="10"/>
      <c r="L140" s="10"/>
      <c r="M140" s="10"/>
      <c r="N140" s="10"/>
      <c r="O140" s="210"/>
    </row>
    <row r="141" spans="1:15" ht="27.75" customHeight="1">
      <c r="A141" s="207"/>
      <c r="B141" s="110" t="s">
        <v>48</v>
      </c>
      <c r="C141" s="224"/>
      <c r="D141" s="200"/>
      <c r="E141" s="24">
        <v>40</v>
      </c>
      <c r="F141" s="168">
        <v>27.9</v>
      </c>
      <c r="G141" s="24">
        <v>40</v>
      </c>
      <c r="H141" s="168">
        <v>27.9</v>
      </c>
      <c r="I141" s="2"/>
      <c r="J141" s="10"/>
      <c r="K141" s="10"/>
      <c r="L141" s="10"/>
      <c r="M141" s="10"/>
      <c r="N141" s="10"/>
      <c r="O141" s="210"/>
    </row>
    <row r="142" spans="1:15" ht="30">
      <c r="A142" s="207"/>
      <c r="B142" s="110" t="s">
        <v>49</v>
      </c>
      <c r="C142" s="224"/>
      <c r="D142" s="200"/>
      <c r="E142" s="24">
        <v>40</v>
      </c>
      <c r="F142" s="168">
        <v>36.3</v>
      </c>
      <c r="G142" s="24">
        <v>40</v>
      </c>
      <c r="H142" s="168">
        <v>36.3</v>
      </c>
      <c r="I142" s="2"/>
      <c r="J142" s="10"/>
      <c r="K142" s="10"/>
      <c r="L142" s="10"/>
      <c r="M142" s="10"/>
      <c r="N142" s="10"/>
      <c r="O142" s="210"/>
    </row>
    <row r="143" spans="1:15" ht="30">
      <c r="A143" s="207"/>
      <c r="B143" s="110" t="s">
        <v>50</v>
      </c>
      <c r="C143" s="224"/>
      <c r="D143" s="200"/>
      <c r="E143" s="24">
        <v>40</v>
      </c>
      <c r="F143" s="168">
        <v>39.9</v>
      </c>
      <c r="G143" s="24">
        <v>40</v>
      </c>
      <c r="H143" s="168">
        <v>39.9</v>
      </c>
      <c r="I143" s="2"/>
      <c r="J143" s="10"/>
      <c r="K143" s="10"/>
      <c r="L143" s="10"/>
      <c r="M143" s="10"/>
      <c r="N143" s="10"/>
      <c r="O143" s="210"/>
    </row>
    <row r="144" spans="1:15" ht="30">
      <c r="A144" s="207"/>
      <c r="B144" s="111" t="s">
        <v>51</v>
      </c>
      <c r="C144" s="224"/>
      <c r="D144" s="201"/>
      <c r="E144" s="24">
        <v>40</v>
      </c>
      <c r="F144" s="24">
        <v>40</v>
      </c>
      <c r="G144" s="24">
        <v>40</v>
      </c>
      <c r="H144" s="24">
        <v>40</v>
      </c>
      <c r="I144" s="2"/>
      <c r="J144" s="10"/>
      <c r="K144" s="10"/>
      <c r="L144" s="10"/>
      <c r="M144" s="10"/>
      <c r="N144" s="10"/>
      <c r="O144" s="210"/>
    </row>
    <row r="145" spans="1:15" ht="45">
      <c r="A145" s="207"/>
      <c r="B145" s="97" t="s">
        <v>145</v>
      </c>
      <c r="C145" s="224"/>
      <c r="D145" s="199" t="s">
        <v>21</v>
      </c>
      <c r="E145" s="24">
        <v>108.5</v>
      </c>
      <c r="F145" s="24">
        <v>108.5</v>
      </c>
      <c r="G145" s="24">
        <v>108.5</v>
      </c>
      <c r="H145" s="24">
        <v>108.5</v>
      </c>
      <c r="I145" s="2"/>
      <c r="J145" s="10"/>
      <c r="K145" s="10"/>
      <c r="L145" s="10"/>
      <c r="M145" s="10"/>
      <c r="N145" s="10"/>
      <c r="O145" s="210"/>
    </row>
    <row r="146" spans="1:15" ht="30">
      <c r="A146" s="207"/>
      <c r="B146" s="110" t="s">
        <v>48</v>
      </c>
      <c r="C146" s="224"/>
      <c r="D146" s="200"/>
      <c r="E146" s="24">
        <v>40</v>
      </c>
      <c r="F146" s="24">
        <v>40</v>
      </c>
      <c r="G146" s="24">
        <v>40</v>
      </c>
      <c r="H146" s="24">
        <v>40</v>
      </c>
      <c r="I146" s="2"/>
      <c r="J146" s="10"/>
      <c r="K146" s="10"/>
      <c r="L146" s="10"/>
      <c r="M146" s="10"/>
      <c r="N146" s="10"/>
      <c r="O146" s="210"/>
    </row>
    <row r="147" spans="1:15" ht="27.75" customHeight="1">
      <c r="A147" s="207"/>
      <c r="B147" s="110" t="s">
        <v>49</v>
      </c>
      <c r="C147" s="224"/>
      <c r="D147" s="200"/>
      <c r="E147" s="24">
        <v>40</v>
      </c>
      <c r="F147" s="24">
        <v>40</v>
      </c>
      <c r="G147" s="24">
        <v>40</v>
      </c>
      <c r="H147" s="24">
        <v>40</v>
      </c>
      <c r="I147" s="2"/>
      <c r="J147" s="10"/>
      <c r="K147" s="10"/>
      <c r="L147" s="10"/>
      <c r="M147" s="10"/>
      <c r="N147" s="10"/>
      <c r="O147" s="210"/>
    </row>
    <row r="148" spans="1:15" ht="30">
      <c r="A148" s="207"/>
      <c r="B148" s="110" t="s">
        <v>50</v>
      </c>
      <c r="C148" s="224"/>
      <c r="D148" s="200"/>
      <c r="E148" s="24">
        <v>40</v>
      </c>
      <c r="F148" s="24">
        <v>40</v>
      </c>
      <c r="G148" s="24">
        <v>40</v>
      </c>
      <c r="H148" s="24">
        <v>40</v>
      </c>
      <c r="I148" s="2"/>
      <c r="J148" s="10"/>
      <c r="K148" s="10"/>
      <c r="L148" s="10"/>
      <c r="M148" s="10"/>
      <c r="N148" s="10"/>
      <c r="O148" s="210"/>
    </row>
    <row r="149" spans="1:15" ht="30">
      <c r="A149" s="207"/>
      <c r="B149" s="111" t="s">
        <v>51</v>
      </c>
      <c r="C149" s="224"/>
      <c r="D149" s="201"/>
      <c r="E149" s="24">
        <v>40</v>
      </c>
      <c r="F149" s="24">
        <v>40</v>
      </c>
      <c r="G149" s="24">
        <v>40</v>
      </c>
      <c r="H149" s="24">
        <v>40</v>
      </c>
      <c r="I149" s="2"/>
      <c r="J149" s="10"/>
      <c r="K149" s="10"/>
      <c r="L149" s="10"/>
      <c r="M149" s="10"/>
      <c r="N149" s="10"/>
      <c r="O149" s="210"/>
    </row>
    <row r="150" spans="1:15" ht="45">
      <c r="A150" s="207"/>
      <c r="B150" s="97" t="s">
        <v>145</v>
      </c>
      <c r="C150" s="224"/>
      <c r="D150" s="199" t="s">
        <v>22</v>
      </c>
      <c r="E150" s="24">
        <v>108.5</v>
      </c>
      <c r="F150" s="24">
        <v>108.5</v>
      </c>
      <c r="G150" s="24">
        <v>108.5</v>
      </c>
      <c r="H150" s="24">
        <v>108.5</v>
      </c>
      <c r="I150" s="2"/>
      <c r="J150" s="10"/>
      <c r="K150" s="10"/>
      <c r="L150" s="10"/>
      <c r="M150" s="10"/>
      <c r="N150" s="10"/>
      <c r="O150" s="210"/>
    </row>
    <row r="151" spans="1:15" ht="30">
      <c r="A151" s="207"/>
      <c r="B151" s="110" t="s">
        <v>48</v>
      </c>
      <c r="C151" s="224"/>
      <c r="D151" s="200"/>
      <c r="E151" s="24">
        <v>40</v>
      </c>
      <c r="F151" s="24">
        <v>40</v>
      </c>
      <c r="G151" s="24">
        <v>40</v>
      </c>
      <c r="H151" s="24">
        <v>40</v>
      </c>
      <c r="I151" s="2"/>
      <c r="J151" s="10"/>
      <c r="K151" s="10"/>
      <c r="L151" s="10"/>
      <c r="M151" s="10"/>
      <c r="N151" s="10"/>
      <c r="O151" s="210"/>
    </row>
    <row r="152" spans="1:15" ht="27" customHeight="1">
      <c r="A152" s="207"/>
      <c r="B152" s="110" t="s">
        <v>49</v>
      </c>
      <c r="C152" s="224"/>
      <c r="D152" s="200"/>
      <c r="E152" s="24">
        <v>40</v>
      </c>
      <c r="F152" s="24">
        <v>40</v>
      </c>
      <c r="G152" s="24">
        <v>40</v>
      </c>
      <c r="H152" s="24">
        <v>40</v>
      </c>
      <c r="I152" s="2"/>
      <c r="J152" s="10"/>
      <c r="K152" s="10"/>
      <c r="L152" s="10"/>
      <c r="M152" s="10"/>
      <c r="N152" s="10"/>
      <c r="O152" s="210"/>
    </row>
    <row r="153" spans="1:15" ht="24" customHeight="1">
      <c r="A153" s="207"/>
      <c r="B153" s="110" t="s">
        <v>50</v>
      </c>
      <c r="C153" s="224"/>
      <c r="D153" s="200"/>
      <c r="E153" s="24">
        <v>40</v>
      </c>
      <c r="F153" s="24">
        <v>40</v>
      </c>
      <c r="G153" s="24">
        <v>40</v>
      </c>
      <c r="H153" s="24">
        <v>40</v>
      </c>
      <c r="I153" s="2"/>
      <c r="J153" s="10"/>
      <c r="K153" s="10"/>
      <c r="L153" s="10"/>
      <c r="M153" s="10"/>
      <c r="N153" s="10"/>
      <c r="O153" s="210"/>
    </row>
    <row r="154" spans="1:15" ht="30">
      <c r="A154" s="207"/>
      <c r="B154" s="111" t="s">
        <v>51</v>
      </c>
      <c r="C154" s="224"/>
      <c r="D154" s="201"/>
      <c r="E154" s="24">
        <v>40</v>
      </c>
      <c r="F154" s="24">
        <v>40</v>
      </c>
      <c r="G154" s="24">
        <v>40</v>
      </c>
      <c r="H154" s="24">
        <v>40</v>
      </c>
      <c r="I154" s="2"/>
      <c r="J154" s="10"/>
      <c r="K154" s="10"/>
      <c r="L154" s="10"/>
      <c r="M154" s="10"/>
      <c r="N154" s="10"/>
      <c r="O154" s="210"/>
    </row>
    <row r="155" spans="1:15" ht="45">
      <c r="A155" s="207"/>
      <c r="B155" s="97" t="s">
        <v>145</v>
      </c>
      <c r="C155" s="224"/>
      <c r="D155" s="199" t="s">
        <v>23</v>
      </c>
      <c r="E155" s="24">
        <v>108.5</v>
      </c>
      <c r="F155" s="112"/>
      <c r="G155" s="24">
        <v>108.5</v>
      </c>
      <c r="H155" s="112"/>
      <c r="I155" s="2"/>
      <c r="J155" s="10"/>
      <c r="K155" s="10"/>
      <c r="L155" s="10"/>
      <c r="M155" s="10"/>
      <c r="N155" s="10"/>
      <c r="O155" s="210"/>
    </row>
    <row r="156" spans="1:15" ht="30">
      <c r="A156" s="207"/>
      <c r="B156" s="110" t="s">
        <v>48</v>
      </c>
      <c r="C156" s="224"/>
      <c r="D156" s="200"/>
      <c r="E156" s="24">
        <v>40</v>
      </c>
      <c r="F156" s="112"/>
      <c r="G156" s="24">
        <v>40</v>
      </c>
      <c r="H156" s="112"/>
      <c r="I156" s="2"/>
      <c r="J156" s="10"/>
      <c r="K156" s="10"/>
      <c r="L156" s="10"/>
      <c r="M156" s="10"/>
      <c r="N156" s="10"/>
      <c r="O156" s="210"/>
    </row>
    <row r="157" spans="1:15" ht="30">
      <c r="A157" s="207"/>
      <c r="B157" s="110" t="s">
        <v>49</v>
      </c>
      <c r="C157" s="224"/>
      <c r="D157" s="200"/>
      <c r="E157" s="24">
        <v>40</v>
      </c>
      <c r="F157" s="112"/>
      <c r="G157" s="24">
        <v>40</v>
      </c>
      <c r="H157" s="112"/>
      <c r="I157" s="2"/>
      <c r="J157" s="10"/>
      <c r="K157" s="10"/>
      <c r="L157" s="10"/>
      <c r="M157" s="10"/>
      <c r="N157" s="10"/>
      <c r="O157" s="210"/>
    </row>
    <row r="158" spans="1:15" ht="30">
      <c r="A158" s="207"/>
      <c r="B158" s="110" t="s">
        <v>50</v>
      </c>
      <c r="C158" s="224"/>
      <c r="D158" s="200"/>
      <c r="E158" s="24">
        <v>40</v>
      </c>
      <c r="F158" s="112"/>
      <c r="G158" s="24">
        <v>40</v>
      </c>
      <c r="H158" s="112"/>
      <c r="I158" s="2"/>
      <c r="J158" s="10"/>
      <c r="K158" s="10"/>
      <c r="L158" s="10"/>
      <c r="M158" s="10"/>
      <c r="N158" s="10"/>
      <c r="O158" s="210"/>
    </row>
    <row r="159" spans="1:15" ht="30">
      <c r="A159" s="208"/>
      <c r="B159" s="111" t="s">
        <v>51</v>
      </c>
      <c r="C159" s="225"/>
      <c r="D159" s="201"/>
      <c r="E159" s="24">
        <v>40</v>
      </c>
      <c r="F159" s="113"/>
      <c r="G159" s="24">
        <v>40</v>
      </c>
      <c r="H159" s="113"/>
      <c r="I159" s="2"/>
      <c r="J159" s="10"/>
      <c r="K159" s="10"/>
      <c r="L159" s="10"/>
      <c r="M159" s="10"/>
      <c r="N159" s="10"/>
      <c r="O159" s="218"/>
    </row>
    <row r="160" spans="1:15" ht="75">
      <c r="A160" s="206" t="s">
        <v>66</v>
      </c>
      <c r="B160" s="110" t="s">
        <v>67</v>
      </c>
      <c r="C160" s="32" t="s">
        <v>251</v>
      </c>
      <c r="D160" s="34" t="s">
        <v>15</v>
      </c>
      <c r="E160" s="25">
        <f>SUM(E161+E182+E208+E234+E261+E282)</f>
        <v>24721.77</v>
      </c>
      <c r="F160" s="25">
        <f>SUM(F161+F182+F208+F234+F261+F282)</f>
        <v>10642.820000000002</v>
      </c>
      <c r="G160" s="25">
        <f>SUM(G161+G182+G208+G234+G261+G282)</f>
        <v>24721.77</v>
      </c>
      <c r="H160" s="22">
        <f>SUM(H161+H182+H208+H234+H261+H282)</f>
        <v>10642.820000000002</v>
      </c>
      <c r="I160" s="2"/>
      <c r="J160" s="10"/>
      <c r="K160" s="10"/>
      <c r="L160" s="10"/>
      <c r="M160" s="10"/>
      <c r="N160" s="10"/>
      <c r="O160" s="209" t="s">
        <v>55</v>
      </c>
    </row>
    <row r="161" spans="1:15" ht="15">
      <c r="A161" s="207"/>
      <c r="B161" s="114" t="s">
        <v>225</v>
      </c>
      <c r="C161" s="114"/>
      <c r="D161" s="115"/>
      <c r="E161" s="22">
        <f>SUM(E162:E181)</f>
        <v>431.37</v>
      </c>
      <c r="F161" s="22">
        <f>SUM(F162:F181)</f>
        <v>340.3</v>
      </c>
      <c r="G161" s="22">
        <f>SUM(G162:G181)</f>
        <v>431.37</v>
      </c>
      <c r="H161" s="22">
        <f>SUM(H162:H181)</f>
        <v>340.3</v>
      </c>
      <c r="I161" s="2"/>
      <c r="J161" s="10"/>
      <c r="K161" s="10"/>
      <c r="L161" s="10"/>
      <c r="M161" s="10"/>
      <c r="N161" s="10"/>
      <c r="O161" s="210"/>
    </row>
    <row r="162" spans="1:15" ht="30">
      <c r="A162" s="207"/>
      <c r="B162" s="110" t="s">
        <v>48</v>
      </c>
      <c r="C162" s="223"/>
      <c r="D162" s="199" t="s">
        <v>19</v>
      </c>
      <c r="E162" s="26">
        <v>20</v>
      </c>
      <c r="F162" s="26">
        <v>18.4</v>
      </c>
      <c r="G162" s="26">
        <v>20</v>
      </c>
      <c r="H162" s="26">
        <v>18.4</v>
      </c>
      <c r="I162" s="2"/>
      <c r="J162" s="10"/>
      <c r="K162" s="10"/>
      <c r="L162" s="10"/>
      <c r="M162" s="10"/>
      <c r="N162" s="10"/>
      <c r="O162" s="210"/>
    </row>
    <row r="163" spans="1:15" ht="30">
      <c r="A163" s="207"/>
      <c r="B163" s="110" t="s">
        <v>49</v>
      </c>
      <c r="C163" s="224"/>
      <c r="D163" s="200"/>
      <c r="E163" s="26">
        <v>51.37</v>
      </c>
      <c r="F163" s="26">
        <v>41.9</v>
      </c>
      <c r="G163" s="26">
        <v>51.37</v>
      </c>
      <c r="H163" s="26">
        <v>41.9</v>
      </c>
      <c r="I163" s="2"/>
      <c r="J163" s="10"/>
      <c r="K163" s="10"/>
      <c r="L163" s="10"/>
      <c r="M163" s="10"/>
      <c r="N163" s="10"/>
      <c r="O163" s="210"/>
    </row>
    <row r="164" spans="1:15" ht="30">
      <c r="A164" s="207"/>
      <c r="B164" s="110" t="s">
        <v>50</v>
      </c>
      <c r="C164" s="224"/>
      <c r="D164" s="200"/>
      <c r="E164" s="26">
        <v>20</v>
      </c>
      <c r="F164" s="26">
        <v>20</v>
      </c>
      <c r="G164" s="26">
        <v>20</v>
      </c>
      <c r="H164" s="26">
        <v>20</v>
      </c>
      <c r="I164" s="2"/>
      <c r="J164" s="10"/>
      <c r="K164" s="10"/>
      <c r="L164" s="10"/>
      <c r="M164" s="10"/>
      <c r="N164" s="10"/>
      <c r="O164" s="210"/>
    </row>
    <row r="165" spans="1:15" ht="30">
      <c r="A165" s="207"/>
      <c r="B165" s="111" t="s">
        <v>51</v>
      </c>
      <c r="C165" s="224"/>
      <c r="D165" s="201"/>
      <c r="E165" s="26">
        <v>20</v>
      </c>
      <c r="F165" s="26">
        <v>20</v>
      </c>
      <c r="G165" s="26">
        <v>20</v>
      </c>
      <c r="H165" s="26">
        <v>20</v>
      </c>
      <c r="I165" s="2"/>
      <c r="J165" s="10"/>
      <c r="K165" s="10"/>
      <c r="L165" s="10"/>
      <c r="M165" s="10"/>
      <c r="N165" s="10"/>
      <c r="O165" s="210"/>
    </row>
    <row r="166" spans="1:15" ht="25.5" customHeight="1">
      <c r="A166" s="207"/>
      <c r="B166" s="110" t="s">
        <v>48</v>
      </c>
      <c r="C166" s="224"/>
      <c r="D166" s="199" t="s">
        <v>20</v>
      </c>
      <c r="E166" s="26">
        <v>20</v>
      </c>
      <c r="F166" s="26">
        <v>20</v>
      </c>
      <c r="G166" s="26">
        <v>20</v>
      </c>
      <c r="H166" s="26">
        <v>20</v>
      </c>
      <c r="I166" s="2"/>
      <c r="J166" s="10"/>
      <c r="K166" s="10"/>
      <c r="L166" s="10"/>
      <c r="M166" s="10"/>
      <c r="N166" s="10"/>
      <c r="O166" s="210"/>
    </row>
    <row r="167" spans="1:15" ht="30">
      <c r="A167" s="207"/>
      <c r="B167" s="110" t="s">
        <v>49</v>
      </c>
      <c r="C167" s="224"/>
      <c r="D167" s="200"/>
      <c r="E167" s="26">
        <v>20</v>
      </c>
      <c r="F167" s="26">
        <v>20</v>
      </c>
      <c r="G167" s="26">
        <v>20</v>
      </c>
      <c r="H167" s="26">
        <v>20</v>
      </c>
      <c r="I167" s="2"/>
      <c r="J167" s="10"/>
      <c r="K167" s="10"/>
      <c r="L167" s="10"/>
      <c r="M167" s="10"/>
      <c r="N167" s="10"/>
      <c r="O167" s="210"/>
    </row>
    <row r="168" spans="1:15" ht="30">
      <c r="A168" s="207"/>
      <c r="B168" s="110" t="s">
        <v>50</v>
      </c>
      <c r="C168" s="224"/>
      <c r="D168" s="200"/>
      <c r="E168" s="26">
        <v>20</v>
      </c>
      <c r="F168" s="26">
        <v>20</v>
      </c>
      <c r="G168" s="26">
        <v>20</v>
      </c>
      <c r="H168" s="26">
        <v>20</v>
      </c>
      <c r="I168" s="2"/>
      <c r="J168" s="10"/>
      <c r="K168" s="10"/>
      <c r="L168" s="10"/>
      <c r="M168" s="10"/>
      <c r="N168" s="10"/>
      <c r="O168" s="210"/>
    </row>
    <row r="169" spans="1:15" ht="30">
      <c r="A169" s="207"/>
      <c r="B169" s="110" t="s">
        <v>51</v>
      </c>
      <c r="C169" s="224"/>
      <c r="D169" s="201"/>
      <c r="E169" s="26">
        <v>20</v>
      </c>
      <c r="F169" s="26">
        <v>20</v>
      </c>
      <c r="G169" s="26">
        <v>20</v>
      </c>
      <c r="H169" s="26">
        <v>20</v>
      </c>
      <c r="I169" s="2"/>
      <c r="J169" s="10"/>
      <c r="K169" s="10"/>
      <c r="L169" s="10"/>
      <c r="M169" s="10"/>
      <c r="N169" s="10"/>
      <c r="O169" s="210"/>
    </row>
    <row r="170" spans="1:15" ht="28.5" customHeight="1">
      <c r="A170" s="207"/>
      <c r="B170" s="97" t="s">
        <v>48</v>
      </c>
      <c r="C170" s="224"/>
      <c r="D170" s="199" t="s">
        <v>21</v>
      </c>
      <c r="E170" s="26">
        <v>20</v>
      </c>
      <c r="F170" s="26">
        <v>20</v>
      </c>
      <c r="G170" s="26">
        <v>20</v>
      </c>
      <c r="H170" s="26">
        <v>20</v>
      </c>
      <c r="I170" s="2"/>
      <c r="J170" s="10"/>
      <c r="K170" s="10"/>
      <c r="L170" s="10"/>
      <c r="M170" s="10"/>
      <c r="N170" s="10"/>
      <c r="O170" s="210"/>
    </row>
    <row r="171" spans="1:15" ht="30">
      <c r="A171" s="207"/>
      <c r="B171" s="110" t="s">
        <v>49</v>
      </c>
      <c r="C171" s="224"/>
      <c r="D171" s="200"/>
      <c r="E171" s="26">
        <v>20</v>
      </c>
      <c r="F171" s="26">
        <v>20</v>
      </c>
      <c r="G171" s="26">
        <v>20</v>
      </c>
      <c r="H171" s="26">
        <v>20</v>
      </c>
      <c r="I171" s="2"/>
      <c r="J171" s="10"/>
      <c r="K171" s="10"/>
      <c r="L171" s="10"/>
      <c r="M171" s="10"/>
      <c r="N171" s="10"/>
      <c r="O171" s="210"/>
    </row>
    <row r="172" spans="1:15" ht="26.25" customHeight="1">
      <c r="A172" s="207"/>
      <c r="B172" s="110" t="s">
        <v>50</v>
      </c>
      <c r="C172" s="224"/>
      <c r="D172" s="200"/>
      <c r="E172" s="26">
        <v>20</v>
      </c>
      <c r="F172" s="26">
        <v>20</v>
      </c>
      <c r="G172" s="26">
        <v>20</v>
      </c>
      <c r="H172" s="26">
        <v>20</v>
      </c>
      <c r="I172" s="2"/>
      <c r="J172" s="10"/>
      <c r="K172" s="10"/>
      <c r="L172" s="10"/>
      <c r="M172" s="10"/>
      <c r="N172" s="10"/>
      <c r="O172" s="210"/>
    </row>
    <row r="173" spans="1:15" ht="30">
      <c r="A173" s="207"/>
      <c r="B173" s="111" t="s">
        <v>51</v>
      </c>
      <c r="C173" s="224"/>
      <c r="D173" s="201"/>
      <c r="E173" s="26">
        <v>20</v>
      </c>
      <c r="F173" s="26">
        <v>20</v>
      </c>
      <c r="G173" s="26">
        <v>20</v>
      </c>
      <c r="H173" s="26">
        <v>20</v>
      </c>
      <c r="I173" s="2"/>
      <c r="J173" s="10"/>
      <c r="K173" s="10"/>
      <c r="L173" s="10"/>
      <c r="M173" s="10"/>
      <c r="N173" s="10"/>
      <c r="O173" s="210"/>
    </row>
    <row r="174" spans="1:15" ht="28.5" customHeight="1">
      <c r="A174" s="207"/>
      <c r="B174" s="97" t="s">
        <v>48</v>
      </c>
      <c r="C174" s="224"/>
      <c r="D174" s="199" t="s">
        <v>22</v>
      </c>
      <c r="E174" s="26">
        <v>20</v>
      </c>
      <c r="F174" s="26">
        <v>20</v>
      </c>
      <c r="G174" s="26">
        <v>20</v>
      </c>
      <c r="H174" s="26">
        <v>20</v>
      </c>
      <c r="I174" s="2"/>
      <c r="J174" s="10"/>
      <c r="K174" s="10"/>
      <c r="L174" s="10"/>
      <c r="M174" s="10"/>
      <c r="N174" s="10"/>
      <c r="O174" s="210"/>
    </row>
    <row r="175" spans="1:15" ht="30">
      <c r="A175" s="207"/>
      <c r="B175" s="110" t="s">
        <v>49</v>
      </c>
      <c r="C175" s="224"/>
      <c r="D175" s="200"/>
      <c r="E175" s="26">
        <v>20</v>
      </c>
      <c r="F175" s="26">
        <v>20</v>
      </c>
      <c r="G175" s="26">
        <v>20</v>
      </c>
      <c r="H175" s="26">
        <v>20</v>
      </c>
      <c r="I175" s="2"/>
      <c r="J175" s="10"/>
      <c r="K175" s="10"/>
      <c r="L175" s="10"/>
      <c r="M175" s="10"/>
      <c r="N175" s="10"/>
      <c r="O175" s="210"/>
    </row>
    <row r="176" spans="1:15" ht="30">
      <c r="A176" s="207"/>
      <c r="B176" s="110" t="s">
        <v>50</v>
      </c>
      <c r="C176" s="224"/>
      <c r="D176" s="200"/>
      <c r="E176" s="26">
        <v>20</v>
      </c>
      <c r="F176" s="26">
        <v>20</v>
      </c>
      <c r="G176" s="26">
        <v>20</v>
      </c>
      <c r="H176" s="26">
        <v>20</v>
      </c>
      <c r="I176" s="2"/>
      <c r="J176" s="10"/>
      <c r="K176" s="10"/>
      <c r="L176" s="10"/>
      <c r="M176" s="10"/>
      <c r="N176" s="10"/>
      <c r="O176" s="210"/>
    </row>
    <row r="177" spans="1:15" ht="30">
      <c r="A177" s="207"/>
      <c r="B177" s="111" t="s">
        <v>51</v>
      </c>
      <c r="C177" s="224"/>
      <c r="D177" s="201"/>
      <c r="E177" s="26">
        <v>20</v>
      </c>
      <c r="F177" s="26">
        <v>20</v>
      </c>
      <c r="G177" s="26">
        <v>20</v>
      </c>
      <c r="H177" s="26">
        <v>20</v>
      </c>
      <c r="I177" s="2"/>
      <c r="J177" s="10"/>
      <c r="K177" s="10"/>
      <c r="L177" s="10"/>
      <c r="M177" s="10"/>
      <c r="N177" s="10"/>
      <c r="O177" s="210"/>
    </row>
    <row r="178" spans="1:15" ht="30.75" customHeight="1">
      <c r="A178" s="207"/>
      <c r="B178" s="97" t="s">
        <v>48</v>
      </c>
      <c r="C178" s="224"/>
      <c r="D178" s="199" t="s">
        <v>23</v>
      </c>
      <c r="E178" s="26">
        <v>20</v>
      </c>
      <c r="F178" s="22"/>
      <c r="G178" s="26">
        <v>20</v>
      </c>
      <c r="H178" s="113"/>
      <c r="I178" s="2"/>
      <c r="J178" s="10"/>
      <c r="K178" s="10"/>
      <c r="L178" s="10"/>
      <c r="M178" s="10"/>
      <c r="N178" s="10"/>
      <c r="O178" s="210"/>
    </row>
    <row r="179" spans="1:15" ht="29.25" customHeight="1">
      <c r="A179" s="207"/>
      <c r="B179" s="110" t="s">
        <v>49</v>
      </c>
      <c r="C179" s="224"/>
      <c r="D179" s="200"/>
      <c r="E179" s="26">
        <v>20</v>
      </c>
      <c r="F179" s="26"/>
      <c r="G179" s="26">
        <v>20</v>
      </c>
      <c r="H179" s="112"/>
      <c r="I179" s="2"/>
      <c r="J179" s="10"/>
      <c r="K179" s="10"/>
      <c r="L179" s="10"/>
      <c r="M179" s="10"/>
      <c r="N179" s="10"/>
      <c r="O179" s="210"/>
    </row>
    <row r="180" spans="1:15" ht="30.75" customHeight="1">
      <c r="A180" s="207"/>
      <c r="B180" s="110" t="s">
        <v>50</v>
      </c>
      <c r="C180" s="224"/>
      <c r="D180" s="200"/>
      <c r="E180" s="26">
        <v>20</v>
      </c>
      <c r="F180" s="26"/>
      <c r="G180" s="26">
        <v>20</v>
      </c>
      <c r="H180" s="112"/>
      <c r="I180" s="2"/>
      <c r="J180" s="10"/>
      <c r="K180" s="10"/>
      <c r="L180" s="10"/>
      <c r="M180" s="10"/>
      <c r="N180" s="10"/>
      <c r="O180" s="210"/>
    </row>
    <row r="181" spans="1:15" ht="30" customHeight="1">
      <c r="A181" s="207"/>
      <c r="B181" s="111" t="s">
        <v>51</v>
      </c>
      <c r="C181" s="225"/>
      <c r="D181" s="201"/>
      <c r="E181" s="26">
        <v>20</v>
      </c>
      <c r="F181" s="26"/>
      <c r="G181" s="26">
        <v>20</v>
      </c>
      <c r="H181" s="112"/>
      <c r="I181" s="2"/>
      <c r="J181" s="10"/>
      <c r="K181" s="10"/>
      <c r="L181" s="10"/>
      <c r="M181" s="10"/>
      <c r="N181" s="10"/>
      <c r="O181" s="210"/>
    </row>
    <row r="182" spans="1:15" ht="24" customHeight="1">
      <c r="A182" s="207"/>
      <c r="B182" s="116" t="s">
        <v>226</v>
      </c>
      <c r="C182" s="116"/>
      <c r="D182" s="117"/>
      <c r="E182" s="22">
        <f>SUM(E183:E207)</f>
        <v>900</v>
      </c>
      <c r="F182" s="22">
        <f>SUM(F183:F207)</f>
        <v>499.93</v>
      </c>
      <c r="G182" s="22">
        <f>SUM(G183:G207)</f>
        <v>900</v>
      </c>
      <c r="H182" s="22">
        <f>SUM(H183:H207)</f>
        <v>499.93</v>
      </c>
      <c r="I182" s="2"/>
      <c r="J182" s="10"/>
      <c r="K182" s="10"/>
      <c r="L182" s="10"/>
      <c r="M182" s="10"/>
      <c r="N182" s="10"/>
      <c r="O182" s="209" t="s">
        <v>75</v>
      </c>
    </row>
    <row r="183" spans="1:15" ht="27.75" customHeight="1">
      <c r="A183" s="207"/>
      <c r="B183" s="98" t="s">
        <v>82</v>
      </c>
      <c r="C183" s="223"/>
      <c r="D183" s="200" t="s">
        <v>19</v>
      </c>
      <c r="E183" s="26">
        <v>100</v>
      </c>
      <c r="F183" s="26">
        <v>0</v>
      </c>
      <c r="G183" s="26">
        <v>100</v>
      </c>
      <c r="H183" s="26">
        <v>0</v>
      </c>
      <c r="I183" s="2"/>
      <c r="J183" s="10"/>
      <c r="K183" s="10"/>
      <c r="L183" s="10"/>
      <c r="M183" s="10"/>
      <c r="N183" s="10"/>
      <c r="O183" s="210"/>
    </row>
    <row r="184" spans="1:15" ht="30">
      <c r="A184" s="207"/>
      <c r="B184" s="118" t="s">
        <v>48</v>
      </c>
      <c r="C184" s="224"/>
      <c r="D184" s="200"/>
      <c r="E184" s="26">
        <v>20</v>
      </c>
      <c r="F184" s="26">
        <v>20</v>
      </c>
      <c r="G184" s="26">
        <v>20</v>
      </c>
      <c r="H184" s="26">
        <v>20</v>
      </c>
      <c r="I184" s="2"/>
      <c r="J184" s="10"/>
      <c r="K184" s="10"/>
      <c r="L184" s="10"/>
      <c r="M184" s="10"/>
      <c r="N184" s="10"/>
      <c r="O184" s="210"/>
    </row>
    <row r="185" spans="1:15" ht="29.25" customHeight="1">
      <c r="A185" s="207"/>
      <c r="B185" s="118" t="s">
        <v>49</v>
      </c>
      <c r="C185" s="224"/>
      <c r="D185" s="200"/>
      <c r="E185" s="26">
        <v>20</v>
      </c>
      <c r="F185" s="26">
        <v>20</v>
      </c>
      <c r="G185" s="26">
        <v>20</v>
      </c>
      <c r="H185" s="26">
        <v>20</v>
      </c>
      <c r="I185" s="2"/>
      <c r="J185" s="10"/>
      <c r="K185" s="10"/>
      <c r="L185" s="10"/>
      <c r="M185" s="10"/>
      <c r="N185" s="10"/>
      <c r="O185" s="210"/>
    </row>
    <row r="186" spans="1:15" ht="30">
      <c r="A186" s="207"/>
      <c r="B186" s="118" t="s">
        <v>50</v>
      </c>
      <c r="C186" s="224"/>
      <c r="D186" s="200"/>
      <c r="E186" s="26">
        <v>20</v>
      </c>
      <c r="F186" s="26">
        <v>19.93</v>
      </c>
      <c r="G186" s="26">
        <v>20</v>
      </c>
      <c r="H186" s="26">
        <v>19.93</v>
      </c>
      <c r="I186" s="2"/>
      <c r="J186" s="10"/>
      <c r="K186" s="10"/>
      <c r="L186" s="10"/>
      <c r="M186" s="10"/>
      <c r="N186" s="10"/>
      <c r="O186" s="210"/>
    </row>
    <row r="187" spans="1:15" ht="30">
      <c r="A187" s="207"/>
      <c r="B187" s="156" t="s">
        <v>51</v>
      </c>
      <c r="C187" s="224"/>
      <c r="D187" s="201"/>
      <c r="E187" s="26">
        <v>20</v>
      </c>
      <c r="F187" s="26">
        <v>20</v>
      </c>
      <c r="G187" s="26">
        <v>20</v>
      </c>
      <c r="H187" s="26">
        <v>20</v>
      </c>
      <c r="I187" s="2"/>
      <c r="J187" s="10"/>
      <c r="K187" s="10"/>
      <c r="L187" s="10"/>
      <c r="M187" s="10"/>
      <c r="N187" s="10"/>
      <c r="O187" s="210"/>
    </row>
    <row r="188" spans="1:15" ht="30">
      <c r="A188" s="207"/>
      <c r="B188" s="98" t="s">
        <v>82</v>
      </c>
      <c r="C188" s="224"/>
      <c r="D188" s="199" t="s">
        <v>20</v>
      </c>
      <c r="E188" s="26">
        <v>100</v>
      </c>
      <c r="F188" s="26">
        <v>0</v>
      </c>
      <c r="G188" s="26">
        <v>100</v>
      </c>
      <c r="H188" s="26">
        <v>0</v>
      </c>
      <c r="I188" s="2"/>
      <c r="J188" s="10"/>
      <c r="K188" s="10"/>
      <c r="L188" s="10"/>
      <c r="M188" s="10"/>
      <c r="N188" s="10"/>
      <c r="O188" s="210"/>
    </row>
    <row r="189" spans="1:15" ht="30">
      <c r="A189" s="207"/>
      <c r="B189" s="118" t="s">
        <v>48</v>
      </c>
      <c r="C189" s="224"/>
      <c r="D189" s="200"/>
      <c r="E189" s="26">
        <v>20</v>
      </c>
      <c r="F189" s="26">
        <v>20</v>
      </c>
      <c r="G189" s="26">
        <v>20</v>
      </c>
      <c r="H189" s="26">
        <v>20</v>
      </c>
      <c r="I189" s="2"/>
      <c r="J189" s="10"/>
      <c r="K189" s="10"/>
      <c r="L189" s="10"/>
      <c r="M189" s="10"/>
      <c r="N189" s="10"/>
      <c r="O189" s="210"/>
    </row>
    <row r="190" spans="1:15" ht="30">
      <c r="A190" s="207"/>
      <c r="B190" s="118" t="s">
        <v>49</v>
      </c>
      <c r="C190" s="224"/>
      <c r="D190" s="200"/>
      <c r="E190" s="26">
        <v>20</v>
      </c>
      <c r="F190" s="26">
        <v>20</v>
      </c>
      <c r="G190" s="26">
        <v>20</v>
      </c>
      <c r="H190" s="26">
        <v>20</v>
      </c>
      <c r="I190" s="2"/>
      <c r="J190" s="10"/>
      <c r="K190" s="10"/>
      <c r="L190" s="10"/>
      <c r="M190" s="10"/>
      <c r="N190" s="10"/>
      <c r="O190" s="210"/>
    </row>
    <row r="191" spans="1:15" ht="29.25" customHeight="1">
      <c r="A191" s="207"/>
      <c r="B191" s="118" t="s">
        <v>50</v>
      </c>
      <c r="C191" s="224"/>
      <c r="D191" s="200"/>
      <c r="E191" s="26">
        <v>20</v>
      </c>
      <c r="F191" s="26">
        <v>20</v>
      </c>
      <c r="G191" s="26">
        <v>20</v>
      </c>
      <c r="H191" s="26">
        <v>20</v>
      </c>
      <c r="I191" s="2"/>
      <c r="J191" s="10"/>
      <c r="K191" s="10"/>
      <c r="L191" s="10"/>
      <c r="M191" s="10"/>
      <c r="N191" s="10"/>
      <c r="O191" s="210"/>
    </row>
    <row r="192" spans="1:15" ht="30">
      <c r="A192" s="207"/>
      <c r="B192" s="156" t="s">
        <v>51</v>
      </c>
      <c r="C192" s="224"/>
      <c r="D192" s="201"/>
      <c r="E192" s="26">
        <v>20</v>
      </c>
      <c r="F192" s="149">
        <v>0</v>
      </c>
      <c r="G192" s="26">
        <v>20</v>
      </c>
      <c r="H192" s="149">
        <v>0</v>
      </c>
      <c r="I192" s="2"/>
      <c r="J192" s="10"/>
      <c r="K192" s="10"/>
      <c r="L192" s="10"/>
      <c r="M192" s="10"/>
      <c r="N192" s="10"/>
      <c r="O192" s="210"/>
    </row>
    <row r="193" spans="1:15" ht="30">
      <c r="A193" s="207"/>
      <c r="B193" s="98" t="s">
        <v>82</v>
      </c>
      <c r="C193" s="224"/>
      <c r="D193" s="199" t="s">
        <v>21</v>
      </c>
      <c r="E193" s="26">
        <v>100</v>
      </c>
      <c r="F193" s="26">
        <v>100</v>
      </c>
      <c r="G193" s="26">
        <v>100</v>
      </c>
      <c r="H193" s="26">
        <v>100</v>
      </c>
      <c r="I193" s="2"/>
      <c r="J193" s="10"/>
      <c r="K193" s="10"/>
      <c r="L193" s="10"/>
      <c r="M193" s="10"/>
      <c r="N193" s="10"/>
      <c r="O193" s="210"/>
    </row>
    <row r="194" spans="1:15" ht="30">
      <c r="A194" s="207"/>
      <c r="B194" s="118" t="s">
        <v>48</v>
      </c>
      <c r="C194" s="224"/>
      <c r="D194" s="200"/>
      <c r="E194" s="26">
        <v>20</v>
      </c>
      <c r="F194" s="26">
        <v>20</v>
      </c>
      <c r="G194" s="26">
        <v>20</v>
      </c>
      <c r="H194" s="26">
        <v>20</v>
      </c>
      <c r="I194" s="2"/>
      <c r="J194" s="10"/>
      <c r="K194" s="10"/>
      <c r="L194" s="10"/>
      <c r="M194" s="10"/>
      <c r="N194" s="10"/>
      <c r="O194" s="210"/>
    </row>
    <row r="195" spans="1:15" ht="30">
      <c r="A195" s="207"/>
      <c r="B195" s="118" t="s">
        <v>49</v>
      </c>
      <c r="C195" s="224"/>
      <c r="D195" s="200"/>
      <c r="E195" s="26">
        <v>20</v>
      </c>
      <c r="F195" s="26">
        <v>20</v>
      </c>
      <c r="G195" s="26">
        <v>20</v>
      </c>
      <c r="H195" s="26">
        <v>20</v>
      </c>
      <c r="I195" s="2"/>
      <c r="J195" s="10"/>
      <c r="K195" s="10"/>
      <c r="L195" s="10"/>
      <c r="M195" s="10"/>
      <c r="N195" s="10"/>
      <c r="O195" s="210"/>
    </row>
    <row r="196" spans="1:15" ht="28.5" customHeight="1">
      <c r="A196" s="207"/>
      <c r="B196" s="118" t="s">
        <v>50</v>
      </c>
      <c r="C196" s="224"/>
      <c r="D196" s="200"/>
      <c r="E196" s="26">
        <v>20</v>
      </c>
      <c r="F196" s="26">
        <v>20</v>
      </c>
      <c r="G196" s="26">
        <v>20</v>
      </c>
      <c r="H196" s="26">
        <v>20</v>
      </c>
      <c r="I196" s="2"/>
      <c r="J196" s="10"/>
      <c r="K196" s="10"/>
      <c r="L196" s="10"/>
      <c r="M196" s="10"/>
      <c r="N196" s="10"/>
      <c r="O196" s="210"/>
    </row>
    <row r="197" spans="1:15" ht="26.25" customHeight="1">
      <c r="A197" s="207"/>
      <c r="B197" s="156" t="s">
        <v>51</v>
      </c>
      <c r="C197" s="224"/>
      <c r="D197" s="201"/>
      <c r="E197" s="26">
        <v>20</v>
      </c>
      <c r="F197" s="26">
        <v>20</v>
      </c>
      <c r="G197" s="26">
        <v>20</v>
      </c>
      <c r="H197" s="26">
        <v>20</v>
      </c>
      <c r="I197" s="2"/>
      <c r="J197" s="1"/>
      <c r="K197" s="3"/>
      <c r="L197" s="3"/>
      <c r="M197" s="10"/>
      <c r="N197" s="10"/>
      <c r="O197" s="210"/>
    </row>
    <row r="198" spans="1:15" ht="30">
      <c r="A198" s="207"/>
      <c r="B198" s="98" t="s">
        <v>82</v>
      </c>
      <c r="C198" s="224"/>
      <c r="D198" s="199" t="s">
        <v>22</v>
      </c>
      <c r="E198" s="26">
        <v>100</v>
      </c>
      <c r="F198" s="26">
        <v>100</v>
      </c>
      <c r="G198" s="26">
        <v>100</v>
      </c>
      <c r="H198" s="26">
        <v>100</v>
      </c>
      <c r="I198" s="2"/>
      <c r="J198" s="1"/>
      <c r="K198" s="4"/>
      <c r="L198" s="4"/>
      <c r="M198" s="10"/>
      <c r="N198" s="10"/>
      <c r="O198" s="210"/>
    </row>
    <row r="199" spans="1:15" ht="30">
      <c r="A199" s="207"/>
      <c r="B199" s="118" t="s">
        <v>48</v>
      </c>
      <c r="C199" s="224"/>
      <c r="D199" s="200"/>
      <c r="E199" s="26">
        <v>20</v>
      </c>
      <c r="F199" s="26">
        <v>20</v>
      </c>
      <c r="G199" s="26">
        <v>20</v>
      </c>
      <c r="H199" s="26">
        <v>20</v>
      </c>
      <c r="I199" s="2"/>
      <c r="J199" s="1"/>
      <c r="K199" s="4"/>
      <c r="L199" s="4"/>
      <c r="M199" s="10"/>
      <c r="N199" s="10"/>
      <c r="O199" s="210"/>
    </row>
    <row r="200" spans="1:15" ht="30">
      <c r="A200" s="207"/>
      <c r="B200" s="118" t="s">
        <v>49</v>
      </c>
      <c r="C200" s="224"/>
      <c r="D200" s="200"/>
      <c r="E200" s="26">
        <v>20</v>
      </c>
      <c r="F200" s="26">
        <v>20</v>
      </c>
      <c r="G200" s="26">
        <v>20</v>
      </c>
      <c r="H200" s="26">
        <v>20</v>
      </c>
      <c r="I200" s="2"/>
      <c r="J200" s="1"/>
      <c r="K200" s="4"/>
      <c r="L200" s="4"/>
      <c r="M200" s="10"/>
      <c r="N200" s="10"/>
      <c r="O200" s="210"/>
    </row>
    <row r="201" spans="1:15" ht="30">
      <c r="A201" s="207"/>
      <c r="B201" s="118" t="s">
        <v>50</v>
      </c>
      <c r="C201" s="224"/>
      <c r="D201" s="200"/>
      <c r="E201" s="26">
        <v>20</v>
      </c>
      <c r="F201" s="26">
        <v>20</v>
      </c>
      <c r="G201" s="26">
        <v>20</v>
      </c>
      <c r="H201" s="26">
        <v>20</v>
      </c>
      <c r="I201" s="2"/>
      <c r="J201" s="1"/>
      <c r="K201" s="4"/>
      <c r="L201" s="4"/>
      <c r="M201" s="10"/>
      <c r="N201" s="10"/>
      <c r="O201" s="210"/>
    </row>
    <row r="202" spans="1:15" ht="30">
      <c r="A202" s="207"/>
      <c r="B202" s="156" t="s">
        <v>51</v>
      </c>
      <c r="C202" s="224"/>
      <c r="D202" s="201"/>
      <c r="E202" s="26">
        <v>20</v>
      </c>
      <c r="F202" s="26">
        <v>20</v>
      </c>
      <c r="G202" s="26">
        <v>20</v>
      </c>
      <c r="H202" s="26">
        <v>20</v>
      </c>
      <c r="I202" s="2"/>
      <c r="J202" s="1"/>
      <c r="K202" s="4"/>
      <c r="L202" s="4"/>
      <c r="M202" s="10"/>
      <c r="N202" s="10"/>
      <c r="O202" s="210"/>
    </row>
    <row r="203" spans="1:15" ht="27.75" customHeight="1">
      <c r="A203" s="207"/>
      <c r="B203" s="98" t="s">
        <v>82</v>
      </c>
      <c r="C203" s="224"/>
      <c r="D203" s="199" t="s">
        <v>23</v>
      </c>
      <c r="E203" s="26">
        <v>100</v>
      </c>
      <c r="F203" s="22"/>
      <c r="G203" s="26">
        <v>100</v>
      </c>
      <c r="H203" s="113"/>
      <c r="I203" s="2"/>
      <c r="J203" s="10"/>
      <c r="K203" s="10"/>
      <c r="L203" s="10"/>
      <c r="M203" s="10"/>
      <c r="N203" s="10"/>
      <c r="O203" s="210"/>
    </row>
    <row r="204" spans="1:15" ht="30">
      <c r="A204" s="207"/>
      <c r="B204" s="118" t="s">
        <v>48</v>
      </c>
      <c r="C204" s="224"/>
      <c r="D204" s="200"/>
      <c r="E204" s="26">
        <v>20</v>
      </c>
      <c r="F204" s="26"/>
      <c r="G204" s="26">
        <v>20</v>
      </c>
      <c r="H204" s="112"/>
      <c r="I204" s="2"/>
      <c r="J204" s="10"/>
      <c r="K204" s="10"/>
      <c r="L204" s="10"/>
      <c r="M204" s="10"/>
      <c r="N204" s="10"/>
      <c r="O204" s="210"/>
    </row>
    <row r="205" spans="1:15" ht="30">
      <c r="A205" s="207"/>
      <c r="B205" s="118" t="s">
        <v>49</v>
      </c>
      <c r="C205" s="224"/>
      <c r="D205" s="200"/>
      <c r="E205" s="26">
        <v>20</v>
      </c>
      <c r="F205" s="26"/>
      <c r="G205" s="26">
        <v>20</v>
      </c>
      <c r="H205" s="112"/>
      <c r="I205" s="2"/>
      <c r="J205" s="10"/>
      <c r="K205" s="10"/>
      <c r="L205" s="10"/>
      <c r="M205" s="10"/>
      <c r="N205" s="10"/>
      <c r="O205" s="210"/>
    </row>
    <row r="206" spans="1:15" ht="30">
      <c r="A206" s="207"/>
      <c r="B206" s="118" t="s">
        <v>50</v>
      </c>
      <c r="C206" s="224"/>
      <c r="D206" s="200"/>
      <c r="E206" s="26">
        <v>20</v>
      </c>
      <c r="F206" s="26"/>
      <c r="G206" s="26">
        <v>20</v>
      </c>
      <c r="H206" s="112"/>
      <c r="I206" s="2"/>
      <c r="J206" s="10"/>
      <c r="K206" s="10"/>
      <c r="L206" s="10"/>
      <c r="M206" s="10"/>
      <c r="N206" s="10"/>
      <c r="O206" s="210"/>
    </row>
    <row r="207" spans="1:15" ht="30">
      <c r="A207" s="207"/>
      <c r="B207" s="156" t="s">
        <v>51</v>
      </c>
      <c r="C207" s="225"/>
      <c r="D207" s="201"/>
      <c r="E207" s="26">
        <v>20</v>
      </c>
      <c r="F207" s="26"/>
      <c r="G207" s="26">
        <v>20</v>
      </c>
      <c r="H207" s="112"/>
      <c r="I207" s="2"/>
      <c r="J207" s="10"/>
      <c r="K207" s="10"/>
      <c r="L207" s="10"/>
      <c r="M207" s="10"/>
      <c r="N207" s="10"/>
      <c r="O207" s="218"/>
    </row>
    <row r="208" spans="1:15" ht="30" customHeight="1">
      <c r="A208" s="207"/>
      <c r="B208" s="227" t="s">
        <v>227</v>
      </c>
      <c r="C208" s="228"/>
      <c r="D208" s="229"/>
      <c r="E208" s="22">
        <f>SUM(E209:E233)</f>
        <v>900</v>
      </c>
      <c r="F208" s="22">
        <f>SUM(F209:F233)</f>
        <v>493.73</v>
      </c>
      <c r="G208" s="22">
        <f>SUM(G209:G233)</f>
        <v>900</v>
      </c>
      <c r="H208" s="22">
        <f>SUM(H209:H233)</f>
        <v>493.73</v>
      </c>
      <c r="I208" s="2"/>
      <c r="J208" s="10"/>
      <c r="K208" s="10"/>
      <c r="L208" s="10"/>
      <c r="M208" s="10"/>
      <c r="N208" s="10"/>
      <c r="O208" s="209" t="s">
        <v>75</v>
      </c>
    </row>
    <row r="209" spans="1:15" ht="31.5" customHeight="1">
      <c r="A209" s="207"/>
      <c r="B209" s="153" t="s">
        <v>82</v>
      </c>
      <c r="C209" s="223"/>
      <c r="D209" s="200" t="s">
        <v>19</v>
      </c>
      <c r="E209" s="26">
        <v>100</v>
      </c>
      <c r="F209" s="26">
        <v>0</v>
      </c>
      <c r="G209" s="26">
        <v>100</v>
      </c>
      <c r="H209" s="26">
        <v>0</v>
      </c>
      <c r="I209" s="2"/>
      <c r="J209" s="1"/>
      <c r="K209" s="3"/>
      <c r="L209" s="3"/>
      <c r="M209" s="10"/>
      <c r="N209" s="10"/>
      <c r="O209" s="210"/>
    </row>
    <row r="210" spans="1:15" ht="30">
      <c r="A210" s="207"/>
      <c r="B210" s="118" t="s">
        <v>48</v>
      </c>
      <c r="C210" s="224"/>
      <c r="D210" s="200"/>
      <c r="E210" s="26">
        <v>20</v>
      </c>
      <c r="F210" s="26">
        <v>19.4</v>
      </c>
      <c r="G210" s="26">
        <v>20</v>
      </c>
      <c r="H210" s="26">
        <v>19.4</v>
      </c>
      <c r="I210" s="2"/>
      <c r="J210" s="1"/>
      <c r="K210" s="4"/>
      <c r="L210" s="4"/>
      <c r="M210" s="10"/>
      <c r="N210" s="10"/>
      <c r="O210" s="210"/>
    </row>
    <row r="211" spans="1:15" ht="30">
      <c r="A211" s="207"/>
      <c r="B211" s="118" t="s">
        <v>49</v>
      </c>
      <c r="C211" s="224"/>
      <c r="D211" s="200"/>
      <c r="E211" s="26">
        <v>20</v>
      </c>
      <c r="F211" s="26">
        <v>20</v>
      </c>
      <c r="G211" s="26">
        <v>20</v>
      </c>
      <c r="H211" s="26">
        <v>20</v>
      </c>
      <c r="I211" s="2"/>
      <c r="J211" s="1"/>
      <c r="K211" s="4"/>
      <c r="L211" s="4"/>
      <c r="M211" s="10"/>
      <c r="N211" s="10"/>
      <c r="O211" s="210"/>
    </row>
    <row r="212" spans="1:15" ht="30">
      <c r="A212" s="207"/>
      <c r="B212" s="118" t="s">
        <v>50</v>
      </c>
      <c r="C212" s="224"/>
      <c r="D212" s="200"/>
      <c r="E212" s="26">
        <v>20</v>
      </c>
      <c r="F212" s="26">
        <v>19.93</v>
      </c>
      <c r="G212" s="26">
        <v>20</v>
      </c>
      <c r="H212" s="26">
        <v>19.93</v>
      </c>
      <c r="I212" s="2"/>
      <c r="J212" s="1"/>
      <c r="K212" s="4"/>
      <c r="L212" s="4"/>
      <c r="M212" s="10"/>
      <c r="N212" s="10"/>
      <c r="O212" s="210"/>
    </row>
    <row r="213" spans="1:15" ht="30">
      <c r="A213" s="207"/>
      <c r="B213" s="156" t="s">
        <v>51</v>
      </c>
      <c r="C213" s="224"/>
      <c r="D213" s="201"/>
      <c r="E213" s="26">
        <v>20</v>
      </c>
      <c r="F213" s="26">
        <v>20</v>
      </c>
      <c r="G213" s="26">
        <v>20</v>
      </c>
      <c r="H213" s="26">
        <v>20</v>
      </c>
      <c r="I213" s="2"/>
      <c r="J213" s="1"/>
      <c r="K213" s="4"/>
      <c r="L213" s="4"/>
      <c r="M213" s="10"/>
      <c r="N213" s="10"/>
      <c r="O213" s="210"/>
    </row>
    <row r="214" spans="1:15" ht="30">
      <c r="A214" s="207"/>
      <c r="B214" s="153" t="s">
        <v>82</v>
      </c>
      <c r="C214" s="224"/>
      <c r="D214" s="199" t="s">
        <v>20</v>
      </c>
      <c r="E214" s="26">
        <v>100</v>
      </c>
      <c r="F214" s="26">
        <v>0</v>
      </c>
      <c r="G214" s="26">
        <v>100</v>
      </c>
      <c r="H214" s="26">
        <v>0</v>
      </c>
      <c r="I214" s="2"/>
      <c r="J214" s="1"/>
      <c r="K214" s="4"/>
      <c r="L214" s="4"/>
      <c r="M214" s="10"/>
      <c r="N214" s="10"/>
      <c r="O214" s="210"/>
    </row>
    <row r="215" spans="1:15" ht="32.25" customHeight="1">
      <c r="A215" s="207"/>
      <c r="B215" s="118" t="s">
        <v>48</v>
      </c>
      <c r="C215" s="224"/>
      <c r="D215" s="200"/>
      <c r="E215" s="26">
        <v>20</v>
      </c>
      <c r="F215" s="149">
        <v>14.7</v>
      </c>
      <c r="G215" s="26">
        <v>20</v>
      </c>
      <c r="H215" s="149">
        <v>14.7</v>
      </c>
      <c r="I215" s="2"/>
      <c r="J215" s="10"/>
      <c r="K215" s="10"/>
      <c r="L215" s="10"/>
      <c r="M215" s="10"/>
      <c r="N215" s="10"/>
      <c r="O215" s="210"/>
    </row>
    <row r="216" spans="1:15" ht="30">
      <c r="A216" s="207"/>
      <c r="B216" s="118" t="s">
        <v>49</v>
      </c>
      <c r="C216" s="224"/>
      <c r="D216" s="200"/>
      <c r="E216" s="26">
        <v>20</v>
      </c>
      <c r="F216" s="149">
        <v>19.7</v>
      </c>
      <c r="G216" s="26">
        <v>20</v>
      </c>
      <c r="H216" s="149">
        <v>19.7</v>
      </c>
      <c r="I216" s="2"/>
      <c r="J216" s="10"/>
      <c r="K216" s="10"/>
      <c r="L216" s="10"/>
      <c r="M216" s="10"/>
      <c r="N216" s="10"/>
      <c r="O216" s="210"/>
    </row>
    <row r="217" spans="1:15" ht="30">
      <c r="A217" s="207"/>
      <c r="B217" s="118" t="s">
        <v>50</v>
      </c>
      <c r="C217" s="224"/>
      <c r="D217" s="200"/>
      <c r="E217" s="26">
        <v>20</v>
      </c>
      <c r="F217" s="26">
        <v>20</v>
      </c>
      <c r="G217" s="26">
        <v>20</v>
      </c>
      <c r="H217" s="26">
        <v>20</v>
      </c>
      <c r="I217" s="2"/>
      <c r="J217" s="10"/>
      <c r="K217" s="10"/>
      <c r="L217" s="10"/>
      <c r="M217" s="10"/>
      <c r="N217" s="10"/>
      <c r="O217" s="210"/>
    </row>
    <row r="218" spans="1:15" ht="30">
      <c r="A218" s="207"/>
      <c r="B218" s="156" t="s">
        <v>51</v>
      </c>
      <c r="C218" s="224"/>
      <c r="D218" s="201"/>
      <c r="E218" s="26">
        <v>20</v>
      </c>
      <c r="F218" s="149">
        <v>0</v>
      </c>
      <c r="G218" s="26">
        <v>20</v>
      </c>
      <c r="H218" s="149">
        <v>0</v>
      </c>
      <c r="I218" s="2"/>
      <c r="J218" s="10"/>
      <c r="K218" s="10"/>
      <c r="L218" s="10"/>
      <c r="M218" s="10"/>
      <c r="N218" s="10"/>
      <c r="O218" s="210"/>
    </row>
    <row r="219" spans="1:15" ht="30">
      <c r="A219" s="207"/>
      <c r="B219" s="153" t="s">
        <v>82</v>
      </c>
      <c r="C219" s="224"/>
      <c r="D219" s="199" t="s">
        <v>21</v>
      </c>
      <c r="E219" s="26">
        <v>100</v>
      </c>
      <c r="F219" s="26">
        <v>100</v>
      </c>
      <c r="G219" s="26">
        <v>100</v>
      </c>
      <c r="H219" s="26">
        <v>100</v>
      </c>
      <c r="I219" s="2"/>
      <c r="J219" s="10"/>
      <c r="K219" s="10"/>
      <c r="L219" s="10"/>
      <c r="M219" s="10"/>
      <c r="N219" s="10"/>
      <c r="O219" s="210"/>
    </row>
    <row r="220" spans="1:15" ht="30">
      <c r="A220" s="207"/>
      <c r="B220" s="118" t="s">
        <v>48</v>
      </c>
      <c r="C220" s="224"/>
      <c r="D220" s="200"/>
      <c r="E220" s="26">
        <v>20</v>
      </c>
      <c r="F220" s="26">
        <v>20</v>
      </c>
      <c r="G220" s="26">
        <v>20</v>
      </c>
      <c r="H220" s="26">
        <v>20</v>
      </c>
      <c r="I220" s="2"/>
      <c r="J220" s="10"/>
      <c r="K220" s="10"/>
      <c r="L220" s="1"/>
      <c r="M220" s="10"/>
      <c r="N220" s="10"/>
      <c r="O220" s="210"/>
    </row>
    <row r="221" spans="1:15" ht="29.25" customHeight="1">
      <c r="A221" s="207"/>
      <c r="B221" s="118" t="s">
        <v>49</v>
      </c>
      <c r="C221" s="224"/>
      <c r="D221" s="200"/>
      <c r="E221" s="26">
        <v>20</v>
      </c>
      <c r="F221" s="26">
        <v>20</v>
      </c>
      <c r="G221" s="26">
        <v>20</v>
      </c>
      <c r="H221" s="26">
        <v>20</v>
      </c>
      <c r="I221" s="2"/>
      <c r="J221" s="10"/>
      <c r="K221" s="10"/>
      <c r="L221" s="10"/>
      <c r="M221" s="10"/>
      <c r="N221" s="10"/>
      <c r="O221" s="210"/>
    </row>
    <row r="222" spans="1:15" ht="30">
      <c r="A222" s="207"/>
      <c r="B222" s="118" t="s">
        <v>50</v>
      </c>
      <c r="C222" s="224"/>
      <c r="D222" s="200"/>
      <c r="E222" s="26">
        <v>20</v>
      </c>
      <c r="F222" s="26">
        <v>20</v>
      </c>
      <c r="G222" s="26">
        <v>20</v>
      </c>
      <c r="H222" s="26">
        <v>20</v>
      </c>
      <c r="I222" s="2"/>
      <c r="J222" s="10"/>
      <c r="K222" s="10"/>
      <c r="L222" s="10"/>
      <c r="M222" s="10"/>
      <c r="N222" s="10"/>
      <c r="O222" s="210"/>
    </row>
    <row r="223" spans="1:15" ht="30">
      <c r="A223" s="207"/>
      <c r="B223" s="156" t="s">
        <v>51</v>
      </c>
      <c r="C223" s="224"/>
      <c r="D223" s="201"/>
      <c r="E223" s="26">
        <v>20</v>
      </c>
      <c r="F223" s="26">
        <v>20</v>
      </c>
      <c r="G223" s="26">
        <v>20</v>
      </c>
      <c r="H223" s="26">
        <v>20</v>
      </c>
      <c r="I223" s="2"/>
      <c r="J223" s="10"/>
      <c r="K223" s="10"/>
      <c r="L223" s="10"/>
      <c r="M223" s="10"/>
      <c r="N223" s="10"/>
      <c r="O223" s="210"/>
    </row>
    <row r="224" spans="1:15" ht="30">
      <c r="A224" s="207"/>
      <c r="B224" s="153" t="s">
        <v>82</v>
      </c>
      <c r="C224" s="224"/>
      <c r="D224" s="199" t="s">
        <v>22</v>
      </c>
      <c r="E224" s="26">
        <v>100</v>
      </c>
      <c r="F224" s="26">
        <v>100</v>
      </c>
      <c r="G224" s="26">
        <v>100</v>
      </c>
      <c r="H224" s="26">
        <v>100</v>
      </c>
      <c r="I224" s="2"/>
      <c r="J224" s="10"/>
      <c r="K224" s="10"/>
      <c r="L224" s="10"/>
      <c r="M224" s="10"/>
      <c r="N224" s="10"/>
      <c r="O224" s="210"/>
    </row>
    <row r="225" spans="1:15" ht="30">
      <c r="A225" s="207"/>
      <c r="B225" s="118" t="s">
        <v>48</v>
      </c>
      <c r="C225" s="224"/>
      <c r="D225" s="200"/>
      <c r="E225" s="26">
        <v>20</v>
      </c>
      <c r="F225" s="26">
        <v>20</v>
      </c>
      <c r="G225" s="26">
        <v>20</v>
      </c>
      <c r="H225" s="26">
        <v>20</v>
      </c>
      <c r="I225" s="2"/>
      <c r="J225" s="10"/>
      <c r="K225" s="10"/>
      <c r="L225" s="10"/>
      <c r="M225" s="10"/>
      <c r="N225" s="10"/>
      <c r="O225" s="210"/>
    </row>
    <row r="226" spans="1:15" ht="30">
      <c r="A226" s="207"/>
      <c r="B226" s="118" t="s">
        <v>49</v>
      </c>
      <c r="C226" s="224"/>
      <c r="D226" s="200"/>
      <c r="E226" s="26">
        <v>20</v>
      </c>
      <c r="F226" s="26">
        <v>20</v>
      </c>
      <c r="G226" s="26">
        <v>20</v>
      </c>
      <c r="H226" s="26">
        <v>20</v>
      </c>
      <c r="I226" s="2"/>
      <c r="J226" s="10"/>
      <c r="K226" s="1"/>
      <c r="L226" s="1"/>
      <c r="M226" s="10"/>
      <c r="N226" s="10"/>
      <c r="O226" s="210"/>
    </row>
    <row r="227" spans="1:15" ht="30">
      <c r="A227" s="207"/>
      <c r="B227" s="118" t="s">
        <v>50</v>
      </c>
      <c r="C227" s="224"/>
      <c r="D227" s="200"/>
      <c r="E227" s="26">
        <v>20</v>
      </c>
      <c r="F227" s="26">
        <v>20</v>
      </c>
      <c r="G227" s="26">
        <v>20</v>
      </c>
      <c r="H227" s="26">
        <v>20</v>
      </c>
      <c r="I227" s="2"/>
      <c r="J227" s="1"/>
      <c r="K227" s="3"/>
      <c r="L227" s="3"/>
      <c r="M227" s="10"/>
      <c r="N227" s="10"/>
      <c r="O227" s="210"/>
    </row>
    <row r="228" spans="1:15" ht="30">
      <c r="A228" s="207"/>
      <c r="B228" s="156" t="s">
        <v>51</v>
      </c>
      <c r="C228" s="224"/>
      <c r="D228" s="201"/>
      <c r="E228" s="26">
        <v>20</v>
      </c>
      <c r="F228" s="26">
        <v>20</v>
      </c>
      <c r="G228" s="26">
        <v>20</v>
      </c>
      <c r="H228" s="26">
        <v>20</v>
      </c>
      <c r="I228" s="2"/>
      <c r="J228" s="1"/>
      <c r="K228" s="4"/>
      <c r="L228" s="4"/>
      <c r="M228" s="10"/>
      <c r="N228" s="10"/>
      <c r="O228" s="210"/>
    </row>
    <row r="229" spans="1:15" ht="30">
      <c r="A229" s="207"/>
      <c r="B229" s="153" t="s">
        <v>82</v>
      </c>
      <c r="C229" s="224"/>
      <c r="D229" s="199" t="s">
        <v>23</v>
      </c>
      <c r="E229" s="26">
        <v>100</v>
      </c>
      <c r="F229" s="26"/>
      <c r="G229" s="26">
        <v>100</v>
      </c>
      <c r="H229" s="119"/>
      <c r="I229" s="2"/>
      <c r="J229" s="1"/>
      <c r="K229" s="4"/>
      <c r="L229" s="4"/>
      <c r="M229" s="10"/>
      <c r="N229" s="10"/>
      <c r="O229" s="210"/>
    </row>
    <row r="230" spans="1:15" ht="30">
      <c r="A230" s="207"/>
      <c r="B230" s="118" t="s">
        <v>48</v>
      </c>
      <c r="C230" s="224"/>
      <c r="D230" s="200"/>
      <c r="E230" s="26">
        <v>20</v>
      </c>
      <c r="F230" s="26"/>
      <c r="G230" s="26">
        <v>20</v>
      </c>
      <c r="H230" s="119"/>
      <c r="I230" s="2"/>
      <c r="J230" s="1"/>
      <c r="K230" s="4"/>
      <c r="L230" s="4"/>
      <c r="M230" s="10"/>
      <c r="N230" s="10"/>
      <c r="O230" s="210"/>
    </row>
    <row r="231" spans="1:15" ht="30">
      <c r="A231" s="207"/>
      <c r="B231" s="118" t="s">
        <v>49</v>
      </c>
      <c r="C231" s="224"/>
      <c r="D231" s="200"/>
      <c r="E231" s="26">
        <v>20</v>
      </c>
      <c r="F231" s="26"/>
      <c r="G231" s="26">
        <v>20</v>
      </c>
      <c r="H231" s="119"/>
      <c r="I231" s="2"/>
      <c r="J231" s="1"/>
      <c r="K231" s="4"/>
      <c r="L231" s="4"/>
      <c r="M231" s="10"/>
      <c r="N231" s="10"/>
      <c r="O231" s="210"/>
    </row>
    <row r="232" spans="1:15" ht="30">
      <c r="A232" s="207"/>
      <c r="B232" s="118" t="s">
        <v>50</v>
      </c>
      <c r="C232" s="224"/>
      <c r="D232" s="200"/>
      <c r="E232" s="26">
        <v>20</v>
      </c>
      <c r="F232" s="26"/>
      <c r="G232" s="26">
        <v>20</v>
      </c>
      <c r="H232" s="119"/>
      <c r="I232" s="2"/>
      <c r="J232" s="1"/>
      <c r="K232" s="4"/>
      <c r="L232" s="4"/>
      <c r="M232" s="10"/>
      <c r="N232" s="10"/>
      <c r="O232" s="210"/>
    </row>
    <row r="233" spans="1:15" ht="30">
      <c r="A233" s="207"/>
      <c r="B233" s="156" t="s">
        <v>51</v>
      </c>
      <c r="C233" s="225"/>
      <c r="D233" s="201"/>
      <c r="E233" s="26">
        <v>20</v>
      </c>
      <c r="F233" s="26"/>
      <c r="G233" s="26">
        <v>20</v>
      </c>
      <c r="H233" s="119"/>
      <c r="I233" s="2"/>
      <c r="J233" s="1"/>
      <c r="K233" s="4"/>
      <c r="L233" s="4"/>
      <c r="M233" s="10"/>
      <c r="N233" s="10"/>
      <c r="O233" s="218"/>
    </row>
    <row r="234" spans="1:15" ht="15">
      <c r="A234" s="207"/>
      <c r="B234" s="236" t="s">
        <v>228</v>
      </c>
      <c r="C234" s="237"/>
      <c r="D234" s="238"/>
      <c r="E234" s="70">
        <f>SUM(E235:E260)</f>
        <v>18390.4</v>
      </c>
      <c r="F234" s="70">
        <f>SUM(F235:F260)</f>
        <v>6695.06</v>
      </c>
      <c r="G234" s="70">
        <f>SUM(G235:G260)</f>
        <v>18390.4</v>
      </c>
      <c r="H234" s="70">
        <f>SUM(H235:H260)</f>
        <v>6695.06</v>
      </c>
      <c r="I234" s="2"/>
      <c r="J234" s="1"/>
      <c r="K234" s="4"/>
      <c r="L234" s="4"/>
      <c r="M234" s="10"/>
      <c r="N234" s="10"/>
      <c r="O234" s="209" t="s">
        <v>175</v>
      </c>
    </row>
    <row r="235" spans="1:15" ht="30">
      <c r="A235" s="207"/>
      <c r="B235" s="153" t="s">
        <v>82</v>
      </c>
      <c r="C235" s="223"/>
      <c r="D235" s="200" t="s">
        <v>19</v>
      </c>
      <c r="E235" s="26">
        <v>2226.3</v>
      </c>
      <c r="F235" s="26">
        <v>2226.26</v>
      </c>
      <c r="G235" s="26">
        <v>2226.3</v>
      </c>
      <c r="H235" s="26">
        <v>2226.26</v>
      </c>
      <c r="I235" s="2"/>
      <c r="J235" s="1"/>
      <c r="K235" s="4"/>
      <c r="L235" s="4"/>
      <c r="M235" s="10"/>
      <c r="N235" s="10"/>
      <c r="O235" s="210"/>
    </row>
    <row r="236" spans="1:15" ht="105">
      <c r="A236" s="207"/>
      <c r="B236" s="59" t="s">
        <v>173</v>
      </c>
      <c r="C236" s="224"/>
      <c r="D236" s="200"/>
      <c r="E236" s="26">
        <v>535.4</v>
      </c>
      <c r="F236" s="26">
        <v>535.4</v>
      </c>
      <c r="G236" s="26">
        <v>535.4</v>
      </c>
      <c r="H236" s="26">
        <v>535.4</v>
      </c>
      <c r="I236" s="2"/>
      <c r="J236" s="1"/>
      <c r="K236" s="4" t="s">
        <v>176</v>
      </c>
      <c r="L236" s="4"/>
      <c r="M236" s="10"/>
      <c r="N236" s="10"/>
      <c r="O236" s="210"/>
    </row>
    <row r="237" spans="1:15" ht="30">
      <c r="A237" s="207"/>
      <c r="B237" s="118" t="s">
        <v>48</v>
      </c>
      <c r="C237" s="224"/>
      <c r="D237" s="200"/>
      <c r="E237" s="26">
        <v>60</v>
      </c>
      <c r="F237" s="26">
        <v>55.5</v>
      </c>
      <c r="G237" s="26">
        <v>60</v>
      </c>
      <c r="H237" s="26">
        <v>55.5</v>
      </c>
      <c r="I237" s="2"/>
      <c r="J237" s="1"/>
      <c r="K237" s="4"/>
      <c r="L237" s="4"/>
      <c r="M237" s="10"/>
      <c r="N237" s="10"/>
      <c r="O237" s="210"/>
    </row>
    <row r="238" spans="1:15" ht="30">
      <c r="A238" s="207"/>
      <c r="B238" s="118" t="s">
        <v>49</v>
      </c>
      <c r="C238" s="224"/>
      <c r="D238" s="200"/>
      <c r="E238" s="26">
        <v>60</v>
      </c>
      <c r="F238" s="26">
        <v>56</v>
      </c>
      <c r="G238" s="26">
        <v>60</v>
      </c>
      <c r="H238" s="26">
        <v>56</v>
      </c>
      <c r="I238" s="2"/>
      <c r="J238" s="1"/>
      <c r="K238" s="4"/>
      <c r="L238" s="4"/>
      <c r="M238" s="10"/>
      <c r="N238" s="10"/>
      <c r="O238" s="210"/>
    </row>
    <row r="239" spans="1:15" ht="30">
      <c r="A239" s="207"/>
      <c r="B239" s="118" t="s">
        <v>50</v>
      </c>
      <c r="C239" s="224"/>
      <c r="D239" s="200"/>
      <c r="E239" s="26">
        <v>60</v>
      </c>
      <c r="F239" s="26">
        <v>60</v>
      </c>
      <c r="G239" s="26">
        <v>60</v>
      </c>
      <c r="H239" s="26">
        <v>60</v>
      </c>
      <c r="I239" s="2"/>
      <c r="J239" s="1"/>
      <c r="K239" s="4"/>
      <c r="L239" s="4"/>
      <c r="M239" s="10"/>
      <c r="N239" s="10"/>
      <c r="O239" s="210"/>
    </row>
    <row r="240" spans="1:15" ht="30">
      <c r="A240" s="207"/>
      <c r="B240" s="156" t="s">
        <v>51</v>
      </c>
      <c r="C240" s="224"/>
      <c r="D240" s="201"/>
      <c r="E240" s="26">
        <v>60</v>
      </c>
      <c r="F240" s="26">
        <v>60</v>
      </c>
      <c r="G240" s="26">
        <v>60</v>
      </c>
      <c r="H240" s="26">
        <v>60</v>
      </c>
      <c r="I240" s="2"/>
      <c r="J240" s="1"/>
      <c r="K240" s="4"/>
      <c r="L240" s="4"/>
      <c r="M240" s="10"/>
      <c r="N240" s="10"/>
      <c r="O240" s="210"/>
    </row>
    <row r="241" spans="1:15" ht="30">
      <c r="A241" s="207"/>
      <c r="B241" s="153" t="s">
        <v>82</v>
      </c>
      <c r="C241" s="224"/>
      <c r="D241" s="199" t="s">
        <v>20</v>
      </c>
      <c r="E241" s="26">
        <v>1000</v>
      </c>
      <c r="F241" s="149">
        <v>994</v>
      </c>
      <c r="G241" s="26">
        <v>1000</v>
      </c>
      <c r="H241" s="149">
        <v>994</v>
      </c>
      <c r="I241" s="2"/>
      <c r="J241" s="1"/>
      <c r="K241" s="4"/>
      <c r="L241" s="4"/>
      <c r="M241" s="10"/>
      <c r="N241" s="10"/>
      <c r="O241" s="210"/>
    </row>
    <row r="242" spans="1:15" ht="30">
      <c r="A242" s="207"/>
      <c r="B242" s="118" t="s">
        <v>48</v>
      </c>
      <c r="C242" s="224"/>
      <c r="D242" s="200"/>
      <c r="E242" s="26">
        <v>60</v>
      </c>
      <c r="F242" s="149">
        <v>47.9</v>
      </c>
      <c r="G242" s="26">
        <v>60</v>
      </c>
      <c r="H242" s="149">
        <v>47.9</v>
      </c>
      <c r="I242" s="2"/>
      <c r="J242" s="1"/>
      <c r="K242" s="4"/>
      <c r="L242" s="4"/>
      <c r="M242" s="10"/>
      <c r="N242" s="10"/>
      <c r="O242" s="210"/>
    </row>
    <row r="243" spans="1:15" ht="30">
      <c r="A243" s="207"/>
      <c r="B243" s="118" t="s">
        <v>49</v>
      </c>
      <c r="C243" s="224"/>
      <c r="D243" s="200"/>
      <c r="E243" s="26">
        <v>60</v>
      </c>
      <c r="F243" s="26">
        <v>60</v>
      </c>
      <c r="G243" s="26">
        <v>60</v>
      </c>
      <c r="H243" s="26">
        <v>60</v>
      </c>
      <c r="I243" s="2"/>
      <c r="J243" s="1"/>
      <c r="K243" s="4"/>
      <c r="L243" s="4"/>
      <c r="M243" s="10"/>
      <c r="N243" s="10"/>
      <c r="O243" s="210"/>
    </row>
    <row r="244" spans="1:15" ht="30">
      <c r="A244" s="207"/>
      <c r="B244" s="118" t="s">
        <v>50</v>
      </c>
      <c r="C244" s="224"/>
      <c r="D244" s="200"/>
      <c r="E244" s="26">
        <v>60</v>
      </c>
      <c r="F244" s="26">
        <v>60</v>
      </c>
      <c r="G244" s="26">
        <v>60</v>
      </c>
      <c r="H244" s="26">
        <v>60</v>
      </c>
      <c r="I244" s="2"/>
      <c r="J244" s="1"/>
      <c r="K244" s="4"/>
      <c r="L244" s="4"/>
      <c r="M244" s="10"/>
      <c r="N244" s="10"/>
      <c r="O244" s="210"/>
    </row>
    <row r="245" spans="1:15" ht="30">
      <c r="A245" s="207"/>
      <c r="B245" s="156" t="s">
        <v>51</v>
      </c>
      <c r="C245" s="224"/>
      <c r="D245" s="201"/>
      <c r="E245" s="26">
        <v>60</v>
      </c>
      <c r="F245" s="26">
        <v>60</v>
      </c>
      <c r="G245" s="26">
        <v>60</v>
      </c>
      <c r="H245" s="26">
        <v>60</v>
      </c>
      <c r="I245" s="2"/>
      <c r="J245" s="1"/>
      <c r="K245" s="4"/>
      <c r="L245" s="4"/>
      <c r="M245" s="10"/>
      <c r="N245" s="10"/>
      <c r="O245" s="210"/>
    </row>
    <row r="246" spans="1:15" ht="30">
      <c r="A246" s="207"/>
      <c r="B246" s="153" t="s">
        <v>82</v>
      </c>
      <c r="C246" s="224"/>
      <c r="D246" s="199" t="s">
        <v>21</v>
      </c>
      <c r="E246" s="26">
        <v>4562.9</v>
      </c>
      <c r="F246" s="26">
        <v>1000</v>
      </c>
      <c r="G246" s="26">
        <v>4562.9</v>
      </c>
      <c r="H246" s="26">
        <v>1000</v>
      </c>
      <c r="I246" s="2"/>
      <c r="J246" s="1"/>
      <c r="K246" s="4"/>
      <c r="L246" s="4"/>
      <c r="M246" s="10"/>
      <c r="N246" s="10"/>
      <c r="O246" s="210"/>
    </row>
    <row r="247" spans="1:15" ht="30">
      <c r="A247" s="207"/>
      <c r="B247" s="118" t="s">
        <v>48</v>
      </c>
      <c r="C247" s="224"/>
      <c r="D247" s="200"/>
      <c r="E247" s="26">
        <v>60</v>
      </c>
      <c r="F247" s="26">
        <v>60</v>
      </c>
      <c r="G247" s="26">
        <v>60</v>
      </c>
      <c r="H247" s="26">
        <v>60</v>
      </c>
      <c r="I247" s="2"/>
      <c r="J247" s="1"/>
      <c r="K247" s="4"/>
      <c r="L247" s="4"/>
      <c r="M247" s="10"/>
      <c r="N247" s="10"/>
      <c r="O247" s="210"/>
    </row>
    <row r="248" spans="1:15" ht="30">
      <c r="A248" s="207"/>
      <c r="B248" s="118" t="s">
        <v>49</v>
      </c>
      <c r="C248" s="224"/>
      <c r="D248" s="200"/>
      <c r="E248" s="26">
        <v>60</v>
      </c>
      <c r="F248" s="26">
        <v>60</v>
      </c>
      <c r="G248" s="26">
        <v>60</v>
      </c>
      <c r="H248" s="26">
        <v>60</v>
      </c>
      <c r="I248" s="2"/>
      <c r="J248" s="1"/>
      <c r="K248" s="4"/>
      <c r="L248" s="4"/>
      <c r="M248" s="10"/>
      <c r="N248" s="10"/>
      <c r="O248" s="210"/>
    </row>
    <row r="249" spans="1:15" ht="30">
      <c r="A249" s="207"/>
      <c r="B249" s="118" t="s">
        <v>50</v>
      </c>
      <c r="C249" s="224"/>
      <c r="D249" s="200"/>
      <c r="E249" s="26">
        <v>60</v>
      </c>
      <c r="F249" s="26">
        <v>60</v>
      </c>
      <c r="G249" s="26">
        <v>60</v>
      </c>
      <c r="H249" s="26">
        <v>60</v>
      </c>
      <c r="I249" s="2"/>
      <c r="J249" s="1"/>
      <c r="K249" s="4"/>
      <c r="L249" s="4"/>
      <c r="M249" s="10"/>
      <c r="N249" s="10"/>
      <c r="O249" s="210"/>
    </row>
    <row r="250" spans="1:15" ht="30">
      <c r="A250" s="207"/>
      <c r="B250" s="156" t="s">
        <v>51</v>
      </c>
      <c r="C250" s="224"/>
      <c r="D250" s="201"/>
      <c r="E250" s="26">
        <v>60</v>
      </c>
      <c r="F250" s="26">
        <v>60</v>
      </c>
      <c r="G250" s="26">
        <v>60</v>
      </c>
      <c r="H250" s="26">
        <v>60</v>
      </c>
      <c r="I250" s="2"/>
      <c r="J250" s="1"/>
      <c r="K250" s="4"/>
      <c r="L250" s="4"/>
      <c r="M250" s="10"/>
      <c r="N250" s="10"/>
      <c r="O250" s="210"/>
    </row>
    <row r="251" spans="1:15" ht="30">
      <c r="A251" s="207"/>
      <c r="B251" s="153" t="s">
        <v>82</v>
      </c>
      <c r="C251" s="224"/>
      <c r="D251" s="199" t="s">
        <v>22</v>
      </c>
      <c r="E251" s="26">
        <v>4432.9</v>
      </c>
      <c r="F251" s="26">
        <v>1000</v>
      </c>
      <c r="G251" s="26">
        <v>4432.9</v>
      </c>
      <c r="H251" s="26">
        <v>1000</v>
      </c>
      <c r="I251" s="2"/>
      <c r="J251" s="1"/>
      <c r="K251" s="4"/>
      <c r="L251" s="4"/>
      <c r="M251" s="10"/>
      <c r="N251" s="10"/>
      <c r="O251" s="210"/>
    </row>
    <row r="252" spans="1:15" ht="30">
      <c r="A252" s="207"/>
      <c r="B252" s="118" t="s">
        <v>48</v>
      </c>
      <c r="C252" s="224"/>
      <c r="D252" s="200"/>
      <c r="E252" s="26">
        <v>60</v>
      </c>
      <c r="F252" s="26">
        <v>60</v>
      </c>
      <c r="G252" s="26">
        <v>60</v>
      </c>
      <c r="H252" s="26">
        <v>60</v>
      </c>
      <c r="I252" s="2"/>
      <c r="J252" s="1"/>
      <c r="K252" s="4"/>
      <c r="L252" s="4"/>
      <c r="M252" s="10"/>
      <c r="N252" s="10"/>
      <c r="O252" s="210"/>
    </row>
    <row r="253" spans="1:15" ht="30">
      <c r="A253" s="207"/>
      <c r="B253" s="118" t="s">
        <v>49</v>
      </c>
      <c r="C253" s="224"/>
      <c r="D253" s="200"/>
      <c r="E253" s="26">
        <v>60</v>
      </c>
      <c r="F253" s="26">
        <v>60</v>
      </c>
      <c r="G253" s="26">
        <v>60</v>
      </c>
      <c r="H253" s="26">
        <v>60</v>
      </c>
      <c r="I253" s="2"/>
      <c r="J253" s="1"/>
      <c r="K253" s="4"/>
      <c r="L253" s="4"/>
      <c r="M253" s="10"/>
      <c r="N253" s="10"/>
      <c r="O253" s="210"/>
    </row>
    <row r="254" spans="1:15" ht="30">
      <c r="A254" s="207"/>
      <c r="B254" s="118" t="s">
        <v>50</v>
      </c>
      <c r="C254" s="224"/>
      <c r="D254" s="200"/>
      <c r="E254" s="26">
        <v>60</v>
      </c>
      <c r="F254" s="26">
        <v>60</v>
      </c>
      <c r="G254" s="26">
        <v>60</v>
      </c>
      <c r="H254" s="26">
        <v>60</v>
      </c>
      <c r="I254" s="2"/>
      <c r="J254" s="1"/>
      <c r="K254" s="4"/>
      <c r="L254" s="4"/>
      <c r="M254" s="10"/>
      <c r="N254" s="10"/>
      <c r="O254" s="210"/>
    </row>
    <row r="255" spans="1:15" ht="30">
      <c r="A255" s="207"/>
      <c r="B255" s="156" t="s">
        <v>51</v>
      </c>
      <c r="C255" s="224"/>
      <c r="D255" s="201"/>
      <c r="E255" s="26">
        <v>60</v>
      </c>
      <c r="F255" s="26">
        <v>60</v>
      </c>
      <c r="G255" s="26">
        <v>60</v>
      </c>
      <c r="H255" s="26">
        <v>60</v>
      </c>
      <c r="I255" s="2"/>
      <c r="J255" s="1"/>
      <c r="K255" s="4"/>
      <c r="L255" s="4"/>
      <c r="M255" s="10"/>
      <c r="N255" s="10"/>
      <c r="O255" s="210"/>
    </row>
    <row r="256" spans="1:15" ht="30">
      <c r="A256" s="207"/>
      <c r="B256" s="153" t="s">
        <v>82</v>
      </c>
      <c r="C256" s="224"/>
      <c r="D256" s="199" t="s">
        <v>23</v>
      </c>
      <c r="E256" s="26">
        <v>4432.9</v>
      </c>
      <c r="F256" s="26"/>
      <c r="G256" s="26">
        <v>4432.9</v>
      </c>
      <c r="H256" s="119"/>
      <c r="I256" s="2"/>
      <c r="J256" s="1"/>
      <c r="K256" s="4"/>
      <c r="L256" s="4"/>
      <c r="M256" s="10"/>
      <c r="N256" s="10"/>
      <c r="O256" s="210"/>
    </row>
    <row r="257" spans="1:15" ht="30">
      <c r="A257" s="207"/>
      <c r="B257" s="118" t="s">
        <v>48</v>
      </c>
      <c r="C257" s="224"/>
      <c r="D257" s="200"/>
      <c r="E257" s="26">
        <v>60</v>
      </c>
      <c r="F257" s="26"/>
      <c r="G257" s="26">
        <v>60</v>
      </c>
      <c r="H257" s="119"/>
      <c r="I257" s="2"/>
      <c r="J257" s="1"/>
      <c r="K257" s="4"/>
      <c r="L257" s="4"/>
      <c r="M257" s="10"/>
      <c r="N257" s="10"/>
      <c r="O257" s="210"/>
    </row>
    <row r="258" spans="1:15" ht="30">
      <c r="A258" s="207"/>
      <c r="B258" s="118" t="s">
        <v>49</v>
      </c>
      <c r="C258" s="224"/>
      <c r="D258" s="200"/>
      <c r="E258" s="26">
        <v>60</v>
      </c>
      <c r="F258" s="26"/>
      <c r="G258" s="26">
        <v>60</v>
      </c>
      <c r="H258" s="119"/>
      <c r="I258" s="2"/>
      <c r="J258" s="1"/>
      <c r="K258" s="4"/>
      <c r="L258" s="4"/>
      <c r="M258" s="10"/>
      <c r="N258" s="10"/>
      <c r="O258" s="210"/>
    </row>
    <row r="259" spans="1:15" ht="30">
      <c r="A259" s="207"/>
      <c r="B259" s="118" t="s">
        <v>50</v>
      </c>
      <c r="C259" s="224"/>
      <c r="D259" s="200"/>
      <c r="E259" s="26">
        <v>60</v>
      </c>
      <c r="F259" s="26"/>
      <c r="G259" s="26">
        <v>60</v>
      </c>
      <c r="H259" s="119"/>
      <c r="I259" s="2"/>
      <c r="J259" s="1"/>
      <c r="K259" s="4"/>
      <c r="L259" s="4"/>
      <c r="M259" s="10"/>
      <c r="N259" s="10"/>
      <c r="O259" s="210"/>
    </row>
    <row r="260" spans="1:15" ht="30">
      <c r="A260" s="207"/>
      <c r="B260" s="156" t="s">
        <v>51</v>
      </c>
      <c r="C260" s="225"/>
      <c r="D260" s="201"/>
      <c r="E260" s="26">
        <v>60</v>
      </c>
      <c r="F260" s="26"/>
      <c r="G260" s="26">
        <v>60</v>
      </c>
      <c r="H260" s="119"/>
      <c r="I260" s="2"/>
      <c r="J260" s="1"/>
      <c r="K260" s="4"/>
      <c r="L260" s="4"/>
      <c r="M260" s="10"/>
      <c r="N260" s="10"/>
      <c r="O260" s="218"/>
    </row>
    <row r="261" spans="1:15" ht="15">
      <c r="A261" s="207"/>
      <c r="B261" s="114" t="s">
        <v>229</v>
      </c>
      <c r="C261" s="151"/>
      <c r="D261" s="120"/>
      <c r="E261" s="22">
        <f>SUM(E262:E281)</f>
        <v>400</v>
      </c>
      <c r="F261" s="22">
        <f>SUM(F262:F281)</f>
        <v>316.2</v>
      </c>
      <c r="G261" s="22">
        <f>SUM(G262:G281)</f>
        <v>400</v>
      </c>
      <c r="H261" s="22">
        <f>SUM(H262:H281)</f>
        <v>316.2</v>
      </c>
      <c r="I261" s="2"/>
      <c r="J261" s="1"/>
      <c r="K261" s="4"/>
      <c r="L261" s="4"/>
      <c r="M261" s="10"/>
      <c r="N261" s="10"/>
      <c r="O261" s="209" t="s">
        <v>55</v>
      </c>
    </row>
    <row r="262" spans="1:15" ht="30">
      <c r="A262" s="207"/>
      <c r="B262" s="118" t="s">
        <v>48</v>
      </c>
      <c r="C262" s="223"/>
      <c r="D262" s="199" t="s">
        <v>19</v>
      </c>
      <c r="E262" s="26">
        <v>20</v>
      </c>
      <c r="F262" s="26">
        <v>20</v>
      </c>
      <c r="G262" s="26">
        <v>20</v>
      </c>
      <c r="H262" s="26">
        <v>20</v>
      </c>
      <c r="I262" s="2"/>
      <c r="J262" s="1"/>
      <c r="K262" s="4"/>
      <c r="L262" s="4"/>
      <c r="M262" s="10"/>
      <c r="N262" s="10"/>
      <c r="O262" s="210"/>
    </row>
    <row r="263" spans="1:15" ht="30">
      <c r="A263" s="207"/>
      <c r="B263" s="118" t="s">
        <v>49</v>
      </c>
      <c r="C263" s="224"/>
      <c r="D263" s="200"/>
      <c r="E263" s="26">
        <v>20</v>
      </c>
      <c r="F263" s="26">
        <v>19.8</v>
      </c>
      <c r="G263" s="26">
        <v>20</v>
      </c>
      <c r="H263" s="26">
        <v>19.8</v>
      </c>
      <c r="I263" s="2"/>
      <c r="J263" s="1"/>
      <c r="K263" s="4"/>
      <c r="L263" s="4"/>
      <c r="M263" s="10"/>
      <c r="N263" s="10"/>
      <c r="O263" s="210"/>
    </row>
    <row r="264" spans="1:15" ht="30">
      <c r="A264" s="207"/>
      <c r="B264" s="118" t="s">
        <v>50</v>
      </c>
      <c r="C264" s="224"/>
      <c r="D264" s="200"/>
      <c r="E264" s="26">
        <v>20</v>
      </c>
      <c r="F264" s="26">
        <v>20</v>
      </c>
      <c r="G264" s="26">
        <v>20</v>
      </c>
      <c r="H264" s="26">
        <v>20</v>
      </c>
      <c r="I264" s="2"/>
      <c r="J264" s="1"/>
      <c r="K264" s="4"/>
      <c r="L264" s="4"/>
      <c r="M264" s="10"/>
      <c r="N264" s="10"/>
      <c r="O264" s="210"/>
    </row>
    <row r="265" spans="1:15" ht="30">
      <c r="A265" s="207"/>
      <c r="B265" s="156" t="s">
        <v>51</v>
      </c>
      <c r="C265" s="224"/>
      <c r="D265" s="201"/>
      <c r="E265" s="26">
        <v>20</v>
      </c>
      <c r="F265" s="26">
        <v>20</v>
      </c>
      <c r="G265" s="26">
        <v>20</v>
      </c>
      <c r="H265" s="26">
        <v>20</v>
      </c>
      <c r="I265" s="2"/>
      <c r="J265" s="1"/>
      <c r="K265" s="4"/>
      <c r="L265" s="4"/>
      <c r="M265" s="10"/>
      <c r="N265" s="10"/>
      <c r="O265" s="210"/>
    </row>
    <row r="266" spans="1:15" ht="30">
      <c r="A266" s="207"/>
      <c r="B266" s="118" t="s">
        <v>48</v>
      </c>
      <c r="C266" s="224"/>
      <c r="D266" s="200" t="s">
        <v>20</v>
      </c>
      <c r="E266" s="26">
        <v>20</v>
      </c>
      <c r="F266" s="149">
        <v>16.4</v>
      </c>
      <c r="G266" s="26">
        <v>20</v>
      </c>
      <c r="H266" s="149">
        <v>16.4</v>
      </c>
      <c r="I266" s="2"/>
      <c r="J266" s="1"/>
      <c r="K266" s="4"/>
      <c r="L266" s="4"/>
      <c r="M266" s="10"/>
      <c r="N266" s="10"/>
      <c r="O266" s="210"/>
    </row>
    <row r="267" spans="1:15" ht="30">
      <c r="A267" s="207"/>
      <c r="B267" s="118" t="s">
        <v>49</v>
      </c>
      <c r="C267" s="224"/>
      <c r="D267" s="200"/>
      <c r="E267" s="26">
        <v>20</v>
      </c>
      <c r="F267" s="26">
        <v>20</v>
      </c>
      <c r="G267" s="26">
        <v>20</v>
      </c>
      <c r="H267" s="26">
        <v>20</v>
      </c>
      <c r="I267" s="2"/>
      <c r="J267" s="1"/>
      <c r="K267" s="4"/>
      <c r="L267" s="4"/>
      <c r="M267" s="10"/>
      <c r="N267" s="10"/>
      <c r="O267" s="210"/>
    </row>
    <row r="268" spans="1:15" ht="30">
      <c r="A268" s="207"/>
      <c r="B268" s="118" t="s">
        <v>50</v>
      </c>
      <c r="C268" s="224"/>
      <c r="D268" s="200"/>
      <c r="E268" s="26">
        <v>20</v>
      </c>
      <c r="F268" s="26">
        <v>20</v>
      </c>
      <c r="G268" s="26">
        <v>20</v>
      </c>
      <c r="H268" s="26">
        <v>20</v>
      </c>
      <c r="I268" s="2"/>
      <c r="J268" s="1"/>
      <c r="K268" s="4"/>
      <c r="L268" s="4"/>
      <c r="M268" s="10"/>
      <c r="N268" s="10"/>
      <c r="O268" s="210"/>
    </row>
    <row r="269" spans="1:15" ht="30">
      <c r="A269" s="207"/>
      <c r="B269" s="156" t="s">
        <v>51</v>
      </c>
      <c r="C269" s="224"/>
      <c r="D269" s="200"/>
      <c r="E269" s="26">
        <v>20</v>
      </c>
      <c r="F269" s="26">
        <v>20</v>
      </c>
      <c r="G269" s="26">
        <v>20</v>
      </c>
      <c r="H269" s="26">
        <v>20</v>
      </c>
      <c r="I269" s="2"/>
      <c r="J269" s="1"/>
      <c r="K269" s="4"/>
      <c r="L269" s="4"/>
      <c r="M269" s="10"/>
      <c r="N269" s="10"/>
      <c r="O269" s="210"/>
    </row>
    <row r="270" spans="1:15" ht="30">
      <c r="A270" s="207"/>
      <c r="B270" s="118" t="s">
        <v>48</v>
      </c>
      <c r="C270" s="224"/>
      <c r="D270" s="199" t="s">
        <v>21</v>
      </c>
      <c r="E270" s="26">
        <v>20</v>
      </c>
      <c r="F270" s="26">
        <v>20</v>
      </c>
      <c r="G270" s="26">
        <v>20</v>
      </c>
      <c r="H270" s="26">
        <v>20</v>
      </c>
      <c r="I270" s="2"/>
      <c r="J270" s="1"/>
      <c r="K270" s="4"/>
      <c r="L270" s="4"/>
      <c r="M270" s="10"/>
      <c r="N270" s="10"/>
      <c r="O270" s="210"/>
    </row>
    <row r="271" spans="1:15" ht="30">
      <c r="A271" s="207"/>
      <c r="B271" s="118" t="s">
        <v>49</v>
      </c>
      <c r="C271" s="224"/>
      <c r="D271" s="200"/>
      <c r="E271" s="26">
        <v>20</v>
      </c>
      <c r="F271" s="26">
        <v>20</v>
      </c>
      <c r="G271" s="26">
        <v>20</v>
      </c>
      <c r="H271" s="26">
        <v>20</v>
      </c>
      <c r="I271" s="2"/>
      <c r="J271" s="1"/>
      <c r="K271" s="4"/>
      <c r="L271" s="4"/>
      <c r="M271" s="10"/>
      <c r="N271" s="10"/>
      <c r="O271" s="210"/>
    </row>
    <row r="272" spans="1:15" ht="30">
      <c r="A272" s="207"/>
      <c r="B272" s="118" t="s">
        <v>50</v>
      </c>
      <c r="C272" s="224"/>
      <c r="D272" s="200"/>
      <c r="E272" s="26">
        <v>20</v>
      </c>
      <c r="F272" s="26">
        <v>20</v>
      </c>
      <c r="G272" s="26">
        <v>20</v>
      </c>
      <c r="H272" s="26">
        <v>20</v>
      </c>
      <c r="I272" s="2"/>
      <c r="J272" s="1"/>
      <c r="K272" s="4"/>
      <c r="L272" s="4"/>
      <c r="M272" s="10"/>
      <c r="N272" s="10"/>
      <c r="O272" s="210"/>
    </row>
    <row r="273" spans="1:15" ht="30">
      <c r="A273" s="207"/>
      <c r="B273" s="156" t="s">
        <v>51</v>
      </c>
      <c r="C273" s="224"/>
      <c r="D273" s="201"/>
      <c r="E273" s="26">
        <v>20</v>
      </c>
      <c r="F273" s="26">
        <v>20</v>
      </c>
      <c r="G273" s="26">
        <v>20</v>
      </c>
      <c r="H273" s="26">
        <v>20</v>
      </c>
      <c r="I273" s="2"/>
      <c r="J273" s="1"/>
      <c r="K273" s="4"/>
      <c r="L273" s="4"/>
      <c r="M273" s="10"/>
      <c r="N273" s="10"/>
      <c r="O273" s="210"/>
    </row>
    <row r="274" spans="1:15" ht="30">
      <c r="A274" s="207"/>
      <c r="B274" s="118" t="s">
        <v>48</v>
      </c>
      <c r="C274" s="224"/>
      <c r="D274" s="199" t="s">
        <v>22</v>
      </c>
      <c r="E274" s="26">
        <v>20</v>
      </c>
      <c r="F274" s="26">
        <v>20</v>
      </c>
      <c r="G274" s="26">
        <v>20</v>
      </c>
      <c r="H274" s="26">
        <v>20</v>
      </c>
      <c r="I274" s="2"/>
      <c r="J274" s="1"/>
      <c r="K274" s="4"/>
      <c r="L274" s="4"/>
      <c r="M274" s="10"/>
      <c r="N274" s="10"/>
      <c r="O274" s="210"/>
    </row>
    <row r="275" spans="1:15" ht="30">
      <c r="A275" s="207"/>
      <c r="B275" s="118" t="s">
        <v>49</v>
      </c>
      <c r="C275" s="224"/>
      <c r="D275" s="200"/>
      <c r="E275" s="26">
        <v>20</v>
      </c>
      <c r="F275" s="26">
        <v>20</v>
      </c>
      <c r="G275" s="26">
        <v>20</v>
      </c>
      <c r="H275" s="26">
        <v>20</v>
      </c>
      <c r="I275" s="2"/>
      <c r="J275" s="1"/>
      <c r="K275" s="4"/>
      <c r="L275" s="4"/>
      <c r="M275" s="10"/>
      <c r="N275" s="10"/>
      <c r="O275" s="210"/>
    </row>
    <row r="276" spans="1:15" ht="30">
      <c r="A276" s="207"/>
      <c r="B276" s="118" t="s">
        <v>50</v>
      </c>
      <c r="C276" s="224"/>
      <c r="D276" s="200"/>
      <c r="E276" s="26">
        <v>20</v>
      </c>
      <c r="F276" s="26">
        <v>20</v>
      </c>
      <c r="G276" s="26">
        <v>20</v>
      </c>
      <c r="H276" s="26">
        <v>20</v>
      </c>
      <c r="I276" s="2"/>
      <c r="J276" s="1"/>
      <c r="K276" s="4"/>
      <c r="L276" s="4"/>
      <c r="M276" s="10"/>
      <c r="N276" s="10"/>
      <c r="O276" s="210"/>
    </row>
    <row r="277" spans="1:15" ht="30">
      <c r="A277" s="207"/>
      <c r="B277" s="156" t="s">
        <v>51</v>
      </c>
      <c r="C277" s="224"/>
      <c r="D277" s="201"/>
      <c r="E277" s="26">
        <v>20</v>
      </c>
      <c r="F277" s="26">
        <v>20</v>
      </c>
      <c r="G277" s="26">
        <v>20</v>
      </c>
      <c r="H277" s="26">
        <v>20</v>
      </c>
      <c r="I277" s="2"/>
      <c r="J277" s="1"/>
      <c r="K277" s="4"/>
      <c r="L277" s="4"/>
      <c r="M277" s="10"/>
      <c r="N277" s="10"/>
      <c r="O277" s="210"/>
    </row>
    <row r="278" spans="1:15" ht="30">
      <c r="A278" s="207"/>
      <c r="B278" s="118" t="s">
        <v>48</v>
      </c>
      <c r="C278" s="224"/>
      <c r="D278" s="199" t="s">
        <v>23</v>
      </c>
      <c r="E278" s="26">
        <v>20</v>
      </c>
      <c r="F278" s="26"/>
      <c r="G278" s="26">
        <v>20</v>
      </c>
      <c r="H278" s="119"/>
      <c r="I278" s="2"/>
      <c r="J278" s="1"/>
      <c r="K278" s="4"/>
      <c r="L278" s="4"/>
      <c r="M278" s="10"/>
      <c r="N278" s="10"/>
      <c r="O278" s="210"/>
    </row>
    <row r="279" spans="1:15" ht="30">
      <c r="A279" s="207"/>
      <c r="B279" s="118" t="s">
        <v>49</v>
      </c>
      <c r="C279" s="224"/>
      <c r="D279" s="200"/>
      <c r="E279" s="26">
        <v>20</v>
      </c>
      <c r="F279" s="26"/>
      <c r="G279" s="26">
        <v>20</v>
      </c>
      <c r="H279" s="119"/>
      <c r="I279" s="2"/>
      <c r="J279" s="1"/>
      <c r="K279" s="4"/>
      <c r="L279" s="4"/>
      <c r="M279" s="10"/>
      <c r="N279" s="10"/>
      <c r="O279" s="210"/>
    </row>
    <row r="280" spans="1:15" ht="30">
      <c r="A280" s="207"/>
      <c r="B280" s="118" t="s">
        <v>50</v>
      </c>
      <c r="C280" s="224"/>
      <c r="D280" s="200"/>
      <c r="E280" s="26">
        <v>20</v>
      </c>
      <c r="F280" s="26"/>
      <c r="G280" s="26">
        <v>20</v>
      </c>
      <c r="H280" s="119"/>
      <c r="I280" s="2"/>
      <c r="J280" s="1"/>
      <c r="K280" s="4"/>
      <c r="L280" s="4"/>
      <c r="M280" s="10"/>
      <c r="N280" s="10"/>
      <c r="O280" s="210"/>
    </row>
    <row r="281" spans="1:15" ht="30">
      <c r="A281" s="207"/>
      <c r="B281" s="156" t="s">
        <v>51</v>
      </c>
      <c r="C281" s="225"/>
      <c r="D281" s="201"/>
      <c r="E281" s="26">
        <v>20</v>
      </c>
      <c r="F281" s="26"/>
      <c r="G281" s="26">
        <v>20</v>
      </c>
      <c r="H281" s="119"/>
      <c r="I281" s="2"/>
      <c r="J281" s="1"/>
      <c r="K281" s="4"/>
      <c r="L281" s="4"/>
      <c r="M281" s="10"/>
      <c r="N281" s="10"/>
      <c r="O281" s="218"/>
    </row>
    <row r="282" spans="1:15" ht="30" customHeight="1">
      <c r="A282" s="207"/>
      <c r="B282" s="227" t="s">
        <v>230</v>
      </c>
      <c r="C282" s="228"/>
      <c r="D282" s="229"/>
      <c r="E282" s="22">
        <f>SUM(E283:E307)</f>
        <v>3700</v>
      </c>
      <c r="F282" s="22">
        <f>SUM(F283:F307)</f>
        <v>2297.6</v>
      </c>
      <c r="G282" s="22">
        <f>SUM(G283:G307)</f>
        <v>3700</v>
      </c>
      <c r="H282" s="22">
        <f>SUM(H283:H307)</f>
        <v>2297.6</v>
      </c>
      <c r="I282" s="2"/>
      <c r="J282" s="1"/>
      <c r="K282" s="4"/>
      <c r="L282" s="4"/>
      <c r="M282" s="10"/>
      <c r="N282" s="10"/>
      <c r="O282" s="209" t="s">
        <v>95</v>
      </c>
    </row>
    <row r="283" spans="1:15" ht="30">
      <c r="A283" s="207"/>
      <c r="B283" s="98" t="s">
        <v>94</v>
      </c>
      <c r="C283" s="223"/>
      <c r="D283" s="199" t="s">
        <v>19</v>
      </c>
      <c r="E283" s="26">
        <v>500</v>
      </c>
      <c r="F283" s="26">
        <v>218</v>
      </c>
      <c r="G283" s="26">
        <v>500</v>
      </c>
      <c r="H283" s="26">
        <v>218</v>
      </c>
      <c r="I283" s="2"/>
      <c r="J283" s="1"/>
      <c r="K283" s="4"/>
      <c r="L283" s="4"/>
      <c r="M283" s="10"/>
      <c r="N283" s="10"/>
      <c r="O283" s="210"/>
    </row>
    <row r="284" spans="1:15" ht="30">
      <c r="A284" s="207"/>
      <c r="B284" s="118" t="s">
        <v>48</v>
      </c>
      <c r="C284" s="224"/>
      <c r="D284" s="200"/>
      <c r="E284" s="26">
        <v>60</v>
      </c>
      <c r="F284" s="26">
        <v>48</v>
      </c>
      <c r="G284" s="26">
        <v>60</v>
      </c>
      <c r="H284" s="26">
        <v>48</v>
      </c>
      <c r="I284" s="2"/>
      <c r="J284" s="1"/>
      <c r="K284" s="4"/>
      <c r="L284" s="4"/>
      <c r="M284" s="10"/>
      <c r="N284" s="10"/>
      <c r="O284" s="210"/>
    </row>
    <row r="285" spans="1:15" ht="30">
      <c r="A285" s="207"/>
      <c r="B285" s="118" t="s">
        <v>49</v>
      </c>
      <c r="C285" s="224"/>
      <c r="D285" s="200"/>
      <c r="E285" s="26">
        <v>60</v>
      </c>
      <c r="F285" s="26">
        <v>28.6</v>
      </c>
      <c r="G285" s="26">
        <v>60</v>
      </c>
      <c r="H285" s="26">
        <v>28.6</v>
      </c>
      <c r="I285" s="2"/>
      <c r="J285" s="1"/>
      <c r="K285" s="4"/>
      <c r="L285" s="4"/>
      <c r="M285" s="10"/>
      <c r="N285" s="10"/>
      <c r="O285" s="210"/>
    </row>
    <row r="286" spans="1:15" ht="30">
      <c r="A286" s="207"/>
      <c r="B286" s="118" t="s">
        <v>50</v>
      </c>
      <c r="C286" s="224"/>
      <c r="D286" s="200"/>
      <c r="E286" s="26">
        <v>60</v>
      </c>
      <c r="F286" s="26">
        <v>60</v>
      </c>
      <c r="G286" s="26">
        <v>60</v>
      </c>
      <c r="H286" s="26">
        <v>60</v>
      </c>
      <c r="I286" s="2"/>
      <c r="J286" s="1"/>
      <c r="K286" s="4"/>
      <c r="L286" s="4"/>
      <c r="M286" s="10"/>
      <c r="N286" s="10"/>
      <c r="O286" s="210"/>
    </row>
    <row r="287" spans="1:15" ht="30">
      <c r="A287" s="207"/>
      <c r="B287" s="156" t="s">
        <v>51</v>
      </c>
      <c r="C287" s="224"/>
      <c r="D287" s="201"/>
      <c r="E287" s="26">
        <v>60</v>
      </c>
      <c r="F287" s="26">
        <v>60</v>
      </c>
      <c r="G287" s="26">
        <v>60</v>
      </c>
      <c r="H287" s="26">
        <v>60</v>
      </c>
      <c r="I287" s="2"/>
      <c r="J287" s="1"/>
      <c r="K287" s="4"/>
      <c r="L287" s="4"/>
      <c r="M287" s="10"/>
      <c r="N287" s="10"/>
      <c r="O287" s="210"/>
    </row>
    <row r="288" spans="1:15" ht="30">
      <c r="A288" s="207"/>
      <c r="B288" s="98" t="s">
        <v>94</v>
      </c>
      <c r="C288" s="224"/>
      <c r="D288" s="199" t="s">
        <v>20</v>
      </c>
      <c r="E288" s="26">
        <v>500</v>
      </c>
      <c r="F288" s="26">
        <v>218</v>
      </c>
      <c r="G288" s="26">
        <v>500</v>
      </c>
      <c r="H288" s="26">
        <v>218</v>
      </c>
      <c r="I288" s="2"/>
      <c r="J288" s="1"/>
      <c r="K288" s="4"/>
      <c r="L288" s="4"/>
      <c r="M288" s="10"/>
      <c r="N288" s="10"/>
      <c r="O288" s="210"/>
    </row>
    <row r="289" spans="1:15" ht="30">
      <c r="A289" s="207"/>
      <c r="B289" s="118" t="s">
        <v>48</v>
      </c>
      <c r="C289" s="224"/>
      <c r="D289" s="200"/>
      <c r="E289" s="26">
        <v>60</v>
      </c>
      <c r="F289" s="149">
        <v>45</v>
      </c>
      <c r="G289" s="26">
        <v>60</v>
      </c>
      <c r="H289" s="149">
        <v>45</v>
      </c>
      <c r="I289" s="2"/>
      <c r="J289" s="1"/>
      <c r="K289" s="4"/>
      <c r="L289" s="4"/>
      <c r="M289" s="10"/>
      <c r="N289" s="10"/>
      <c r="O289" s="210"/>
    </row>
    <row r="290" spans="1:15" ht="30">
      <c r="A290" s="207"/>
      <c r="B290" s="118" t="s">
        <v>49</v>
      </c>
      <c r="C290" s="224"/>
      <c r="D290" s="200"/>
      <c r="E290" s="26">
        <v>60</v>
      </c>
      <c r="F290" s="26">
        <v>60</v>
      </c>
      <c r="G290" s="26">
        <v>60</v>
      </c>
      <c r="H290" s="26">
        <v>60</v>
      </c>
      <c r="I290" s="2"/>
      <c r="J290" s="1"/>
      <c r="K290" s="4"/>
      <c r="L290" s="4"/>
      <c r="M290" s="10"/>
      <c r="N290" s="10"/>
      <c r="O290" s="210"/>
    </row>
    <row r="291" spans="1:15" ht="30">
      <c r="A291" s="207"/>
      <c r="B291" s="118" t="s">
        <v>50</v>
      </c>
      <c r="C291" s="224"/>
      <c r="D291" s="200"/>
      <c r="E291" s="26">
        <v>60</v>
      </c>
      <c r="F291" s="26">
        <v>60</v>
      </c>
      <c r="G291" s="26">
        <v>60</v>
      </c>
      <c r="H291" s="26">
        <v>60</v>
      </c>
      <c r="I291" s="2"/>
      <c r="J291" s="1"/>
      <c r="K291" s="4"/>
      <c r="L291" s="4"/>
      <c r="M291" s="10"/>
      <c r="N291" s="10"/>
      <c r="O291" s="210"/>
    </row>
    <row r="292" spans="1:15" ht="30">
      <c r="A292" s="207"/>
      <c r="B292" s="156" t="s">
        <v>51</v>
      </c>
      <c r="C292" s="224"/>
      <c r="D292" s="201"/>
      <c r="E292" s="26">
        <v>60</v>
      </c>
      <c r="F292" s="149">
        <v>20</v>
      </c>
      <c r="G292" s="26">
        <v>60</v>
      </c>
      <c r="H292" s="149">
        <v>20</v>
      </c>
      <c r="I292" s="2"/>
      <c r="J292" s="1"/>
      <c r="K292" s="4"/>
      <c r="L292" s="4"/>
      <c r="M292" s="10"/>
      <c r="N292" s="10"/>
      <c r="O292" s="210"/>
    </row>
    <row r="293" spans="1:15" ht="30">
      <c r="A293" s="207"/>
      <c r="B293" s="98" t="s">
        <v>94</v>
      </c>
      <c r="C293" s="224"/>
      <c r="D293" s="199" t="s">
        <v>21</v>
      </c>
      <c r="E293" s="26">
        <v>500</v>
      </c>
      <c r="F293" s="26">
        <v>500</v>
      </c>
      <c r="G293" s="26">
        <v>500</v>
      </c>
      <c r="H293" s="26">
        <v>500</v>
      </c>
      <c r="I293" s="2"/>
      <c r="J293" s="1"/>
      <c r="K293" s="4"/>
      <c r="L293" s="4"/>
      <c r="M293" s="10"/>
      <c r="N293" s="10"/>
      <c r="O293" s="210"/>
    </row>
    <row r="294" spans="1:15" ht="30">
      <c r="A294" s="207"/>
      <c r="B294" s="118" t="s">
        <v>48</v>
      </c>
      <c r="C294" s="224"/>
      <c r="D294" s="200"/>
      <c r="E294" s="26">
        <v>60</v>
      </c>
      <c r="F294" s="26">
        <v>60</v>
      </c>
      <c r="G294" s="26">
        <v>60</v>
      </c>
      <c r="H294" s="26">
        <v>60</v>
      </c>
      <c r="I294" s="2"/>
      <c r="J294" s="1"/>
      <c r="K294" s="4"/>
      <c r="L294" s="4"/>
      <c r="M294" s="10"/>
      <c r="N294" s="10"/>
      <c r="O294" s="210"/>
    </row>
    <row r="295" spans="1:15" ht="30">
      <c r="A295" s="207"/>
      <c r="B295" s="118" t="s">
        <v>49</v>
      </c>
      <c r="C295" s="224"/>
      <c r="D295" s="200"/>
      <c r="E295" s="26">
        <v>60</v>
      </c>
      <c r="F295" s="26">
        <v>60</v>
      </c>
      <c r="G295" s="26">
        <v>60</v>
      </c>
      <c r="H295" s="26">
        <v>60</v>
      </c>
      <c r="I295" s="2"/>
      <c r="J295" s="1"/>
      <c r="K295" s="4"/>
      <c r="L295" s="4"/>
      <c r="M295" s="10"/>
      <c r="N295" s="10"/>
      <c r="O295" s="210"/>
    </row>
    <row r="296" spans="1:15" ht="30">
      <c r="A296" s="207"/>
      <c r="B296" s="118" t="s">
        <v>50</v>
      </c>
      <c r="C296" s="224"/>
      <c r="D296" s="200"/>
      <c r="E296" s="26">
        <v>60</v>
      </c>
      <c r="F296" s="26">
        <v>60</v>
      </c>
      <c r="G296" s="26">
        <v>60</v>
      </c>
      <c r="H296" s="26">
        <v>60</v>
      </c>
      <c r="I296" s="2"/>
      <c r="J296" s="1"/>
      <c r="K296" s="4"/>
      <c r="L296" s="4"/>
      <c r="M296" s="10"/>
      <c r="N296" s="10"/>
      <c r="O296" s="210"/>
    </row>
    <row r="297" spans="1:15" ht="30">
      <c r="A297" s="207"/>
      <c r="B297" s="156" t="s">
        <v>51</v>
      </c>
      <c r="C297" s="224"/>
      <c r="D297" s="201"/>
      <c r="E297" s="26">
        <v>60</v>
      </c>
      <c r="F297" s="26">
        <v>60</v>
      </c>
      <c r="G297" s="26">
        <v>60</v>
      </c>
      <c r="H297" s="26">
        <v>60</v>
      </c>
      <c r="I297" s="2"/>
      <c r="J297" s="1"/>
      <c r="K297" s="4"/>
      <c r="L297" s="4"/>
      <c r="M297" s="10"/>
      <c r="N297" s="10"/>
      <c r="O297" s="210"/>
    </row>
    <row r="298" spans="1:15" ht="30">
      <c r="A298" s="207"/>
      <c r="B298" s="98" t="s">
        <v>94</v>
      </c>
      <c r="C298" s="224"/>
      <c r="D298" s="199" t="s">
        <v>22</v>
      </c>
      <c r="E298" s="26">
        <v>500</v>
      </c>
      <c r="F298" s="26">
        <v>500</v>
      </c>
      <c r="G298" s="26">
        <v>500</v>
      </c>
      <c r="H298" s="26">
        <v>500</v>
      </c>
      <c r="I298" s="2"/>
      <c r="J298" s="1"/>
      <c r="K298" s="4"/>
      <c r="L298" s="4"/>
      <c r="M298" s="10"/>
      <c r="N298" s="10"/>
      <c r="O298" s="210"/>
    </row>
    <row r="299" spans="1:15" ht="30">
      <c r="A299" s="207"/>
      <c r="B299" s="118" t="s">
        <v>48</v>
      </c>
      <c r="C299" s="224"/>
      <c r="D299" s="200"/>
      <c r="E299" s="26">
        <v>60</v>
      </c>
      <c r="F299" s="26">
        <v>60</v>
      </c>
      <c r="G299" s="26">
        <v>60</v>
      </c>
      <c r="H299" s="26">
        <v>60</v>
      </c>
      <c r="I299" s="2"/>
      <c r="J299" s="1"/>
      <c r="K299" s="4"/>
      <c r="L299" s="4"/>
      <c r="M299" s="10"/>
      <c r="N299" s="10"/>
      <c r="O299" s="210"/>
    </row>
    <row r="300" spans="1:15" ht="30">
      <c r="A300" s="207"/>
      <c r="B300" s="118" t="s">
        <v>49</v>
      </c>
      <c r="C300" s="224"/>
      <c r="D300" s="200"/>
      <c r="E300" s="26">
        <v>60</v>
      </c>
      <c r="F300" s="26">
        <v>60</v>
      </c>
      <c r="G300" s="26">
        <v>60</v>
      </c>
      <c r="H300" s="26">
        <v>60</v>
      </c>
      <c r="I300" s="2"/>
      <c r="J300" s="1"/>
      <c r="K300" s="4"/>
      <c r="L300" s="4"/>
      <c r="M300" s="10"/>
      <c r="N300" s="10"/>
      <c r="O300" s="210"/>
    </row>
    <row r="301" spans="1:15" ht="30">
      <c r="A301" s="207"/>
      <c r="B301" s="118" t="s">
        <v>50</v>
      </c>
      <c r="C301" s="224"/>
      <c r="D301" s="200"/>
      <c r="E301" s="26">
        <v>60</v>
      </c>
      <c r="F301" s="26">
        <v>60</v>
      </c>
      <c r="G301" s="26">
        <v>60</v>
      </c>
      <c r="H301" s="26">
        <v>60</v>
      </c>
      <c r="I301" s="2"/>
      <c r="J301" s="1"/>
      <c r="K301" s="4"/>
      <c r="L301" s="4"/>
      <c r="M301" s="10"/>
      <c r="N301" s="10"/>
      <c r="O301" s="210"/>
    </row>
    <row r="302" spans="1:15" ht="30">
      <c r="A302" s="207"/>
      <c r="B302" s="156" t="s">
        <v>51</v>
      </c>
      <c r="C302" s="224"/>
      <c r="D302" s="201"/>
      <c r="E302" s="26">
        <v>60</v>
      </c>
      <c r="F302" s="26">
        <v>60</v>
      </c>
      <c r="G302" s="26">
        <v>60</v>
      </c>
      <c r="H302" s="26">
        <v>60</v>
      </c>
      <c r="I302" s="2"/>
      <c r="J302" s="1"/>
      <c r="K302" s="4"/>
      <c r="L302" s="4"/>
      <c r="M302" s="10"/>
      <c r="N302" s="10"/>
      <c r="O302" s="210"/>
    </row>
    <row r="303" spans="1:15" ht="30">
      <c r="A303" s="207"/>
      <c r="B303" s="98" t="s">
        <v>94</v>
      </c>
      <c r="C303" s="224"/>
      <c r="D303" s="199" t="s">
        <v>23</v>
      </c>
      <c r="E303" s="26">
        <v>500</v>
      </c>
      <c r="F303" s="119"/>
      <c r="G303" s="26">
        <v>500</v>
      </c>
      <c r="H303" s="119"/>
      <c r="I303" s="2"/>
      <c r="J303" s="1"/>
      <c r="K303" s="4"/>
      <c r="L303" s="4"/>
      <c r="M303" s="10"/>
      <c r="N303" s="10"/>
      <c r="O303" s="210"/>
    </row>
    <row r="304" spans="1:15" ht="30">
      <c r="A304" s="207"/>
      <c r="B304" s="118" t="s">
        <v>48</v>
      </c>
      <c r="C304" s="224"/>
      <c r="D304" s="200"/>
      <c r="E304" s="26">
        <v>60</v>
      </c>
      <c r="F304" s="119"/>
      <c r="G304" s="26">
        <v>60</v>
      </c>
      <c r="H304" s="119"/>
      <c r="I304" s="2"/>
      <c r="J304" s="1"/>
      <c r="K304" s="4"/>
      <c r="L304" s="4"/>
      <c r="M304" s="10"/>
      <c r="N304" s="10"/>
      <c r="O304" s="210"/>
    </row>
    <row r="305" spans="1:15" ht="30">
      <c r="A305" s="207"/>
      <c r="B305" s="118" t="s">
        <v>49</v>
      </c>
      <c r="C305" s="224"/>
      <c r="D305" s="200"/>
      <c r="E305" s="26">
        <v>60</v>
      </c>
      <c r="F305" s="119"/>
      <c r="G305" s="26">
        <v>60</v>
      </c>
      <c r="H305" s="119"/>
      <c r="I305" s="2"/>
      <c r="J305" s="1"/>
      <c r="K305" s="4"/>
      <c r="L305" s="4"/>
      <c r="M305" s="10"/>
      <c r="N305" s="10"/>
      <c r="O305" s="210"/>
    </row>
    <row r="306" spans="1:15" ht="30">
      <c r="A306" s="207"/>
      <c r="B306" s="118" t="s">
        <v>50</v>
      </c>
      <c r="C306" s="224"/>
      <c r="D306" s="200"/>
      <c r="E306" s="26">
        <v>60</v>
      </c>
      <c r="F306" s="119"/>
      <c r="G306" s="26">
        <v>60</v>
      </c>
      <c r="H306" s="70"/>
      <c r="I306" s="2"/>
      <c r="J306" s="1"/>
      <c r="K306" s="4"/>
      <c r="L306" s="4"/>
      <c r="M306" s="10"/>
      <c r="N306" s="10"/>
      <c r="O306" s="210"/>
    </row>
    <row r="307" spans="1:15" ht="30" customHeight="1">
      <c r="A307" s="207"/>
      <c r="B307" s="157" t="s">
        <v>51</v>
      </c>
      <c r="C307" s="225"/>
      <c r="D307" s="200"/>
      <c r="E307" s="121">
        <v>60</v>
      </c>
      <c r="F307" s="122"/>
      <c r="G307" s="121">
        <v>60</v>
      </c>
      <c r="H307" s="122"/>
      <c r="I307" s="123"/>
      <c r="J307" s="124"/>
      <c r="K307" s="5"/>
      <c r="L307" s="5"/>
      <c r="M307" s="17"/>
      <c r="N307" s="17"/>
      <c r="O307" s="218"/>
    </row>
    <row r="308" spans="1:15" ht="15">
      <c r="A308" s="226" t="s">
        <v>103</v>
      </c>
      <c r="B308" s="235" t="s">
        <v>151</v>
      </c>
      <c r="C308" s="209" t="s">
        <v>244</v>
      </c>
      <c r="D308" s="54" t="s">
        <v>125</v>
      </c>
      <c r="E308" s="28">
        <f>SUM(E309:E313)</f>
        <v>870</v>
      </c>
      <c r="F308" s="28">
        <f>SUM(F309:F313)</f>
        <v>656</v>
      </c>
      <c r="G308" s="28">
        <f>SUM(G309:G313)</f>
        <v>870</v>
      </c>
      <c r="H308" s="28">
        <f>SUM(H309:H313)</f>
        <v>656</v>
      </c>
      <c r="I308" s="85"/>
      <c r="J308" s="85"/>
      <c r="K308" s="85"/>
      <c r="L308" s="85"/>
      <c r="M308" s="85"/>
      <c r="N308" s="85"/>
      <c r="O308" s="209" t="s">
        <v>106</v>
      </c>
    </row>
    <row r="309" spans="1:15" ht="15">
      <c r="A309" s="226"/>
      <c r="B309" s="235"/>
      <c r="C309" s="210"/>
      <c r="D309" s="51" t="s">
        <v>19</v>
      </c>
      <c r="E309" s="21">
        <v>174</v>
      </c>
      <c r="F309" s="21">
        <v>154</v>
      </c>
      <c r="G309" s="21">
        <v>174</v>
      </c>
      <c r="H309" s="21">
        <v>154</v>
      </c>
      <c r="I309" s="85"/>
      <c r="J309" s="85"/>
      <c r="K309" s="85"/>
      <c r="L309" s="85"/>
      <c r="M309" s="85"/>
      <c r="N309" s="85"/>
      <c r="O309" s="210"/>
    </row>
    <row r="310" spans="1:15" ht="19.5" customHeight="1">
      <c r="A310" s="226"/>
      <c r="B310" s="235"/>
      <c r="C310" s="210"/>
      <c r="D310" s="51" t="s">
        <v>20</v>
      </c>
      <c r="E310" s="21">
        <v>174</v>
      </c>
      <c r="F310" s="21">
        <v>154</v>
      </c>
      <c r="G310" s="21">
        <v>174</v>
      </c>
      <c r="H310" s="21">
        <v>154</v>
      </c>
      <c r="I310" s="85"/>
      <c r="J310" s="85"/>
      <c r="K310" s="85"/>
      <c r="L310" s="85"/>
      <c r="M310" s="85"/>
      <c r="N310" s="85"/>
      <c r="O310" s="210"/>
    </row>
    <row r="311" spans="1:15" ht="17.25" customHeight="1">
      <c r="A311" s="226"/>
      <c r="B311" s="235"/>
      <c r="C311" s="210"/>
      <c r="D311" s="51" t="s">
        <v>143</v>
      </c>
      <c r="E311" s="21">
        <v>174</v>
      </c>
      <c r="F311" s="21">
        <v>174</v>
      </c>
      <c r="G311" s="21">
        <v>174</v>
      </c>
      <c r="H311" s="21">
        <v>174</v>
      </c>
      <c r="I311" s="85"/>
      <c r="J311" s="85"/>
      <c r="K311" s="85"/>
      <c r="L311" s="85"/>
      <c r="M311" s="85"/>
      <c r="N311" s="85"/>
      <c r="O311" s="210"/>
    </row>
    <row r="312" spans="1:15" ht="15">
      <c r="A312" s="226"/>
      <c r="B312" s="235"/>
      <c r="C312" s="210"/>
      <c r="D312" s="51" t="s">
        <v>22</v>
      </c>
      <c r="E312" s="21">
        <v>174</v>
      </c>
      <c r="F312" s="21">
        <v>174</v>
      </c>
      <c r="G312" s="21">
        <v>174</v>
      </c>
      <c r="H312" s="21">
        <v>174</v>
      </c>
      <c r="I312" s="85"/>
      <c r="J312" s="85"/>
      <c r="K312" s="85"/>
      <c r="L312" s="85"/>
      <c r="M312" s="85"/>
      <c r="N312" s="85"/>
      <c r="O312" s="210"/>
    </row>
    <row r="313" spans="1:15" ht="15.75" customHeight="1">
      <c r="A313" s="226"/>
      <c r="B313" s="230"/>
      <c r="C313" s="218"/>
      <c r="D313" s="32" t="s">
        <v>126</v>
      </c>
      <c r="E313" s="87">
        <v>174</v>
      </c>
      <c r="F313" s="87"/>
      <c r="G313" s="87">
        <v>174</v>
      </c>
      <c r="H313" s="87"/>
      <c r="I313" s="88"/>
      <c r="J313" s="88"/>
      <c r="K313" s="88"/>
      <c r="L313" s="88"/>
      <c r="M313" s="88"/>
      <c r="N313" s="88"/>
      <c r="O313" s="210"/>
    </row>
    <row r="314" spans="1:15" ht="15.75" customHeight="1">
      <c r="A314" s="226" t="s">
        <v>104</v>
      </c>
      <c r="B314" s="235" t="s">
        <v>158</v>
      </c>
      <c r="C314" s="209" t="s">
        <v>244</v>
      </c>
      <c r="D314" s="54" t="s">
        <v>125</v>
      </c>
      <c r="E314" s="28">
        <f>SUM(E315:E319)</f>
        <v>800</v>
      </c>
      <c r="F314" s="28">
        <f>SUM(F315:F319)</f>
        <v>640</v>
      </c>
      <c r="G314" s="28">
        <f>SUM(G315:G319)</f>
        <v>800</v>
      </c>
      <c r="H314" s="28">
        <f>SUM(H315:H319)</f>
        <v>640</v>
      </c>
      <c r="I314" s="85"/>
      <c r="J314" s="85"/>
      <c r="K314" s="85"/>
      <c r="L314" s="85"/>
      <c r="M314" s="85"/>
      <c r="N314" s="85"/>
      <c r="O314" s="209" t="s">
        <v>106</v>
      </c>
    </row>
    <row r="315" spans="1:15" ht="28.5" customHeight="1">
      <c r="A315" s="226"/>
      <c r="B315" s="235"/>
      <c r="C315" s="210"/>
      <c r="D315" s="51" t="s">
        <v>19</v>
      </c>
      <c r="E315" s="21">
        <v>160</v>
      </c>
      <c r="F315" s="21">
        <v>160</v>
      </c>
      <c r="G315" s="21">
        <v>160</v>
      </c>
      <c r="H315" s="21">
        <v>160</v>
      </c>
      <c r="I315" s="85"/>
      <c r="J315" s="85"/>
      <c r="K315" s="85"/>
      <c r="L315" s="85"/>
      <c r="M315" s="85"/>
      <c r="N315" s="85"/>
      <c r="O315" s="210"/>
    </row>
    <row r="316" spans="1:15" ht="28.5" customHeight="1">
      <c r="A316" s="226"/>
      <c r="B316" s="235"/>
      <c r="C316" s="210"/>
      <c r="D316" s="51" t="s">
        <v>20</v>
      </c>
      <c r="E316" s="21">
        <v>160</v>
      </c>
      <c r="F316" s="21">
        <v>160</v>
      </c>
      <c r="G316" s="21">
        <v>160</v>
      </c>
      <c r="H316" s="21">
        <v>160</v>
      </c>
      <c r="I316" s="85"/>
      <c r="J316" s="85"/>
      <c r="K316" s="85"/>
      <c r="L316" s="85"/>
      <c r="M316" s="85"/>
      <c r="N316" s="85"/>
      <c r="O316" s="210"/>
    </row>
    <row r="317" spans="1:15" ht="24" customHeight="1">
      <c r="A317" s="226"/>
      <c r="B317" s="235"/>
      <c r="C317" s="210"/>
      <c r="D317" s="51" t="s">
        <v>143</v>
      </c>
      <c r="E317" s="21">
        <v>160</v>
      </c>
      <c r="F317" s="21">
        <v>160</v>
      </c>
      <c r="G317" s="21">
        <v>160</v>
      </c>
      <c r="H317" s="21">
        <v>160</v>
      </c>
      <c r="I317" s="85"/>
      <c r="J317" s="85"/>
      <c r="K317" s="85"/>
      <c r="L317" s="85"/>
      <c r="M317" s="85"/>
      <c r="N317" s="85"/>
      <c r="O317" s="210"/>
    </row>
    <row r="318" spans="1:15" ht="29.25" customHeight="1">
      <c r="A318" s="226"/>
      <c r="B318" s="235"/>
      <c r="C318" s="210"/>
      <c r="D318" s="51" t="s">
        <v>22</v>
      </c>
      <c r="E318" s="21">
        <v>160</v>
      </c>
      <c r="F318" s="21">
        <v>160</v>
      </c>
      <c r="G318" s="21">
        <v>160</v>
      </c>
      <c r="H318" s="21">
        <v>160</v>
      </c>
      <c r="I318" s="85"/>
      <c r="J318" s="85"/>
      <c r="K318" s="85"/>
      <c r="L318" s="85"/>
      <c r="M318" s="85"/>
      <c r="N318" s="85"/>
      <c r="O318" s="210"/>
    </row>
    <row r="319" spans="1:15" ht="51.75" customHeight="1">
      <c r="A319" s="226"/>
      <c r="B319" s="230"/>
      <c r="C319" s="218"/>
      <c r="D319" s="32" t="s">
        <v>126</v>
      </c>
      <c r="E319" s="87">
        <v>160</v>
      </c>
      <c r="F319" s="87"/>
      <c r="G319" s="87">
        <v>160</v>
      </c>
      <c r="H319" s="87"/>
      <c r="I319" s="88"/>
      <c r="J319" s="88"/>
      <c r="K319" s="88"/>
      <c r="L319" s="88"/>
      <c r="M319" s="88"/>
      <c r="N319" s="88"/>
      <c r="O319" s="210"/>
    </row>
    <row r="320" spans="1:15" ht="15">
      <c r="A320" s="226" t="s">
        <v>105</v>
      </c>
      <c r="B320" s="235" t="s">
        <v>160</v>
      </c>
      <c r="C320" s="209" t="s">
        <v>244</v>
      </c>
      <c r="D320" s="54" t="s">
        <v>142</v>
      </c>
      <c r="E320" s="28">
        <f>SUM(E321:E325)</f>
        <v>900</v>
      </c>
      <c r="F320" s="28">
        <f>SUM(F321:F325)</f>
        <v>160</v>
      </c>
      <c r="G320" s="28">
        <f>SUM(G321:G325)</f>
        <v>900</v>
      </c>
      <c r="H320" s="28">
        <f>SUM(H321:H325)</f>
        <v>160</v>
      </c>
      <c r="I320" s="85"/>
      <c r="J320" s="85"/>
      <c r="K320" s="85"/>
      <c r="L320" s="85"/>
      <c r="M320" s="85"/>
      <c r="N320" s="85"/>
      <c r="O320" s="205" t="s">
        <v>106</v>
      </c>
    </row>
    <row r="321" spans="1:15" ht="30" customHeight="1">
      <c r="A321" s="226"/>
      <c r="B321" s="235"/>
      <c r="C321" s="210"/>
      <c r="D321" s="51" t="s">
        <v>19</v>
      </c>
      <c r="E321" s="21">
        <v>180</v>
      </c>
      <c r="F321" s="21">
        <v>0</v>
      </c>
      <c r="G321" s="21">
        <v>180</v>
      </c>
      <c r="H321" s="21">
        <v>0</v>
      </c>
      <c r="I321" s="85"/>
      <c r="J321" s="85"/>
      <c r="K321" s="85"/>
      <c r="L321" s="85"/>
      <c r="M321" s="85"/>
      <c r="N321" s="85"/>
      <c r="O321" s="205"/>
    </row>
    <row r="322" spans="1:15" ht="30" customHeight="1">
      <c r="A322" s="226"/>
      <c r="B322" s="235"/>
      <c r="C322" s="210"/>
      <c r="D322" s="51" t="s">
        <v>20</v>
      </c>
      <c r="E322" s="21">
        <v>180</v>
      </c>
      <c r="F322" s="21">
        <v>0</v>
      </c>
      <c r="G322" s="21">
        <v>180</v>
      </c>
      <c r="H322" s="21">
        <v>0</v>
      </c>
      <c r="I322" s="85"/>
      <c r="J322" s="85"/>
      <c r="K322" s="85"/>
      <c r="L322" s="85"/>
      <c r="M322" s="85"/>
      <c r="N322" s="85"/>
      <c r="O322" s="205"/>
    </row>
    <row r="323" spans="1:15" ht="30" customHeight="1">
      <c r="A323" s="226"/>
      <c r="B323" s="235"/>
      <c r="C323" s="210"/>
      <c r="D323" s="51" t="s">
        <v>21</v>
      </c>
      <c r="E323" s="21">
        <v>180</v>
      </c>
      <c r="F323" s="21">
        <v>80</v>
      </c>
      <c r="G323" s="21">
        <v>180</v>
      </c>
      <c r="H323" s="21">
        <v>80</v>
      </c>
      <c r="I323" s="85"/>
      <c r="J323" s="85"/>
      <c r="K323" s="85"/>
      <c r="L323" s="85"/>
      <c r="M323" s="85"/>
      <c r="N323" s="85"/>
      <c r="O323" s="205"/>
    </row>
    <row r="324" spans="1:15" ht="29.25" customHeight="1">
      <c r="A324" s="226"/>
      <c r="B324" s="235"/>
      <c r="C324" s="210"/>
      <c r="D324" s="51" t="s">
        <v>22</v>
      </c>
      <c r="E324" s="21">
        <v>180</v>
      </c>
      <c r="F324" s="21">
        <v>80</v>
      </c>
      <c r="G324" s="21">
        <v>180</v>
      </c>
      <c r="H324" s="21">
        <v>80</v>
      </c>
      <c r="I324" s="85"/>
      <c r="J324" s="85"/>
      <c r="K324" s="85"/>
      <c r="L324" s="85"/>
      <c r="M324" s="85"/>
      <c r="N324" s="85"/>
      <c r="O324" s="205"/>
    </row>
    <row r="325" spans="1:15" ht="30.75" customHeight="1">
      <c r="A325" s="226"/>
      <c r="B325" s="230"/>
      <c r="C325" s="218"/>
      <c r="D325" s="51" t="s">
        <v>23</v>
      </c>
      <c r="E325" s="21">
        <v>180</v>
      </c>
      <c r="F325" s="21"/>
      <c r="G325" s="21">
        <v>180</v>
      </c>
      <c r="H325" s="21"/>
      <c r="I325" s="85"/>
      <c r="J325" s="85"/>
      <c r="K325" s="85"/>
      <c r="L325" s="85"/>
      <c r="M325" s="85"/>
      <c r="N325" s="85"/>
      <c r="O325" s="205"/>
    </row>
    <row r="326" spans="1:15" ht="111.75" customHeight="1">
      <c r="A326" s="206" t="s">
        <v>118</v>
      </c>
      <c r="B326" s="41" t="s">
        <v>147</v>
      </c>
      <c r="C326" s="125" t="s">
        <v>245</v>
      </c>
      <c r="D326" s="125" t="s">
        <v>142</v>
      </c>
      <c r="E326" s="69">
        <f>SUM(E327:E351)</f>
        <v>1641.5</v>
      </c>
      <c r="F326" s="69">
        <f>SUM(F327:F351)</f>
        <v>1105.5</v>
      </c>
      <c r="G326" s="69">
        <f>SUM(G327:G351)</f>
        <v>1641.5</v>
      </c>
      <c r="H326" s="69">
        <f>SUM(H327:H351)</f>
        <v>1105.5</v>
      </c>
      <c r="I326" s="126"/>
      <c r="J326" s="126"/>
      <c r="K326" s="126"/>
      <c r="L326" s="126"/>
      <c r="M326" s="126"/>
      <c r="N326" s="126"/>
      <c r="O326" s="209" t="s">
        <v>167</v>
      </c>
    </row>
    <row r="327" spans="1:15" ht="27" customHeight="1">
      <c r="A327" s="207"/>
      <c r="B327" s="97" t="s">
        <v>94</v>
      </c>
      <c r="C327" s="223"/>
      <c r="D327" s="209" t="s">
        <v>19</v>
      </c>
      <c r="E327" s="71">
        <v>88.3</v>
      </c>
      <c r="F327" s="71">
        <v>0</v>
      </c>
      <c r="G327" s="71">
        <v>88.3</v>
      </c>
      <c r="H327" s="71">
        <v>0</v>
      </c>
      <c r="I327" s="126"/>
      <c r="J327" s="126"/>
      <c r="K327" s="126"/>
      <c r="L327" s="126"/>
      <c r="M327" s="126"/>
      <c r="N327" s="126"/>
      <c r="O327" s="210"/>
    </row>
    <row r="328" spans="1:15" ht="30.75" customHeight="1">
      <c r="A328" s="207"/>
      <c r="B328" s="127" t="s">
        <v>48</v>
      </c>
      <c r="C328" s="224"/>
      <c r="D328" s="210"/>
      <c r="E328" s="71">
        <v>60</v>
      </c>
      <c r="F328" s="71">
        <v>52.8</v>
      </c>
      <c r="G328" s="71">
        <v>60</v>
      </c>
      <c r="H328" s="71">
        <v>52.8</v>
      </c>
      <c r="I328" s="126"/>
      <c r="J328" s="126"/>
      <c r="K328" s="126"/>
      <c r="L328" s="126"/>
      <c r="M328" s="126"/>
      <c r="N328" s="126"/>
      <c r="O328" s="210"/>
    </row>
    <row r="329" spans="1:15" ht="29.25" customHeight="1">
      <c r="A329" s="207"/>
      <c r="B329" s="127" t="s">
        <v>49</v>
      </c>
      <c r="C329" s="224"/>
      <c r="D329" s="210"/>
      <c r="E329" s="71">
        <v>60</v>
      </c>
      <c r="F329" s="71">
        <v>59.8</v>
      </c>
      <c r="G329" s="71">
        <v>60</v>
      </c>
      <c r="H329" s="71">
        <v>59.8</v>
      </c>
      <c r="I329" s="126"/>
      <c r="J329" s="126"/>
      <c r="K329" s="126"/>
      <c r="L329" s="126"/>
      <c r="M329" s="126"/>
      <c r="N329" s="126"/>
      <c r="O329" s="210"/>
    </row>
    <row r="330" spans="1:15" ht="27.75" customHeight="1">
      <c r="A330" s="207"/>
      <c r="B330" s="127" t="s">
        <v>50</v>
      </c>
      <c r="C330" s="224"/>
      <c r="D330" s="210"/>
      <c r="E330" s="71">
        <v>60</v>
      </c>
      <c r="F330" s="71">
        <v>54.2</v>
      </c>
      <c r="G330" s="71">
        <v>60</v>
      </c>
      <c r="H330" s="71">
        <v>54.2</v>
      </c>
      <c r="I330" s="126"/>
      <c r="J330" s="126"/>
      <c r="K330" s="126"/>
      <c r="L330" s="126"/>
      <c r="M330" s="126"/>
      <c r="N330" s="126"/>
      <c r="O330" s="210"/>
    </row>
    <row r="331" spans="1:15" ht="30.75" customHeight="1">
      <c r="A331" s="207"/>
      <c r="B331" s="111" t="s">
        <v>51</v>
      </c>
      <c r="C331" s="224"/>
      <c r="D331" s="218"/>
      <c r="E331" s="71">
        <v>60</v>
      </c>
      <c r="F331" s="71">
        <v>60</v>
      </c>
      <c r="G331" s="71">
        <v>60</v>
      </c>
      <c r="H331" s="71">
        <v>60</v>
      </c>
      <c r="I331" s="126"/>
      <c r="J331" s="126"/>
      <c r="K331" s="126"/>
      <c r="L331" s="126"/>
      <c r="M331" s="126"/>
      <c r="N331" s="126"/>
      <c r="O331" s="210"/>
    </row>
    <row r="332" spans="1:15" ht="30" customHeight="1">
      <c r="A332" s="207"/>
      <c r="B332" s="97" t="s">
        <v>94</v>
      </c>
      <c r="C332" s="224"/>
      <c r="D332" s="209" t="s">
        <v>20</v>
      </c>
      <c r="E332" s="71">
        <v>88.3</v>
      </c>
      <c r="F332" s="71">
        <v>0</v>
      </c>
      <c r="G332" s="71">
        <v>88.3</v>
      </c>
      <c r="H332" s="71">
        <v>0</v>
      </c>
      <c r="I332" s="126"/>
      <c r="J332" s="126"/>
      <c r="K332" s="126"/>
      <c r="L332" s="126"/>
      <c r="M332" s="126"/>
      <c r="N332" s="126"/>
      <c r="O332" s="210"/>
    </row>
    <row r="333" spans="1:15" ht="27" customHeight="1">
      <c r="A333" s="207"/>
      <c r="B333" s="127" t="s">
        <v>48</v>
      </c>
      <c r="C333" s="224"/>
      <c r="D333" s="210"/>
      <c r="E333" s="71">
        <v>60</v>
      </c>
      <c r="F333" s="150">
        <v>58.6</v>
      </c>
      <c r="G333" s="71">
        <v>60</v>
      </c>
      <c r="H333" s="150">
        <v>58.6</v>
      </c>
      <c r="I333" s="126"/>
      <c r="J333" s="126"/>
      <c r="K333" s="126"/>
      <c r="L333" s="126"/>
      <c r="M333" s="126"/>
      <c r="N333" s="126"/>
      <c r="O333" s="210"/>
    </row>
    <row r="334" spans="1:15" ht="30" customHeight="1">
      <c r="A334" s="207"/>
      <c r="B334" s="127" t="s">
        <v>49</v>
      </c>
      <c r="C334" s="224"/>
      <c r="D334" s="210"/>
      <c r="E334" s="71">
        <v>60</v>
      </c>
      <c r="F334" s="150">
        <v>57.8</v>
      </c>
      <c r="G334" s="71">
        <v>60</v>
      </c>
      <c r="H334" s="150">
        <v>57.8</v>
      </c>
      <c r="I334" s="126"/>
      <c r="J334" s="126"/>
      <c r="K334" s="126"/>
      <c r="L334" s="126"/>
      <c r="M334" s="126"/>
      <c r="N334" s="126"/>
      <c r="O334" s="210"/>
    </row>
    <row r="335" spans="1:15" ht="30" customHeight="1">
      <c r="A335" s="207"/>
      <c r="B335" s="127" t="s">
        <v>50</v>
      </c>
      <c r="C335" s="224"/>
      <c r="D335" s="210"/>
      <c r="E335" s="71">
        <v>60</v>
      </c>
      <c r="F335" s="150">
        <v>54.4</v>
      </c>
      <c r="G335" s="71">
        <v>60</v>
      </c>
      <c r="H335" s="150">
        <v>54.4</v>
      </c>
      <c r="I335" s="126"/>
      <c r="J335" s="126"/>
      <c r="K335" s="126"/>
      <c r="L335" s="126"/>
      <c r="M335" s="126"/>
      <c r="N335" s="126"/>
      <c r="O335" s="210"/>
    </row>
    <row r="336" spans="1:15" ht="29.25" customHeight="1">
      <c r="A336" s="207"/>
      <c r="B336" s="111" t="s">
        <v>51</v>
      </c>
      <c r="C336" s="224"/>
      <c r="D336" s="218"/>
      <c r="E336" s="71">
        <v>60</v>
      </c>
      <c r="F336" s="150">
        <v>51.3</v>
      </c>
      <c r="G336" s="71">
        <v>60</v>
      </c>
      <c r="H336" s="150">
        <v>51.3</v>
      </c>
      <c r="I336" s="126"/>
      <c r="J336" s="126"/>
      <c r="K336" s="126"/>
      <c r="L336" s="126"/>
      <c r="M336" s="126"/>
      <c r="N336" s="126"/>
      <c r="O336" s="210"/>
    </row>
    <row r="337" spans="1:15" ht="27.75" customHeight="1">
      <c r="A337" s="207"/>
      <c r="B337" s="97" t="s">
        <v>94</v>
      </c>
      <c r="C337" s="224"/>
      <c r="D337" s="209" t="s">
        <v>21</v>
      </c>
      <c r="E337" s="71">
        <v>88.3</v>
      </c>
      <c r="F337" s="71">
        <v>88.3</v>
      </c>
      <c r="G337" s="71">
        <v>88.3</v>
      </c>
      <c r="H337" s="71">
        <v>88.3</v>
      </c>
      <c r="I337" s="126"/>
      <c r="J337" s="126"/>
      <c r="K337" s="126"/>
      <c r="L337" s="126"/>
      <c r="M337" s="126"/>
      <c r="N337" s="126"/>
      <c r="O337" s="210"/>
    </row>
    <row r="338" spans="1:15" ht="27" customHeight="1">
      <c r="A338" s="207"/>
      <c r="B338" s="127" t="s">
        <v>48</v>
      </c>
      <c r="C338" s="224"/>
      <c r="D338" s="210"/>
      <c r="E338" s="71">
        <v>60</v>
      </c>
      <c r="F338" s="71">
        <v>60</v>
      </c>
      <c r="G338" s="71">
        <v>60</v>
      </c>
      <c r="H338" s="71">
        <v>60</v>
      </c>
      <c r="I338" s="126"/>
      <c r="J338" s="126"/>
      <c r="K338" s="126"/>
      <c r="L338" s="126"/>
      <c r="M338" s="126"/>
      <c r="N338" s="126"/>
      <c r="O338" s="210"/>
    </row>
    <row r="339" spans="1:15" ht="27" customHeight="1">
      <c r="A339" s="207"/>
      <c r="B339" s="127" t="s">
        <v>49</v>
      </c>
      <c r="C339" s="224"/>
      <c r="D339" s="210"/>
      <c r="E339" s="71">
        <v>60</v>
      </c>
      <c r="F339" s="71">
        <v>60</v>
      </c>
      <c r="G339" s="71">
        <v>60</v>
      </c>
      <c r="H339" s="71">
        <v>60</v>
      </c>
      <c r="I339" s="126"/>
      <c r="J339" s="126"/>
      <c r="K339" s="126"/>
      <c r="L339" s="126"/>
      <c r="M339" s="126"/>
      <c r="N339" s="126"/>
      <c r="O339" s="210"/>
    </row>
    <row r="340" spans="1:15" ht="30">
      <c r="A340" s="207"/>
      <c r="B340" s="127" t="s">
        <v>50</v>
      </c>
      <c r="C340" s="224"/>
      <c r="D340" s="210"/>
      <c r="E340" s="71">
        <v>60</v>
      </c>
      <c r="F340" s="71">
        <v>60</v>
      </c>
      <c r="G340" s="71">
        <v>60</v>
      </c>
      <c r="H340" s="71">
        <v>60</v>
      </c>
      <c r="I340" s="67"/>
      <c r="J340" s="67"/>
      <c r="K340" s="67"/>
      <c r="L340" s="67"/>
      <c r="M340" s="67"/>
      <c r="N340" s="67"/>
      <c r="O340" s="210"/>
    </row>
    <row r="341" spans="1:15" ht="30">
      <c r="A341" s="207"/>
      <c r="B341" s="111" t="s">
        <v>51</v>
      </c>
      <c r="C341" s="224"/>
      <c r="D341" s="218"/>
      <c r="E341" s="71">
        <v>60</v>
      </c>
      <c r="F341" s="71">
        <v>60</v>
      </c>
      <c r="G341" s="71">
        <v>60</v>
      </c>
      <c r="H341" s="71">
        <v>60</v>
      </c>
      <c r="I341" s="10"/>
      <c r="J341" s="10"/>
      <c r="K341" s="10"/>
      <c r="L341" s="10"/>
      <c r="M341" s="10"/>
      <c r="N341" s="10"/>
      <c r="O341" s="210"/>
    </row>
    <row r="342" spans="1:15" ht="30">
      <c r="A342" s="207"/>
      <c r="B342" s="97" t="s">
        <v>94</v>
      </c>
      <c r="C342" s="224"/>
      <c r="D342" s="199" t="s">
        <v>22</v>
      </c>
      <c r="E342" s="71">
        <v>88.3</v>
      </c>
      <c r="F342" s="71">
        <v>88.3</v>
      </c>
      <c r="G342" s="71">
        <v>88.3</v>
      </c>
      <c r="H342" s="71">
        <v>88.3</v>
      </c>
      <c r="I342" s="10"/>
      <c r="J342" s="10"/>
      <c r="K342" s="10"/>
      <c r="L342" s="10"/>
      <c r="M342" s="10"/>
      <c r="N342" s="10"/>
      <c r="O342" s="210"/>
    </row>
    <row r="343" spans="1:15" ht="30">
      <c r="A343" s="207"/>
      <c r="B343" s="127" t="s">
        <v>48</v>
      </c>
      <c r="C343" s="224"/>
      <c r="D343" s="200"/>
      <c r="E343" s="71">
        <v>60</v>
      </c>
      <c r="F343" s="71">
        <v>60</v>
      </c>
      <c r="G343" s="71">
        <v>60</v>
      </c>
      <c r="H343" s="71">
        <v>60</v>
      </c>
      <c r="I343" s="10"/>
      <c r="J343" s="10"/>
      <c r="K343" s="10"/>
      <c r="L343" s="10"/>
      <c r="M343" s="10"/>
      <c r="N343" s="10"/>
      <c r="O343" s="210"/>
    </row>
    <row r="344" spans="1:15" ht="30">
      <c r="A344" s="207"/>
      <c r="B344" s="127" t="s">
        <v>49</v>
      </c>
      <c r="C344" s="224"/>
      <c r="D344" s="200"/>
      <c r="E344" s="71">
        <v>60</v>
      </c>
      <c r="F344" s="71">
        <v>60</v>
      </c>
      <c r="G344" s="71">
        <v>60</v>
      </c>
      <c r="H344" s="71">
        <v>60</v>
      </c>
      <c r="I344" s="10"/>
      <c r="J344" s="10"/>
      <c r="K344" s="10"/>
      <c r="L344" s="10"/>
      <c r="M344" s="10"/>
      <c r="N344" s="10"/>
      <c r="O344" s="210"/>
    </row>
    <row r="345" spans="1:15" ht="30">
      <c r="A345" s="207"/>
      <c r="B345" s="127" t="s">
        <v>50</v>
      </c>
      <c r="C345" s="224"/>
      <c r="D345" s="200"/>
      <c r="E345" s="71">
        <v>60</v>
      </c>
      <c r="F345" s="71">
        <v>60</v>
      </c>
      <c r="G345" s="71">
        <v>60</v>
      </c>
      <c r="H345" s="71">
        <v>60</v>
      </c>
      <c r="I345" s="10"/>
      <c r="J345" s="10"/>
      <c r="K345" s="10"/>
      <c r="L345" s="10"/>
      <c r="M345" s="10"/>
      <c r="N345" s="10"/>
      <c r="O345" s="210"/>
    </row>
    <row r="346" spans="1:15" ht="30">
      <c r="A346" s="207"/>
      <c r="B346" s="111" t="s">
        <v>51</v>
      </c>
      <c r="C346" s="224"/>
      <c r="D346" s="201"/>
      <c r="E346" s="71">
        <v>60</v>
      </c>
      <c r="F346" s="71">
        <v>60</v>
      </c>
      <c r="G346" s="71">
        <v>60</v>
      </c>
      <c r="H346" s="71">
        <v>60</v>
      </c>
      <c r="I346" s="10"/>
      <c r="J346" s="10"/>
      <c r="K346" s="10"/>
      <c r="L346" s="10"/>
      <c r="M346" s="10"/>
      <c r="N346" s="10"/>
      <c r="O346" s="210"/>
    </row>
    <row r="347" spans="1:15" ht="30">
      <c r="A347" s="207"/>
      <c r="B347" s="97" t="s">
        <v>94</v>
      </c>
      <c r="C347" s="224"/>
      <c r="D347" s="199" t="s">
        <v>23</v>
      </c>
      <c r="E347" s="71">
        <v>88.3</v>
      </c>
      <c r="F347" s="112"/>
      <c r="G347" s="71">
        <v>88.3</v>
      </c>
      <c r="H347" s="112"/>
      <c r="I347" s="10"/>
      <c r="J347" s="10"/>
      <c r="K347" s="10"/>
      <c r="L347" s="10"/>
      <c r="M347" s="10"/>
      <c r="N347" s="10"/>
      <c r="O347" s="210"/>
    </row>
    <row r="348" spans="1:15" ht="30">
      <c r="A348" s="207"/>
      <c r="B348" s="127" t="s">
        <v>48</v>
      </c>
      <c r="C348" s="224"/>
      <c r="D348" s="200"/>
      <c r="E348" s="71">
        <v>60</v>
      </c>
      <c r="F348" s="113"/>
      <c r="G348" s="71">
        <v>60</v>
      </c>
      <c r="H348" s="113"/>
      <c r="I348" s="1"/>
      <c r="J348" s="1"/>
      <c r="K348" s="3"/>
      <c r="L348" s="3"/>
      <c r="M348" s="10"/>
      <c r="N348" s="10"/>
      <c r="O348" s="210"/>
    </row>
    <row r="349" spans="1:15" ht="30">
      <c r="A349" s="207"/>
      <c r="B349" s="127" t="s">
        <v>49</v>
      </c>
      <c r="C349" s="224"/>
      <c r="D349" s="200"/>
      <c r="E349" s="71">
        <v>60</v>
      </c>
      <c r="F349" s="112"/>
      <c r="G349" s="71">
        <v>60</v>
      </c>
      <c r="H349" s="112"/>
      <c r="I349" s="1"/>
      <c r="J349" s="1"/>
      <c r="K349" s="4"/>
      <c r="L349" s="4"/>
      <c r="M349" s="10"/>
      <c r="N349" s="10"/>
      <c r="O349" s="210"/>
    </row>
    <row r="350" spans="1:15" ht="30">
      <c r="A350" s="207"/>
      <c r="B350" s="127" t="s">
        <v>50</v>
      </c>
      <c r="C350" s="224"/>
      <c r="D350" s="200"/>
      <c r="E350" s="71">
        <v>60</v>
      </c>
      <c r="F350" s="112"/>
      <c r="G350" s="71">
        <v>60</v>
      </c>
      <c r="H350" s="112"/>
      <c r="I350" s="1"/>
      <c r="J350" s="1"/>
      <c r="K350" s="4"/>
      <c r="L350" s="4"/>
      <c r="M350" s="10"/>
      <c r="N350" s="10"/>
      <c r="O350" s="210"/>
    </row>
    <row r="351" spans="1:15" ht="30">
      <c r="A351" s="208"/>
      <c r="B351" s="110" t="s">
        <v>51</v>
      </c>
      <c r="C351" s="225"/>
      <c r="D351" s="200"/>
      <c r="E351" s="128">
        <v>60</v>
      </c>
      <c r="F351" s="129"/>
      <c r="G351" s="128">
        <v>60</v>
      </c>
      <c r="H351" s="129"/>
      <c r="I351" s="124"/>
      <c r="J351" s="124"/>
      <c r="K351" s="5"/>
      <c r="L351" s="5"/>
      <c r="M351" s="17"/>
      <c r="N351" s="17"/>
      <c r="O351" s="218"/>
    </row>
    <row r="352" spans="1:15" ht="41.25" customHeight="1">
      <c r="A352" s="206" t="s">
        <v>119</v>
      </c>
      <c r="B352" s="230" t="s">
        <v>148</v>
      </c>
      <c r="C352" s="209" t="s">
        <v>246</v>
      </c>
      <c r="D352" s="54" t="s">
        <v>125</v>
      </c>
      <c r="E352" s="28">
        <f>SUM(E353:E357)</f>
        <v>595</v>
      </c>
      <c r="F352" s="28">
        <f>SUM(F353:F357)</f>
        <v>476</v>
      </c>
      <c r="G352" s="28">
        <f>SUM(G353:G357)</f>
        <v>595</v>
      </c>
      <c r="H352" s="28">
        <f>SUM(H353:H357)</f>
        <v>476</v>
      </c>
      <c r="I352" s="85"/>
      <c r="J352" s="85"/>
      <c r="K352" s="85"/>
      <c r="L352" s="85"/>
      <c r="M352" s="85"/>
      <c r="N352" s="85"/>
      <c r="O352" s="209" t="s">
        <v>111</v>
      </c>
    </row>
    <row r="353" spans="1:15" ht="31.5" customHeight="1">
      <c r="A353" s="207"/>
      <c r="B353" s="231"/>
      <c r="C353" s="210"/>
      <c r="D353" s="51" t="s">
        <v>19</v>
      </c>
      <c r="E353" s="21">
        <v>119</v>
      </c>
      <c r="F353" s="21">
        <v>119</v>
      </c>
      <c r="G353" s="21">
        <v>119</v>
      </c>
      <c r="H353" s="21">
        <v>119</v>
      </c>
      <c r="I353" s="85"/>
      <c r="J353" s="85"/>
      <c r="K353" s="85"/>
      <c r="L353" s="85"/>
      <c r="M353" s="85"/>
      <c r="N353" s="85"/>
      <c r="O353" s="210"/>
    </row>
    <row r="354" spans="1:15" ht="33.75" customHeight="1">
      <c r="A354" s="207"/>
      <c r="B354" s="231"/>
      <c r="C354" s="210"/>
      <c r="D354" s="51" t="s">
        <v>20</v>
      </c>
      <c r="E354" s="21">
        <v>119</v>
      </c>
      <c r="F354" s="21">
        <v>119</v>
      </c>
      <c r="G354" s="21">
        <v>119</v>
      </c>
      <c r="H354" s="21">
        <v>119</v>
      </c>
      <c r="I354" s="85"/>
      <c r="J354" s="85"/>
      <c r="K354" s="85"/>
      <c r="L354" s="85"/>
      <c r="M354" s="85"/>
      <c r="N354" s="85"/>
      <c r="O354" s="210"/>
    </row>
    <row r="355" spans="1:15" ht="34.5" customHeight="1">
      <c r="A355" s="207"/>
      <c r="B355" s="231"/>
      <c r="C355" s="210"/>
      <c r="D355" s="51" t="s">
        <v>21</v>
      </c>
      <c r="E355" s="21">
        <v>119</v>
      </c>
      <c r="F355" s="21">
        <v>119</v>
      </c>
      <c r="G355" s="21">
        <v>119</v>
      </c>
      <c r="H355" s="21">
        <v>119</v>
      </c>
      <c r="I355" s="85"/>
      <c r="J355" s="85"/>
      <c r="K355" s="85"/>
      <c r="L355" s="85"/>
      <c r="M355" s="85"/>
      <c r="N355" s="85"/>
      <c r="O355" s="210"/>
    </row>
    <row r="356" spans="1:15" ht="29.25" customHeight="1">
      <c r="A356" s="207"/>
      <c r="B356" s="231"/>
      <c r="C356" s="210"/>
      <c r="D356" s="51" t="s">
        <v>22</v>
      </c>
      <c r="E356" s="21">
        <v>119</v>
      </c>
      <c r="F356" s="21">
        <v>119</v>
      </c>
      <c r="G356" s="21">
        <v>119</v>
      </c>
      <c r="H356" s="21">
        <v>119</v>
      </c>
      <c r="I356" s="85"/>
      <c r="J356" s="85"/>
      <c r="K356" s="85"/>
      <c r="L356" s="85"/>
      <c r="M356" s="85"/>
      <c r="N356" s="85"/>
      <c r="O356" s="210"/>
    </row>
    <row r="357" spans="1:15" ht="32.25" customHeight="1">
      <c r="A357" s="207"/>
      <c r="B357" s="232"/>
      <c r="C357" s="218"/>
      <c r="D357" s="32" t="s">
        <v>23</v>
      </c>
      <c r="E357" s="87">
        <v>119</v>
      </c>
      <c r="F357" s="87"/>
      <c r="G357" s="87">
        <v>119</v>
      </c>
      <c r="H357" s="87"/>
      <c r="I357" s="88"/>
      <c r="J357" s="88"/>
      <c r="K357" s="88"/>
      <c r="L357" s="88"/>
      <c r="M357" s="88"/>
      <c r="N357" s="88"/>
      <c r="O357" s="218"/>
    </row>
    <row r="358" spans="1:15" ht="15">
      <c r="A358" s="226" t="s">
        <v>120</v>
      </c>
      <c r="B358" s="233" t="s">
        <v>163</v>
      </c>
      <c r="C358" s="209" t="s">
        <v>247</v>
      </c>
      <c r="D358" s="77" t="s">
        <v>142</v>
      </c>
      <c r="E358" s="78">
        <f>SUM(E359:E363)</f>
        <v>19702.1</v>
      </c>
      <c r="F358" s="78">
        <f>SUM(F359:F363)</f>
        <v>16182.4</v>
      </c>
      <c r="G358" s="78">
        <f>SUM(G359:G363)</f>
        <v>19702.1</v>
      </c>
      <c r="H358" s="78">
        <f>SUM(H359:H363)</f>
        <v>16182.4</v>
      </c>
      <c r="I358" s="80"/>
      <c r="J358" s="80"/>
      <c r="K358" s="80"/>
      <c r="L358" s="80"/>
      <c r="M358" s="80"/>
      <c r="N358" s="80"/>
      <c r="O358" s="209" t="s">
        <v>2</v>
      </c>
    </row>
    <row r="359" spans="1:15" ht="15">
      <c r="A359" s="226"/>
      <c r="B359" s="233"/>
      <c r="C359" s="210"/>
      <c r="D359" s="81" t="s">
        <v>19</v>
      </c>
      <c r="E359" s="27">
        <v>4045.6</v>
      </c>
      <c r="F359" s="27">
        <v>4045.6</v>
      </c>
      <c r="G359" s="27">
        <v>4045.6</v>
      </c>
      <c r="H359" s="27">
        <v>4045.6</v>
      </c>
      <c r="I359" s="80"/>
      <c r="J359" s="80"/>
      <c r="K359" s="80"/>
      <c r="L359" s="80"/>
      <c r="M359" s="80"/>
      <c r="N359" s="80"/>
      <c r="O359" s="210"/>
    </row>
    <row r="360" spans="1:15" ht="15">
      <c r="A360" s="226"/>
      <c r="B360" s="233"/>
      <c r="C360" s="210"/>
      <c r="D360" s="81" t="s">
        <v>20</v>
      </c>
      <c r="E360" s="27">
        <v>4045.6</v>
      </c>
      <c r="F360" s="27">
        <v>4045.6</v>
      </c>
      <c r="G360" s="27">
        <v>4045.6</v>
      </c>
      <c r="H360" s="27">
        <v>4045.6</v>
      </c>
      <c r="I360" s="80"/>
      <c r="J360" s="80"/>
      <c r="K360" s="80"/>
      <c r="L360" s="80"/>
      <c r="M360" s="80"/>
      <c r="N360" s="80"/>
      <c r="O360" s="210"/>
    </row>
    <row r="361" spans="1:15" ht="15">
      <c r="A361" s="226"/>
      <c r="B361" s="233"/>
      <c r="C361" s="210"/>
      <c r="D361" s="81" t="s">
        <v>21</v>
      </c>
      <c r="E361" s="27">
        <v>4045.6</v>
      </c>
      <c r="F361" s="27">
        <v>4045.6</v>
      </c>
      <c r="G361" s="27">
        <v>4045.6</v>
      </c>
      <c r="H361" s="27">
        <v>4045.6</v>
      </c>
      <c r="I361" s="80"/>
      <c r="J361" s="80"/>
      <c r="K361" s="80"/>
      <c r="L361" s="80"/>
      <c r="M361" s="80"/>
      <c r="N361" s="80"/>
      <c r="O361" s="210"/>
    </row>
    <row r="362" spans="1:15" ht="15">
      <c r="A362" s="226"/>
      <c r="B362" s="233"/>
      <c r="C362" s="210"/>
      <c r="D362" s="81" t="s">
        <v>22</v>
      </c>
      <c r="E362" s="27">
        <v>4045.6</v>
      </c>
      <c r="F362" s="27">
        <v>4045.6</v>
      </c>
      <c r="G362" s="27">
        <v>4045.6</v>
      </c>
      <c r="H362" s="27">
        <v>4045.6</v>
      </c>
      <c r="I362" s="80"/>
      <c r="J362" s="80"/>
      <c r="K362" s="80"/>
      <c r="L362" s="80"/>
      <c r="M362" s="80"/>
      <c r="N362" s="80"/>
      <c r="O362" s="210"/>
    </row>
    <row r="363" spans="1:15" ht="15.75" customHeight="1">
      <c r="A363" s="226"/>
      <c r="B363" s="234"/>
      <c r="C363" s="218"/>
      <c r="D363" s="82" t="s">
        <v>23</v>
      </c>
      <c r="E363" s="173">
        <v>3519.7</v>
      </c>
      <c r="F363" s="83"/>
      <c r="G363" s="173">
        <v>3519.7</v>
      </c>
      <c r="H363" s="83"/>
      <c r="I363" s="84"/>
      <c r="J363" s="84"/>
      <c r="K363" s="84"/>
      <c r="L363" s="84"/>
      <c r="M363" s="84"/>
      <c r="N363" s="80"/>
      <c r="O363" s="218"/>
    </row>
    <row r="364" spans="1:15" ht="105">
      <c r="A364" s="226" t="s">
        <v>121</v>
      </c>
      <c r="B364" s="130" t="s">
        <v>114</v>
      </c>
      <c r="C364" s="209" t="s">
        <v>247</v>
      </c>
      <c r="D364" s="54" t="s">
        <v>142</v>
      </c>
      <c r="E364" s="28">
        <f>SUM(E365:E369)</f>
        <v>2000</v>
      </c>
      <c r="F364" s="28">
        <f>SUM(F365:F369)</f>
        <v>1473.8</v>
      </c>
      <c r="G364" s="28">
        <f>SUM(G365:G369)</f>
        <v>2000</v>
      </c>
      <c r="H364" s="28">
        <f>SUM(H365:H369)</f>
        <v>1473.8</v>
      </c>
      <c r="I364" s="80"/>
      <c r="J364" s="80"/>
      <c r="K364" s="80"/>
      <c r="L364" s="80"/>
      <c r="M364" s="80"/>
      <c r="N364" s="131"/>
      <c r="O364" s="209" t="s">
        <v>2</v>
      </c>
    </row>
    <row r="365" spans="1:15" ht="38.25" customHeight="1">
      <c r="A365" s="226"/>
      <c r="B365" s="269" t="s">
        <v>220</v>
      </c>
      <c r="C365" s="210"/>
      <c r="D365" s="51" t="s">
        <v>19</v>
      </c>
      <c r="E365" s="21">
        <v>400</v>
      </c>
      <c r="F365" s="21">
        <v>373.8</v>
      </c>
      <c r="G365" s="21">
        <v>400</v>
      </c>
      <c r="H365" s="21">
        <v>373.8</v>
      </c>
      <c r="I365" s="80"/>
      <c r="J365" s="80"/>
      <c r="K365" s="80"/>
      <c r="L365" s="80"/>
      <c r="M365" s="80"/>
      <c r="N365" s="132"/>
      <c r="O365" s="210"/>
    </row>
    <row r="366" spans="1:15" ht="35.25" customHeight="1">
      <c r="A366" s="226"/>
      <c r="B366" s="269"/>
      <c r="C366" s="210"/>
      <c r="D366" s="51" t="s">
        <v>20</v>
      </c>
      <c r="E366" s="21">
        <v>400</v>
      </c>
      <c r="F366" s="21">
        <v>300</v>
      </c>
      <c r="G366" s="21">
        <v>400</v>
      </c>
      <c r="H366" s="21">
        <v>300</v>
      </c>
      <c r="I366" s="80"/>
      <c r="J366" s="80"/>
      <c r="K366" s="80"/>
      <c r="L366" s="80"/>
      <c r="M366" s="80"/>
      <c r="N366" s="132"/>
      <c r="O366" s="210"/>
    </row>
    <row r="367" spans="1:15" ht="31.5" customHeight="1">
      <c r="A367" s="226"/>
      <c r="B367" s="269" t="s">
        <v>116</v>
      </c>
      <c r="C367" s="210"/>
      <c r="D367" s="51" t="s">
        <v>21</v>
      </c>
      <c r="E367" s="21">
        <v>400</v>
      </c>
      <c r="F367" s="21">
        <v>400</v>
      </c>
      <c r="G367" s="21">
        <v>400</v>
      </c>
      <c r="H367" s="21">
        <v>400</v>
      </c>
      <c r="I367" s="80"/>
      <c r="J367" s="80"/>
      <c r="K367" s="80"/>
      <c r="L367" s="80"/>
      <c r="M367" s="80"/>
      <c r="N367" s="132"/>
      <c r="O367" s="210"/>
    </row>
    <row r="368" spans="1:15" ht="32.25" customHeight="1">
      <c r="A368" s="226"/>
      <c r="B368" s="269"/>
      <c r="C368" s="210"/>
      <c r="D368" s="51" t="s">
        <v>22</v>
      </c>
      <c r="E368" s="21">
        <v>400</v>
      </c>
      <c r="F368" s="21">
        <v>400</v>
      </c>
      <c r="G368" s="21">
        <v>400</v>
      </c>
      <c r="H368" s="21">
        <v>400</v>
      </c>
      <c r="I368" s="80"/>
      <c r="J368" s="80"/>
      <c r="K368" s="80"/>
      <c r="L368" s="80"/>
      <c r="M368" s="80"/>
      <c r="N368" s="132"/>
      <c r="O368" s="210"/>
    </row>
    <row r="369" spans="1:15" ht="32.25" customHeight="1">
      <c r="A369" s="226"/>
      <c r="B369" s="269"/>
      <c r="C369" s="218"/>
      <c r="D369" s="32" t="s">
        <v>23</v>
      </c>
      <c r="E369" s="21">
        <v>400</v>
      </c>
      <c r="F369" s="87"/>
      <c r="G369" s="87">
        <v>400</v>
      </c>
      <c r="H369" s="83"/>
      <c r="I369" s="84"/>
      <c r="J369" s="84"/>
      <c r="K369" s="84"/>
      <c r="L369" s="84"/>
      <c r="M369" s="84"/>
      <c r="N369" s="133"/>
      <c r="O369" s="218"/>
    </row>
    <row r="370" spans="1:15" ht="15">
      <c r="A370" s="206"/>
      <c r="B370" s="266" t="s">
        <v>16</v>
      </c>
      <c r="C370" s="193"/>
      <c r="D370" s="54" t="s">
        <v>149</v>
      </c>
      <c r="E370" s="28">
        <f>SUM(E371:E375)</f>
        <v>52572.87</v>
      </c>
      <c r="F370" s="146">
        <f>SUM(F371:F375)</f>
        <v>32383.620000000003</v>
      </c>
      <c r="G370" s="28">
        <f>SUM(G371:G375)</f>
        <v>52572.87</v>
      </c>
      <c r="H370" s="146">
        <f>SUM(H371:H375)</f>
        <v>32383.620000000003</v>
      </c>
      <c r="I370" s="85"/>
      <c r="J370" s="85"/>
      <c r="K370" s="85"/>
      <c r="L370" s="85"/>
      <c r="M370" s="85"/>
      <c r="N370" s="85"/>
      <c r="O370" s="188"/>
    </row>
    <row r="371" spans="1:15" ht="15">
      <c r="A371" s="207"/>
      <c r="B371" s="267"/>
      <c r="C371" s="194"/>
      <c r="D371" s="51" t="s">
        <v>19</v>
      </c>
      <c r="E371" s="21">
        <f>SUM(E135+E136+E137+E138+E139+E162+E163+E164+E165+E183+E184+E185+E186+E187+E209+E210+E211+E212+E213+E235+E237+E238+E239+E240+E262+E263+E264+E265+E283+E284+E285+E286+E287+E309+E315+E321+E327+E328+E329+E330+E331+E353+E359+E365+E236)</f>
        <v>9968.47</v>
      </c>
      <c r="F371" s="21">
        <f>SUM(F135+F136+F137+F138+F139+F162+F163+F164+F165+F183+F184+F185+F186+F187+F209+F210+F211+F212+F213+F235+F237+F238+F239+F240+F262+F263+F264+F265+F283+F284+F285+F286+F287+F309+F315+F321+F327+F328+F329+F330+F331+F353+F359+F365+F236)</f>
        <v>9083.82</v>
      </c>
      <c r="G371" s="21">
        <f>SUM(G135+G136+G137+G138+G139+G162+G163+G164+G165+G183+G184+G185+G186+G187+G209+G210+G211+G212+G213+G235+G237+G238+G239+G240+G262+G263+G264+G265+G283+G284+G285+G286+G287+G309+G315+G321+G327+G328+G329+G330+G331+G353+G359+G365+G236)</f>
        <v>9968.47</v>
      </c>
      <c r="H371" s="21">
        <f>SUM(H135+H136+H137+H138+H139+H162+H163+H164+H165+H183+H184+H185+H186+H187+H209+H210+H211+H212+H213+H235+H237+H238+H239+H240+H262+H263+H264+H265+H283+H284+H285+H286+H287+H309+H315+H321+H327+H328+H329+H330+H331+H353+H359+H365+H236)</f>
        <v>9083.82</v>
      </c>
      <c r="I371" s="85"/>
      <c r="J371" s="85"/>
      <c r="K371" s="85"/>
      <c r="L371" s="85"/>
      <c r="M371" s="85"/>
      <c r="N371" s="85"/>
      <c r="O371" s="191"/>
    </row>
    <row r="372" spans="1:15" ht="15">
      <c r="A372" s="207"/>
      <c r="B372" s="267"/>
      <c r="C372" s="194"/>
      <c r="D372" s="51" t="s">
        <v>20</v>
      </c>
      <c r="E372" s="21">
        <f>SUM(E140+E141+E142+E143+E144+E166+E167+E168+E169+E188+E189+E190+E191+E192+E214+E215+E216+E217+E218+E241+E242+E243+E244+E245+E266+E267+E268+E269+E288+E289+E290+E291+E292+E310+E316+E322+E332+E333+E334+E335+E336+E354+E360+E366)</f>
        <v>8175.4</v>
      </c>
      <c r="F372" s="145">
        <f>SUM(F140+F141+F142+F143+F144+F166+F167+F168+F169+F188+F189+F190+F191+F192+F214+F215+F216+F217+F218+F241+F242+F243+F244+F245+F266+F267+F268+F269+F288+F289+F290+F291+F292+F310+F316+F322+F332+F333+F334+F335+F336+F354+F360+F366)</f>
        <v>7149</v>
      </c>
      <c r="G372" s="21">
        <f>SUM(G140+G141+G142+G143+G144+G166+G167+G168+G169+G188+G189+G190+G191+G192+G214+G215+G216+G217+G218+G241+G242+G243+G244+G245+G266+G267+G268+G269+G288+G289+G290+G291+G292+G310+G316+G322+G332+G333+G334+G335+G336+G354+G360+G366)</f>
        <v>8175.4</v>
      </c>
      <c r="H372" s="145">
        <f>SUM(H140+H141+H142+H143+H144+H166+H167+H168+H169+H188+H189+H190+H191+H192+H214+H215+H216+H217+H218+H241+H242+H243+H244+H245+H266+H267+H268+H269+H288+H289+H290+H291+H292+H310+H316+H322+H332+H333+H334+H335+H336+H354+H360+H366)</f>
        <v>7149</v>
      </c>
      <c r="I372" s="85"/>
      <c r="J372" s="85"/>
      <c r="K372" s="85"/>
      <c r="L372" s="85"/>
      <c r="M372" s="85"/>
      <c r="N372" s="85"/>
      <c r="O372" s="191"/>
    </row>
    <row r="373" spans="1:15" ht="15">
      <c r="A373" s="207"/>
      <c r="B373" s="267"/>
      <c r="C373" s="194"/>
      <c r="D373" s="51" t="s">
        <v>21</v>
      </c>
      <c r="E373" s="21">
        <f>SUM(E145+E146+E147+E148+E149+E170+E171+E172+E173+E193+E194+E195+E196+E197+E219+E220+E221+E222+E223+E246+E247+E248+E249+E250+E270+E271+E272+E273+E293+E294+E295+E296+E297+E311+E317+E323+E337+E338+E339+E340+E341+E355+E361+E367)</f>
        <v>11738.3</v>
      </c>
      <c r="F373" s="21">
        <f>SUM(F145+F146+F147+F148+F149+F170+F171+F172+F173+F193+F194+F195+F196+F197+F219+F220+F221+F222+F223+F246+F247+F248+F249+F250+F270+F271+F272+F273+F293+F294+F295+F296+F297+F311+F317+F323+F337+F338+F339+F340+F341+F355+F361+F367)</f>
        <v>8075.4</v>
      </c>
      <c r="G373" s="21">
        <f>SUM(G141+G142+G143+G144+G145+G167+G168+G169+G170+G189+G190+G191+G192+G193+G215+G216+G217+G218+G219+G242+G243+G244+G245+G246+G267+G268+G269+G270+G289+G290+G291+G292+G293+G311+G317+G323+G333+G334+G335+G336+G337+G355+G361+G367)</f>
        <v>11738.3</v>
      </c>
      <c r="H373" s="21">
        <f>SUM(H145+H146+H147+H148+H149+H170+H171+H172+H173+H193+H194+H195+H196+H197+H219+H220+H221+H222+H223+H246+H247+H248+H249+H250+H270+H271+H272+H273+H293+H294+H295+H296+H297+H311+H317+H323+H337+H338+H339+H340+H341+H355+H361+H367)</f>
        <v>8075.4</v>
      </c>
      <c r="I373" s="85"/>
      <c r="J373" s="85"/>
      <c r="K373" s="85"/>
      <c r="L373" s="85"/>
      <c r="M373" s="85"/>
      <c r="N373" s="85"/>
      <c r="O373" s="191"/>
    </row>
    <row r="374" spans="1:15" ht="15">
      <c r="A374" s="207"/>
      <c r="B374" s="267"/>
      <c r="C374" s="194"/>
      <c r="D374" s="51" t="s">
        <v>22</v>
      </c>
      <c r="E374" s="21">
        <f>SUM(E146+E147+E148+E149+E150+E171+E172+E173+E174+E194+E195+E196+E197+E198+E220+E221+E222+E223+E224+E247+E248+E249+E250+E251+E271+E272+E273+E274+E294+E295+E296+E297+E298+E312+E318+E324+E338+E339+E340+E341+E342+E356+E362+E368)</f>
        <v>11608.3</v>
      </c>
      <c r="F374" s="21">
        <f>SUM(F150+F151+F152+F153+F154+F174+F175+F176+F177+F198+F199+F200+F201+F202+F224+F225+F226+F227+F228+F251+F252+F253+F254+F255+F274+F275+F276+F277+F298+F299+F300+F301+F302+F312+F318+F324+F342+F343+F344+F345+F346+F356+F362+F368)</f>
        <v>8075.4</v>
      </c>
      <c r="G374" s="21">
        <f>SUM(G150+G151+G152+G153+G154+G174+G175+G176+G177+G198+G199+G200+G201+G202+G224+G225+G226+G227+G228+G251+G252+G253+G254+G255+G274+G275+G276+G277+G298+G299+G300+G301+G302+G312+G318+G324+G342+G343+G344+G345+G346+G356+G362+G368)</f>
        <v>11608.3</v>
      </c>
      <c r="H374" s="21">
        <f>SUM(H150+H151+H152+H153+H154+H174+H175+H176+H177+H198+H199+H200+H201+H202+H224+H225+H226+H227+H228+H251+H252+H253+H254+H255+H274+H275+H276+H277+H298+H299+H300+H301+H302+H312+H318+H324+H342+H343+H344+H345+H346+H356+H362+H368)</f>
        <v>8075.4</v>
      </c>
      <c r="I374" s="85"/>
      <c r="J374" s="85"/>
      <c r="K374" s="85"/>
      <c r="L374" s="85"/>
      <c r="M374" s="85"/>
      <c r="N374" s="85"/>
      <c r="O374" s="191"/>
    </row>
    <row r="375" spans="1:15" ht="15">
      <c r="A375" s="207"/>
      <c r="B375" s="268"/>
      <c r="C375" s="195"/>
      <c r="D375" s="32" t="s">
        <v>23</v>
      </c>
      <c r="E375" s="21">
        <f>SUM(E147+E148+E149+E150+E151+E172+E173+E174+E175+E195+E196+E197+E198+E199+E221+E222+E223+E224+E225+E248+E249+E250+E251+E252+E272+E273+E274+E275+E295+E296+E297+E298+E299+E313+E319+E325+E339+E340+E341+E342+E343+E357+E363+E369)</f>
        <v>11082.4</v>
      </c>
      <c r="F375" s="21"/>
      <c r="G375" s="21">
        <f>SUM(G155+G156+G157+G158+G159+G178+G179+G180+G181+G203+G204+G205+G206+G207+G229+G230+G231+G232+G233+G256+G257+G258+G259+G260+G278+G279+G280+G281+G303+G304+G305+G306+G307+G313+G319+G325+G347+G348+G349+G350+G351+G357+G363+G369)</f>
        <v>11082.4</v>
      </c>
      <c r="H375" s="134"/>
      <c r="I375" s="88"/>
      <c r="J375" s="88"/>
      <c r="K375" s="88"/>
      <c r="L375" s="88"/>
      <c r="M375" s="88"/>
      <c r="N375" s="88"/>
      <c r="O375" s="189"/>
    </row>
    <row r="376" spans="1:15" ht="15">
      <c r="A376" s="226"/>
      <c r="B376" s="270" t="s">
        <v>150</v>
      </c>
      <c r="C376" s="196"/>
      <c r="D376" s="77" t="s">
        <v>149</v>
      </c>
      <c r="E376" s="107">
        <f>SUM(E377:E381)</f>
        <v>293729.75</v>
      </c>
      <c r="F376" s="148">
        <f>SUM(F377:F381)</f>
        <v>198140.68</v>
      </c>
      <c r="G376" s="107">
        <f>SUM(G377:G381)</f>
        <v>265229.75</v>
      </c>
      <c r="H376" s="148">
        <f>SUM(H377:H381)</f>
        <v>175340.68</v>
      </c>
      <c r="I376" s="80"/>
      <c r="J376" s="80"/>
      <c r="K376" s="28">
        <f>SUM(K377:K381)</f>
        <v>28500</v>
      </c>
      <c r="L376" s="28">
        <f>SUM(L377:L379)</f>
        <v>17100</v>
      </c>
      <c r="M376" s="80"/>
      <c r="N376" s="80"/>
      <c r="O376" s="188"/>
    </row>
    <row r="377" spans="1:15" ht="15">
      <c r="A377" s="226"/>
      <c r="B377" s="270"/>
      <c r="C377" s="197"/>
      <c r="D377" s="81" t="s">
        <v>19</v>
      </c>
      <c r="E377" s="27">
        <f aca="true" t="shared" si="4" ref="E377:H380">SUM(E122+E371)</f>
        <v>73885.85</v>
      </c>
      <c r="F377" s="27">
        <f t="shared" si="4"/>
        <v>54030.88</v>
      </c>
      <c r="G377" s="27">
        <f t="shared" si="4"/>
        <v>68185.85</v>
      </c>
      <c r="H377" s="27">
        <f t="shared" si="4"/>
        <v>48330.88</v>
      </c>
      <c r="I377" s="80"/>
      <c r="J377" s="80"/>
      <c r="K377" s="20">
        <v>5700</v>
      </c>
      <c r="L377" s="20">
        <v>5700</v>
      </c>
      <c r="M377" s="80"/>
      <c r="N377" s="80"/>
      <c r="O377" s="191"/>
    </row>
    <row r="378" spans="1:15" ht="15">
      <c r="A378" s="226"/>
      <c r="B378" s="270"/>
      <c r="C378" s="197"/>
      <c r="D378" s="81" t="s">
        <v>20</v>
      </c>
      <c r="E378" s="27">
        <f t="shared" si="4"/>
        <v>53500.200000000004</v>
      </c>
      <c r="F378" s="147">
        <f t="shared" si="4"/>
        <v>50848.4</v>
      </c>
      <c r="G378" s="27">
        <f t="shared" si="4"/>
        <v>47800.200000000004</v>
      </c>
      <c r="H378" s="147">
        <f t="shared" si="4"/>
        <v>45148.4</v>
      </c>
      <c r="I378" s="80"/>
      <c r="J378" s="80"/>
      <c r="K378" s="20">
        <v>5700</v>
      </c>
      <c r="L378" s="20">
        <f>SUM(L123)</f>
        <v>5700</v>
      </c>
      <c r="M378" s="80"/>
      <c r="N378" s="80"/>
      <c r="O378" s="191"/>
    </row>
    <row r="379" spans="1:15" ht="15">
      <c r="A379" s="226"/>
      <c r="B379" s="270"/>
      <c r="C379" s="197"/>
      <c r="D379" s="81" t="s">
        <v>21</v>
      </c>
      <c r="E379" s="27">
        <f t="shared" si="4"/>
        <v>57116</v>
      </c>
      <c r="F379" s="27">
        <f>SUM(F124+F373)</f>
        <v>52106.4</v>
      </c>
      <c r="G379" s="27">
        <f t="shared" si="4"/>
        <v>51416</v>
      </c>
      <c r="H379" s="27">
        <f>SUM(H124+H373)</f>
        <v>46406.4</v>
      </c>
      <c r="I379" s="80"/>
      <c r="J379" s="80"/>
      <c r="K379" s="20">
        <v>5700</v>
      </c>
      <c r="L379" s="20">
        <v>5700</v>
      </c>
      <c r="M379" s="80"/>
      <c r="N379" s="80"/>
      <c r="O379" s="191"/>
    </row>
    <row r="380" spans="1:15" ht="15">
      <c r="A380" s="226"/>
      <c r="B380" s="270"/>
      <c r="C380" s="197"/>
      <c r="D380" s="81" t="s">
        <v>22</v>
      </c>
      <c r="E380" s="27">
        <f t="shared" si="4"/>
        <v>56937.2</v>
      </c>
      <c r="F380" s="27">
        <f t="shared" si="4"/>
        <v>41155.00000000001</v>
      </c>
      <c r="G380" s="27">
        <f t="shared" si="4"/>
        <v>51237.2</v>
      </c>
      <c r="H380" s="27">
        <f t="shared" si="4"/>
        <v>35455</v>
      </c>
      <c r="I380" s="80"/>
      <c r="J380" s="80"/>
      <c r="K380" s="20">
        <v>5700</v>
      </c>
      <c r="L380" s="20"/>
      <c r="M380" s="80"/>
      <c r="N380" s="80"/>
      <c r="O380" s="191"/>
    </row>
    <row r="381" spans="1:15" ht="15">
      <c r="A381" s="226"/>
      <c r="B381" s="270"/>
      <c r="C381" s="178"/>
      <c r="D381" s="81" t="s">
        <v>23</v>
      </c>
      <c r="E381" s="27">
        <f>SUM(E126+E375)</f>
        <v>52290.5</v>
      </c>
      <c r="F381" s="20"/>
      <c r="G381" s="27">
        <f>SUM(G126+G375)</f>
        <v>46590.5</v>
      </c>
      <c r="H381" s="135"/>
      <c r="I381" s="80"/>
      <c r="J381" s="80"/>
      <c r="K381" s="20">
        <v>5700</v>
      </c>
      <c r="L381" s="80"/>
      <c r="M381" s="80"/>
      <c r="N381" s="80"/>
      <c r="O381" s="189"/>
    </row>
    <row r="382" spans="1:15" ht="15">
      <c r="A382" s="136"/>
      <c r="B382" s="137"/>
      <c r="C382" s="137"/>
      <c r="D382" s="137"/>
      <c r="E382" s="73"/>
      <c r="F382" s="73"/>
      <c r="G382" s="73"/>
      <c r="H382" s="73"/>
      <c r="I382" s="72"/>
      <c r="J382" s="72"/>
      <c r="K382" s="72"/>
      <c r="L382" s="72"/>
      <c r="M382" s="72"/>
      <c r="N382" s="72"/>
      <c r="O382" s="138"/>
    </row>
    <row r="383" spans="1:15" ht="15">
      <c r="A383" s="136"/>
      <c r="B383" s="137"/>
      <c r="C383" s="137"/>
      <c r="D383" s="137"/>
      <c r="E383" s="73"/>
      <c r="F383" s="73"/>
      <c r="G383" s="73"/>
      <c r="H383" s="73"/>
      <c r="I383" s="72"/>
      <c r="J383" s="72"/>
      <c r="K383" s="72"/>
      <c r="L383" s="72"/>
      <c r="M383" s="72"/>
      <c r="N383" s="72"/>
      <c r="O383" s="138"/>
    </row>
    <row r="384" spans="1:15" ht="15">
      <c r="A384" s="136"/>
      <c r="B384" s="137"/>
      <c r="C384" s="137"/>
      <c r="D384" s="137"/>
      <c r="E384" s="73"/>
      <c r="F384" s="73"/>
      <c r="G384" s="73"/>
      <c r="H384" s="73"/>
      <c r="I384" s="72"/>
      <c r="J384" s="72"/>
      <c r="K384" s="72"/>
      <c r="L384" s="72"/>
      <c r="M384" s="72"/>
      <c r="N384" s="72"/>
      <c r="O384" s="138"/>
    </row>
    <row r="385" spans="1:15" ht="15">
      <c r="A385" s="136"/>
      <c r="B385" s="137"/>
      <c r="C385" s="137"/>
      <c r="D385" s="137"/>
      <c r="E385" s="139"/>
      <c r="F385" s="73"/>
      <c r="G385" s="73"/>
      <c r="H385" s="73"/>
      <c r="I385" s="72"/>
      <c r="J385" s="72"/>
      <c r="K385" s="72"/>
      <c r="L385" s="72"/>
      <c r="M385" s="72"/>
      <c r="N385" s="72"/>
      <c r="O385" s="138"/>
    </row>
    <row r="386" spans="1:15" ht="15">
      <c r="A386" s="136"/>
      <c r="B386" s="137" t="s">
        <v>263</v>
      </c>
      <c r="C386" s="176">
        <f>SUM(F141+F166+F189+F215+F242+F266+F289+F333)</f>
        <v>250.5</v>
      </c>
      <c r="D386" s="137"/>
      <c r="E386" s="73"/>
      <c r="F386" s="73"/>
      <c r="G386" s="73"/>
      <c r="H386" s="73"/>
      <c r="I386" s="72"/>
      <c r="J386" s="72"/>
      <c r="K386" s="72"/>
      <c r="L386" s="72"/>
      <c r="M386" s="72"/>
      <c r="N386" s="72"/>
      <c r="O386" s="138"/>
    </row>
    <row r="387" spans="1:15" ht="15">
      <c r="A387" s="136"/>
      <c r="B387" s="177" t="s">
        <v>264</v>
      </c>
      <c r="C387" s="176">
        <f>SUM(F142+F167+F190+F216+F243+F267+F290+F334)</f>
        <v>293.8</v>
      </c>
      <c r="D387" s="137"/>
      <c r="E387" s="139"/>
      <c r="F387" s="73"/>
      <c r="G387" s="139"/>
      <c r="H387" s="73"/>
      <c r="I387" s="72"/>
      <c r="J387" s="72"/>
      <c r="K387" s="72"/>
      <c r="L387" s="72"/>
      <c r="M387" s="72"/>
      <c r="N387" s="72"/>
      <c r="O387" s="138"/>
    </row>
    <row r="388" spans="1:15" ht="15">
      <c r="A388" s="136"/>
      <c r="B388" s="177" t="s">
        <v>265</v>
      </c>
      <c r="C388" s="176">
        <f>SUM(F143+F168+F191+F217+F244+F268+F291+F335)</f>
        <v>294.3</v>
      </c>
      <c r="D388" s="137"/>
      <c r="E388" s="73"/>
      <c r="F388" s="73"/>
      <c r="G388" s="73"/>
      <c r="H388" s="73"/>
      <c r="I388" s="73"/>
      <c r="J388" s="73"/>
      <c r="K388" s="73"/>
      <c r="L388" s="73"/>
      <c r="M388" s="73"/>
      <c r="N388" s="72"/>
      <c r="O388" s="138"/>
    </row>
    <row r="389" spans="1:15" ht="15">
      <c r="A389" s="136"/>
      <c r="B389" s="177" t="s">
        <v>266</v>
      </c>
      <c r="C389" s="176">
        <f>SUM(F144+F169+F192+F218+F245+F269+F292+F336)</f>
        <v>211.3</v>
      </c>
      <c r="D389" s="137"/>
      <c r="E389" s="73"/>
      <c r="F389" s="73"/>
      <c r="G389" s="73"/>
      <c r="H389" s="73"/>
      <c r="I389" s="140"/>
      <c r="J389" s="72"/>
      <c r="K389" s="73"/>
      <c r="L389" s="72"/>
      <c r="M389" s="72"/>
      <c r="N389" s="72"/>
      <c r="O389" s="138"/>
    </row>
    <row r="390" spans="1:15" ht="15">
      <c r="A390" s="136"/>
      <c r="B390" s="177" t="s">
        <v>267</v>
      </c>
      <c r="C390" s="176">
        <f>SUM(F288+F310+F316+F322+F332)</f>
        <v>532</v>
      </c>
      <c r="D390" s="137"/>
      <c r="E390" s="73"/>
      <c r="F390" s="73"/>
      <c r="G390" s="73"/>
      <c r="H390" s="73"/>
      <c r="I390" s="140"/>
      <c r="J390" s="72"/>
      <c r="K390" s="73"/>
      <c r="L390" s="72"/>
      <c r="M390" s="72"/>
      <c r="N390" s="72"/>
      <c r="O390" s="138"/>
    </row>
    <row r="391" spans="1:15" ht="15">
      <c r="A391" s="136"/>
      <c r="C391" s="137"/>
      <c r="D391" s="137"/>
      <c r="E391" s="73"/>
      <c r="F391" s="73"/>
      <c r="G391" s="73"/>
      <c r="H391" s="73"/>
      <c r="I391" s="140"/>
      <c r="J391" s="72"/>
      <c r="K391" s="73"/>
      <c r="L391" s="72"/>
      <c r="M391" s="72"/>
      <c r="N391" s="72"/>
      <c r="O391" s="138"/>
    </row>
    <row r="392" spans="1:15" ht="15">
      <c r="A392" s="136"/>
      <c r="B392" s="137"/>
      <c r="C392" s="137"/>
      <c r="D392" s="137"/>
      <c r="E392" s="73"/>
      <c r="F392" s="73"/>
      <c r="G392" s="73"/>
      <c r="H392" s="73"/>
      <c r="I392" s="140"/>
      <c r="J392" s="72"/>
      <c r="K392" s="73"/>
      <c r="L392" s="72"/>
      <c r="M392" s="72"/>
      <c r="N392" s="72"/>
      <c r="O392" s="138"/>
    </row>
    <row r="393" spans="1:15" ht="15">
      <c r="A393" s="136"/>
      <c r="B393" s="137"/>
      <c r="C393" s="137"/>
      <c r="D393" s="137"/>
      <c r="E393" s="73"/>
      <c r="F393" s="73"/>
      <c r="G393" s="73"/>
      <c r="H393" s="73"/>
      <c r="I393" s="140"/>
      <c r="J393" s="72"/>
      <c r="K393" s="73"/>
      <c r="L393" s="72"/>
      <c r="M393" s="72"/>
      <c r="N393" s="72"/>
      <c r="O393" s="138"/>
    </row>
    <row r="394" spans="1:15" ht="15">
      <c r="A394" s="136"/>
      <c r="B394" s="137"/>
      <c r="C394" s="137"/>
      <c r="D394" s="137"/>
      <c r="E394" s="73"/>
      <c r="F394" s="73"/>
      <c r="G394" s="73"/>
      <c r="H394" s="73"/>
      <c r="I394" s="72"/>
      <c r="J394" s="72"/>
      <c r="K394" s="73"/>
      <c r="L394" s="72"/>
      <c r="M394" s="72"/>
      <c r="N394" s="72"/>
      <c r="O394" s="138"/>
    </row>
    <row r="395" spans="1:15" ht="15">
      <c r="A395" s="136"/>
      <c r="B395" s="137"/>
      <c r="C395" s="137"/>
      <c r="D395" s="137"/>
      <c r="E395" s="73"/>
      <c r="F395" s="73"/>
      <c r="G395" s="73"/>
      <c r="H395" s="73"/>
      <c r="I395" s="72"/>
      <c r="J395" s="72"/>
      <c r="K395" s="73"/>
      <c r="L395" s="72"/>
      <c r="M395" s="72"/>
      <c r="N395" s="72"/>
      <c r="O395" s="138"/>
    </row>
    <row r="396" spans="1:15" ht="15">
      <c r="A396" s="136"/>
      <c r="B396" s="137"/>
      <c r="C396" s="137"/>
      <c r="D396" s="137"/>
      <c r="E396" s="73"/>
      <c r="F396" s="73"/>
      <c r="G396" s="73"/>
      <c r="H396" s="73"/>
      <c r="I396" s="72"/>
      <c r="J396" s="72"/>
      <c r="K396" s="73"/>
      <c r="L396" s="72"/>
      <c r="M396" s="72"/>
      <c r="N396" s="72"/>
      <c r="O396" s="138"/>
    </row>
    <row r="397" spans="1:15" ht="15">
      <c r="A397" s="136"/>
      <c r="B397" s="137"/>
      <c r="C397" s="137"/>
      <c r="D397" s="137"/>
      <c r="E397" s="73"/>
      <c r="F397" s="73"/>
      <c r="G397" s="73"/>
      <c r="H397" s="73"/>
      <c r="I397" s="72"/>
      <c r="J397" s="72"/>
      <c r="K397" s="73"/>
      <c r="L397" s="72"/>
      <c r="M397" s="72"/>
      <c r="N397" s="72"/>
      <c r="O397" s="138"/>
    </row>
    <row r="398" spans="1:15" ht="15">
      <c r="A398" s="136"/>
      <c r="B398" s="137"/>
      <c r="C398" s="137"/>
      <c r="D398" s="137"/>
      <c r="E398" s="73"/>
      <c r="F398" s="73"/>
      <c r="G398" s="73"/>
      <c r="H398" s="73"/>
      <c r="I398" s="72"/>
      <c r="J398" s="72"/>
      <c r="K398" s="72"/>
      <c r="L398" s="72"/>
      <c r="M398" s="72"/>
      <c r="N398" s="72"/>
      <c r="O398" s="138"/>
    </row>
    <row r="399" spans="1:15" ht="15">
      <c r="A399" s="136"/>
      <c r="B399" s="137"/>
      <c r="C399" s="137"/>
      <c r="D399" s="137"/>
      <c r="E399" s="73"/>
      <c r="F399" s="73"/>
      <c r="G399" s="73"/>
      <c r="H399" s="73"/>
      <c r="I399" s="72"/>
      <c r="J399" s="72"/>
      <c r="K399" s="72"/>
      <c r="L399" s="72"/>
      <c r="M399" s="72"/>
      <c r="N399" s="72"/>
      <c r="O399" s="138"/>
    </row>
    <row r="400" spans="1:15" ht="15">
      <c r="A400" s="136"/>
      <c r="B400" s="137"/>
      <c r="C400" s="137"/>
      <c r="D400" s="137"/>
      <c r="E400" s="73"/>
      <c r="F400" s="73"/>
      <c r="G400" s="73"/>
      <c r="H400" s="73"/>
      <c r="I400" s="72"/>
      <c r="J400" s="72"/>
      <c r="K400" s="72"/>
      <c r="L400" s="72"/>
      <c r="M400" s="72"/>
      <c r="N400" s="72"/>
      <c r="O400" s="138"/>
    </row>
    <row r="401" spans="1:15" ht="15">
      <c r="A401" s="136"/>
      <c r="B401" s="137"/>
      <c r="C401" s="137"/>
      <c r="D401" s="137"/>
      <c r="E401" s="73"/>
      <c r="F401" s="73"/>
      <c r="G401" s="73"/>
      <c r="H401" s="73"/>
      <c r="I401" s="72"/>
      <c r="J401" s="72"/>
      <c r="K401" s="72"/>
      <c r="L401" s="72"/>
      <c r="M401" s="72"/>
      <c r="N401" s="72"/>
      <c r="O401" s="138"/>
    </row>
    <row r="402" spans="1:15" ht="15">
      <c r="A402" s="136"/>
      <c r="B402" s="137"/>
      <c r="C402" s="137"/>
      <c r="D402" s="137"/>
      <c r="E402" s="73"/>
      <c r="F402" s="73"/>
      <c r="G402" s="73"/>
      <c r="H402" s="73"/>
      <c r="I402" s="72"/>
      <c r="J402" s="72"/>
      <c r="K402" s="72"/>
      <c r="L402" s="72"/>
      <c r="M402" s="72"/>
      <c r="N402" s="72"/>
      <c r="O402" s="138"/>
    </row>
    <row r="403" spans="1:15" ht="15">
      <c r="A403" s="136"/>
      <c r="B403" s="137"/>
      <c r="C403" s="137"/>
      <c r="D403" s="137"/>
      <c r="E403" s="73"/>
      <c r="F403" s="73"/>
      <c r="G403" s="73"/>
      <c r="H403" s="73"/>
      <c r="I403" s="72"/>
      <c r="J403" s="72"/>
      <c r="K403" s="72"/>
      <c r="L403" s="72"/>
      <c r="M403" s="72"/>
      <c r="N403" s="72"/>
      <c r="O403" s="138"/>
    </row>
    <row r="404" spans="1:15" ht="15">
      <c r="A404" s="136"/>
      <c r="B404" s="137"/>
      <c r="C404" s="137"/>
      <c r="D404" s="137"/>
      <c r="E404" s="73"/>
      <c r="F404" s="73"/>
      <c r="G404" s="73"/>
      <c r="H404" s="73"/>
      <c r="I404" s="72"/>
      <c r="J404" s="72"/>
      <c r="K404" s="72"/>
      <c r="L404" s="72"/>
      <c r="M404" s="72"/>
      <c r="N404" s="72"/>
      <c r="O404" s="138"/>
    </row>
    <row r="405" spans="1:15" ht="15">
      <c r="A405" s="136"/>
      <c r="B405" s="137"/>
      <c r="C405" s="137"/>
      <c r="D405" s="137"/>
      <c r="E405" s="73"/>
      <c r="F405" s="73"/>
      <c r="G405" s="73"/>
      <c r="H405" s="73"/>
      <c r="I405" s="72"/>
      <c r="J405" s="72"/>
      <c r="K405" s="72"/>
      <c r="L405" s="72"/>
      <c r="M405" s="72"/>
      <c r="N405" s="72"/>
      <c r="O405" s="138"/>
    </row>
    <row r="406" spans="1:15" ht="15">
      <c r="A406" s="136"/>
      <c r="B406" s="137"/>
      <c r="C406" s="137"/>
      <c r="D406" s="137"/>
      <c r="E406" s="73"/>
      <c r="F406" s="73"/>
      <c r="G406" s="73"/>
      <c r="H406" s="73"/>
      <c r="I406" s="72"/>
      <c r="J406" s="72"/>
      <c r="K406" s="72"/>
      <c r="L406" s="72"/>
      <c r="M406" s="72"/>
      <c r="N406" s="72"/>
      <c r="O406" s="138"/>
    </row>
    <row r="407" spans="1:15" ht="15">
      <c r="A407" s="136"/>
      <c r="B407" s="137"/>
      <c r="C407" s="137"/>
      <c r="D407" s="137"/>
      <c r="E407" s="73"/>
      <c r="F407" s="73"/>
      <c r="G407" s="73"/>
      <c r="H407" s="73"/>
      <c r="I407" s="72"/>
      <c r="J407" s="72"/>
      <c r="K407" s="72"/>
      <c r="L407" s="72"/>
      <c r="M407" s="72"/>
      <c r="N407" s="72"/>
      <c r="O407" s="138"/>
    </row>
    <row r="408" spans="1:15" ht="15">
      <c r="A408" s="136"/>
      <c r="B408" s="137"/>
      <c r="C408" s="137"/>
      <c r="D408" s="137"/>
      <c r="E408" s="73"/>
      <c r="F408" s="73"/>
      <c r="G408" s="73"/>
      <c r="H408" s="73"/>
      <c r="I408" s="72"/>
      <c r="J408" s="72"/>
      <c r="K408" s="72"/>
      <c r="L408" s="72"/>
      <c r="M408" s="72"/>
      <c r="N408" s="72"/>
      <c r="O408" s="138"/>
    </row>
    <row r="409" spans="1:15" ht="15">
      <c r="A409" s="136"/>
      <c r="B409" s="137"/>
      <c r="C409" s="137"/>
      <c r="D409" s="137"/>
      <c r="E409" s="73"/>
      <c r="F409" s="73"/>
      <c r="G409" s="73"/>
      <c r="H409" s="73"/>
      <c r="I409" s="72"/>
      <c r="J409" s="72"/>
      <c r="K409" s="72"/>
      <c r="L409" s="72"/>
      <c r="M409" s="72"/>
      <c r="N409" s="72"/>
      <c r="O409" s="138"/>
    </row>
    <row r="410" spans="1:15" ht="15">
      <c r="A410" s="136"/>
      <c r="B410" s="137"/>
      <c r="C410" s="137"/>
      <c r="D410" s="137"/>
      <c r="E410" s="73"/>
      <c r="F410" s="73"/>
      <c r="G410" s="73"/>
      <c r="H410" s="73"/>
      <c r="I410" s="72"/>
      <c r="J410" s="72"/>
      <c r="K410" s="72"/>
      <c r="L410" s="72"/>
      <c r="M410" s="72"/>
      <c r="N410" s="72"/>
      <c r="O410" s="138"/>
    </row>
    <row r="411" spans="1:15" ht="15">
      <c r="A411" s="136"/>
      <c r="B411" s="137"/>
      <c r="C411" s="137"/>
      <c r="D411" s="137"/>
      <c r="E411" s="73"/>
      <c r="F411" s="73"/>
      <c r="G411" s="73"/>
      <c r="H411" s="73"/>
      <c r="I411" s="72"/>
      <c r="J411" s="72"/>
      <c r="K411" s="72"/>
      <c r="L411" s="72"/>
      <c r="M411" s="72"/>
      <c r="N411" s="72"/>
      <c r="O411" s="138"/>
    </row>
    <row r="412" spans="1:15" ht="15">
      <c r="A412" s="136"/>
      <c r="B412" s="137"/>
      <c r="C412" s="137"/>
      <c r="D412" s="137"/>
      <c r="E412" s="73"/>
      <c r="F412" s="73"/>
      <c r="G412" s="73"/>
      <c r="H412" s="73"/>
      <c r="I412" s="72"/>
      <c r="J412" s="72"/>
      <c r="K412" s="72"/>
      <c r="L412" s="72"/>
      <c r="M412" s="72"/>
      <c r="N412" s="72"/>
      <c r="O412" s="138"/>
    </row>
    <row r="413" spans="1:15" ht="15">
      <c r="A413" s="136"/>
      <c r="B413" s="137"/>
      <c r="C413" s="137"/>
      <c r="D413" s="137"/>
      <c r="E413" s="73"/>
      <c r="F413" s="73"/>
      <c r="G413" s="73"/>
      <c r="H413" s="73"/>
      <c r="I413" s="72"/>
      <c r="J413" s="72"/>
      <c r="K413" s="72"/>
      <c r="L413" s="72"/>
      <c r="M413" s="72"/>
      <c r="N413" s="72"/>
      <c r="O413" s="138"/>
    </row>
    <row r="414" spans="1:15" ht="15">
      <c r="A414" s="136"/>
      <c r="B414" s="137"/>
      <c r="C414" s="137"/>
      <c r="D414" s="137"/>
      <c r="E414" s="73"/>
      <c r="F414" s="73"/>
      <c r="G414" s="73"/>
      <c r="H414" s="73"/>
      <c r="I414" s="72"/>
      <c r="J414" s="72"/>
      <c r="K414" s="72"/>
      <c r="L414" s="72"/>
      <c r="M414" s="72"/>
      <c r="N414" s="72"/>
      <c r="O414" s="138"/>
    </row>
    <row r="415" spans="1:15" ht="15">
      <c r="A415" s="136"/>
      <c r="B415" s="137"/>
      <c r="C415" s="137"/>
      <c r="D415" s="137"/>
      <c r="E415" s="73"/>
      <c r="F415" s="73"/>
      <c r="G415" s="73"/>
      <c r="H415" s="73"/>
      <c r="I415" s="72"/>
      <c r="J415" s="72"/>
      <c r="K415" s="72"/>
      <c r="L415" s="72"/>
      <c r="M415" s="72"/>
      <c r="N415" s="72"/>
      <c r="O415" s="138"/>
    </row>
    <row r="416" spans="1:15" ht="15">
      <c r="A416" s="136"/>
      <c r="B416" s="137"/>
      <c r="C416" s="137"/>
      <c r="D416" s="137"/>
      <c r="E416" s="73"/>
      <c r="F416" s="73"/>
      <c r="G416" s="73"/>
      <c r="H416" s="73"/>
      <c r="I416" s="72"/>
      <c r="J416" s="72"/>
      <c r="K416" s="72"/>
      <c r="L416" s="72"/>
      <c r="M416" s="72"/>
      <c r="N416" s="72"/>
      <c r="O416" s="138"/>
    </row>
    <row r="417" spans="1:15" ht="15">
      <c r="A417" s="136"/>
      <c r="B417" s="137"/>
      <c r="C417" s="137"/>
      <c r="D417" s="137"/>
      <c r="E417" s="73"/>
      <c r="F417" s="73"/>
      <c r="G417" s="73"/>
      <c r="H417" s="73"/>
      <c r="I417" s="72"/>
      <c r="J417" s="72"/>
      <c r="K417" s="72"/>
      <c r="L417" s="72"/>
      <c r="M417" s="72"/>
      <c r="N417" s="72"/>
      <c r="O417" s="138"/>
    </row>
    <row r="418" spans="1:15" ht="15">
      <c r="A418" s="136"/>
      <c r="B418" s="137"/>
      <c r="C418" s="137"/>
      <c r="D418" s="137"/>
      <c r="E418" s="73"/>
      <c r="F418" s="73"/>
      <c r="G418" s="73"/>
      <c r="H418" s="73"/>
      <c r="I418" s="72"/>
      <c r="J418" s="72"/>
      <c r="K418" s="72"/>
      <c r="L418" s="72"/>
      <c r="M418" s="72"/>
      <c r="N418" s="72"/>
      <c r="O418" s="138"/>
    </row>
    <row r="419" spans="1:15" ht="15">
      <c r="A419" s="136"/>
      <c r="B419" s="137"/>
      <c r="C419" s="137"/>
      <c r="D419" s="137"/>
      <c r="E419" s="73"/>
      <c r="F419" s="73"/>
      <c r="G419" s="73"/>
      <c r="H419" s="73"/>
      <c r="I419" s="72"/>
      <c r="J419" s="72"/>
      <c r="K419" s="72"/>
      <c r="L419" s="72"/>
      <c r="M419" s="72"/>
      <c r="N419" s="72"/>
      <c r="O419" s="138"/>
    </row>
    <row r="420" spans="1:15" ht="15">
      <c r="A420" s="136"/>
      <c r="B420" s="137"/>
      <c r="C420" s="137"/>
      <c r="D420" s="137"/>
      <c r="E420" s="73"/>
      <c r="F420" s="73"/>
      <c r="G420" s="73"/>
      <c r="H420" s="73"/>
      <c r="I420" s="72"/>
      <c r="J420" s="72"/>
      <c r="K420" s="72"/>
      <c r="L420" s="72"/>
      <c r="M420" s="72"/>
      <c r="N420" s="72"/>
      <c r="O420" s="138"/>
    </row>
    <row r="421" spans="1:15" ht="15">
      <c r="A421" s="136"/>
      <c r="B421" s="137"/>
      <c r="C421" s="137"/>
      <c r="D421" s="137"/>
      <c r="E421" s="73"/>
      <c r="F421" s="73"/>
      <c r="G421" s="73"/>
      <c r="H421" s="73"/>
      <c r="I421" s="72"/>
      <c r="J421" s="72"/>
      <c r="K421" s="72"/>
      <c r="L421" s="72"/>
      <c r="M421" s="72"/>
      <c r="N421" s="72"/>
      <c r="O421" s="138"/>
    </row>
    <row r="422" spans="1:15" ht="15">
      <c r="A422" s="136"/>
      <c r="B422" s="137"/>
      <c r="C422" s="137"/>
      <c r="D422" s="137"/>
      <c r="E422" s="73"/>
      <c r="F422" s="73"/>
      <c r="G422" s="73"/>
      <c r="H422" s="73"/>
      <c r="I422" s="72"/>
      <c r="J422" s="72"/>
      <c r="K422" s="72"/>
      <c r="L422" s="72"/>
      <c r="M422" s="72"/>
      <c r="N422" s="72"/>
      <c r="O422" s="138"/>
    </row>
    <row r="423" spans="1:15" ht="15">
      <c r="A423" s="136"/>
      <c r="B423" s="137"/>
      <c r="C423" s="137"/>
      <c r="D423" s="137"/>
      <c r="E423" s="73"/>
      <c r="F423" s="73"/>
      <c r="G423" s="73"/>
      <c r="H423" s="73"/>
      <c r="I423" s="72"/>
      <c r="J423" s="72"/>
      <c r="K423" s="72"/>
      <c r="L423" s="72"/>
      <c r="M423" s="72"/>
      <c r="N423" s="72"/>
      <c r="O423" s="138"/>
    </row>
    <row r="424" spans="1:15" ht="15">
      <c r="A424" s="136"/>
      <c r="B424" s="137"/>
      <c r="C424" s="137"/>
      <c r="D424" s="137"/>
      <c r="E424" s="73"/>
      <c r="F424" s="73"/>
      <c r="G424" s="73"/>
      <c r="H424" s="73"/>
      <c r="I424" s="72"/>
      <c r="J424" s="72"/>
      <c r="K424" s="72"/>
      <c r="L424" s="72"/>
      <c r="M424" s="72"/>
      <c r="N424" s="72"/>
      <c r="O424" s="138"/>
    </row>
    <row r="425" spans="1:15" ht="15">
      <c r="A425" s="136"/>
      <c r="B425" s="137"/>
      <c r="C425" s="137"/>
      <c r="D425" s="137"/>
      <c r="E425" s="73"/>
      <c r="F425" s="73"/>
      <c r="G425" s="73"/>
      <c r="H425" s="73"/>
      <c r="I425" s="72"/>
      <c r="J425" s="72"/>
      <c r="K425" s="72"/>
      <c r="L425" s="72"/>
      <c r="M425" s="72"/>
      <c r="N425" s="72"/>
      <c r="O425" s="138"/>
    </row>
    <row r="426" spans="1:15" ht="15">
      <c r="A426" s="136"/>
      <c r="B426" s="137"/>
      <c r="C426" s="137"/>
      <c r="D426" s="137"/>
      <c r="E426" s="73"/>
      <c r="F426" s="73"/>
      <c r="G426" s="73"/>
      <c r="H426" s="73"/>
      <c r="I426" s="72"/>
      <c r="J426" s="72"/>
      <c r="K426" s="72"/>
      <c r="L426" s="72"/>
      <c r="M426" s="72"/>
      <c r="N426" s="72"/>
      <c r="O426" s="138"/>
    </row>
    <row r="427" spans="1:15" ht="15">
      <c r="A427" s="136"/>
      <c r="B427" s="137"/>
      <c r="C427" s="137"/>
      <c r="D427" s="137"/>
      <c r="E427" s="73"/>
      <c r="F427" s="73"/>
      <c r="G427" s="73"/>
      <c r="H427" s="73"/>
      <c r="I427" s="72"/>
      <c r="J427" s="72"/>
      <c r="K427" s="72"/>
      <c r="L427" s="72"/>
      <c r="M427" s="72"/>
      <c r="N427" s="72"/>
      <c r="O427" s="138"/>
    </row>
    <row r="428" spans="1:15" ht="15">
      <c r="A428" s="136"/>
      <c r="B428" s="137"/>
      <c r="C428" s="137"/>
      <c r="D428" s="137"/>
      <c r="E428" s="73"/>
      <c r="F428" s="73"/>
      <c r="G428" s="73"/>
      <c r="H428" s="73"/>
      <c r="I428" s="72"/>
      <c r="J428" s="72"/>
      <c r="K428" s="72"/>
      <c r="L428" s="72"/>
      <c r="M428" s="72"/>
      <c r="N428" s="72"/>
      <c r="O428" s="138"/>
    </row>
    <row r="429" spans="1:15" ht="15">
      <c r="A429" s="136"/>
      <c r="B429" s="137"/>
      <c r="C429" s="137"/>
      <c r="D429" s="137"/>
      <c r="E429" s="73"/>
      <c r="F429" s="73"/>
      <c r="G429" s="73"/>
      <c r="H429" s="73"/>
      <c r="I429" s="72"/>
      <c r="J429" s="72"/>
      <c r="K429" s="72"/>
      <c r="L429" s="72"/>
      <c r="M429" s="72"/>
      <c r="N429" s="72"/>
      <c r="O429" s="138"/>
    </row>
    <row r="430" spans="1:15" ht="15">
      <c r="A430" s="136"/>
      <c r="B430" s="137"/>
      <c r="C430" s="137"/>
      <c r="D430" s="137"/>
      <c r="E430" s="73"/>
      <c r="F430" s="73"/>
      <c r="G430" s="73"/>
      <c r="H430" s="73"/>
      <c r="I430" s="72"/>
      <c r="J430" s="72"/>
      <c r="K430" s="72"/>
      <c r="L430" s="72"/>
      <c r="M430" s="72"/>
      <c r="N430" s="72"/>
      <c r="O430" s="138"/>
    </row>
    <row r="431" spans="1:15" ht="15">
      <c r="A431" s="136"/>
      <c r="B431" s="137"/>
      <c r="C431" s="137"/>
      <c r="D431" s="137"/>
      <c r="E431" s="73"/>
      <c r="F431" s="73"/>
      <c r="G431" s="73"/>
      <c r="H431" s="73"/>
      <c r="I431" s="72"/>
      <c r="J431" s="72"/>
      <c r="K431" s="72"/>
      <c r="L431" s="72"/>
      <c r="M431" s="72"/>
      <c r="N431" s="72"/>
      <c r="O431" s="138"/>
    </row>
    <row r="432" spans="1:15" ht="15">
      <c r="A432" s="136"/>
      <c r="B432" s="137"/>
      <c r="C432" s="137"/>
      <c r="D432" s="137"/>
      <c r="E432" s="73"/>
      <c r="F432" s="73"/>
      <c r="G432" s="73"/>
      <c r="H432" s="73"/>
      <c r="I432" s="72"/>
      <c r="J432" s="72"/>
      <c r="K432" s="72"/>
      <c r="L432" s="72"/>
      <c r="M432" s="72"/>
      <c r="N432" s="72"/>
      <c r="O432" s="138"/>
    </row>
    <row r="433" spans="1:15" ht="15">
      <c r="A433" s="136"/>
      <c r="B433" s="137"/>
      <c r="C433" s="137"/>
      <c r="D433" s="137"/>
      <c r="E433" s="73"/>
      <c r="F433" s="73"/>
      <c r="G433" s="73"/>
      <c r="H433" s="73"/>
      <c r="I433" s="72"/>
      <c r="J433" s="72"/>
      <c r="K433" s="72"/>
      <c r="L433" s="72"/>
      <c r="M433" s="72"/>
      <c r="N433" s="72"/>
      <c r="O433" s="138"/>
    </row>
    <row r="434" spans="1:15" ht="15">
      <c r="A434" s="136"/>
      <c r="B434" s="137"/>
      <c r="C434" s="137"/>
      <c r="D434" s="137"/>
      <c r="E434" s="73"/>
      <c r="F434" s="73"/>
      <c r="G434" s="73"/>
      <c r="H434" s="73"/>
      <c r="I434" s="72"/>
      <c r="J434" s="72"/>
      <c r="K434" s="72"/>
      <c r="L434" s="72"/>
      <c r="M434" s="72"/>
      <c r="N434" s="72"/>
      <c r="O434" s="138"/>
    </row>
    <row r="435" spans="1:15" ht="15">
      <c r="A435" s="136"/>
      <c r="B435" s="137"/>
      <c r="C435" s="137"/>
      <c r="D435" s="137"/>
      <c r="E435" s="73"/>
      <c r="F435" s="73"/>
      <c r="G435" s="73"/>
      <c r="H435" s="73"/>
      <c r="I435" s="72"/>
      <c r="J435" s="72"/>
      <c r="K435" s="72"/>
      <c r="L435" s="72"/>
      <c r="M435" s="72"/>
      <c r="N435" s="72"/>
      <c r="O435" s="138"/>
    </row>
    <row r="436" spans="1:15" ht="15">
      <c r="A436" s="136"/>
      <c r="B436" s="137"/>
      <c r="C436" s="137"/>
      <c r="D436" s="137"/>
      <c r="E436" s="73"/>
      <c r="F436" s="73"/>
      <c r="G436" s="73"/>
      <c r="H436" s="73"/>
      <c r="I436" s="72"/>
      <c r="J436" s="72"/>
      <c r="K436" s="72"/>
      <c r="L436" s="72"/>
      <c r="M436" s="72"/>
      <c r="N436" s="72"/>
      <c r="O436" s="138"/>
    </row>
    <row r="437" spans="1:15" ht="15">
      <c r="A437" s="136"/>
      <c r="B437" s="161"/>
      <c r="C437" s="161"/>
      <c r="D437" s="141"/>
      <c r="E437" s="73"/>
      <c r="F437" s="73"/>
      <c r="G437" s="73"/>
      <c r="H437" s="73"/>
      <c r="I437" s="72"/>
      <c r="J437" s="72"/>
      <c r="K437" s="72"/>
      <c r="L437" s="72"/>
      <c r="M437" s="72"/>
      <c r="N437" s="72"/>
      <c r="O437" s="138"/>
    </row>
    <row r="438" spans="1:15" ht="15">
      <c r="A438" s="136"/>
      <c r="B438" s="161"/>
      <c r="C438" s="161"/>
      <c r="D438" s="141"/>
      <c r="E438" s="73"/>
      <c r="F438" s="73"/>
      <c r="G438" s="73"/>
      <c r="H438" s="73"/>
      <c r="I438" s="72"/>
      <c r="J438" s="72"/>
      <c r="K438" s="72"/>
      <c r="L438" s="72"/>
      <c r="M438" s="72"/>
      <c r="N438" s="72"/>
      <c r="O438" s="138"/>
    </row>
    <row r="439" spans="1:15" ht="15">
      <c r="A439" s="72"/>
      <c r="B439" s="142"/>
      <c r="C439" s="14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</row>
    <row r="440" spans="1:15" ht="15">
      <c r="A440" s="72"/>
      <c r="B440" s="142"/>
      <c r="C440" s="14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</row>
    <row r="441" spans="1:15" ht="15">
      <c r="A441" s="72"/>
      <c r="B441" s="142"/>
      <c r="C441" s="14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</row>
    <row r="442" spans="1:15" ht="15">
      <c r="A442" s="72"/>
      <c r="B442" s="142"/>
      <c r="C442" s="14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</row>
    <row r="443" spans="1:15" ht="1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</row>
    <row r="444" spans="1:15" ht="1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</row>
    <row r="445" spans="1:15" ht="1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</row>
    <row r="446" spans="1:15" ht="1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</row>
    <row r="447" spans="1:15" ht="1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</row>
    <row r="448" spans="1:15" ht="1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</row>
    <row r="449" spans="1:15" ht="1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</row>
    <row r="450" spans="1:15" ht="1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</row>
    <row r="451" spans="1:15" ht="1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</row>
    <row r="452" spans="1:15" ht="1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</row>
    <row r="453" spans="1:15" ht="1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</row>
    <row r="454" spans="1:15" ht="1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</row>
    <row r="455" spans="1:14" ht="1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</row>
    <row r="456" spans="1:14" ht="1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</row>
    <row r="457" spans="1:14" ht="1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ht="1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</row>
    <row r="459" spans="1:14" ht="1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</row>
    <row r="460" spans="1:14" ht="1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</row>
    <row r="461" spans="1:14" ht="1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</row>
    <row r="462" spans="1:14" ht="1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</row>
    <row r="463" spans="1:14" ht="1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</row>
    <row r="464" spans="1:14" ht="1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</row>
    <row r="465" spans="1:14" ht="1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 ht="1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</row>
    <row r="467" spans="1:14" ht="1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ht="1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</row>
    <row r="469" spans="1:14" ht="1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</row>
    <row r="470" spans="1:14" ht="1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</row>
    <row r="471" spans="1:14" ht="1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</row>
    <row r="472" spans="1:14" ht="1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</row>
    <row r="473" spans="1:14" ht="1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</row>
    <row r="474" spans="1:14" ht="1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</row>
    <row r="475" spans="1:14" ht="1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</row>
    <row r="476" spans="1:14" ht="1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</row>
    <row r="477" spans="1:14" ht="1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ht="1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</row>
    <row r="479" spans="1:14" ht="1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</row>
    <row r="480" spans="1:14" ht="1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</row>
    <row r="481" spans="1:14" ht="1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</row>
    <row r="482" spans="1:14" ht="1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</row>
    <row r="483" spans="1:14" ht="1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</row>
    <row r="484" spans="1:14" ht="1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</row>
    <row r="485" spans="1:14" ht="1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</row>
    <row r="486" spans="1:14" ht="1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</row>
    <row r="487" spans="1:14" ht="1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</row>
    <row r="488" spans="1:14" ht="1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</row>
    <row r="489" spans="1:14" ht="1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</row>
    <row r="490" spans="1:14" ht="1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</row>
    <row r="491" spans="1:14" ht="1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</row>
    <row r="492" spans="1:14" ht="1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</row>
    <row r="493" spans="1:14" ht="1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</row>
    <row r="494" spans="1:14" ht="1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</row>
    <row r="495" spans="1:14" ht="1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</row>
    <row r="496" spans="1:14" ht="1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</row>
    <row r="497" spans="1:14" ht="15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1:14" ht="1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</row>
    <row r="499" spans="1:14" ht="1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</row>
    <row r="500" spans="1:14" ht="1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</row>
    <row r="501" spans="1:14" ht="1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</row>
    <row r="502" spans="1:14" ht="1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</row>
  </sheetData>
  <sheetProtection/>
  <mergeCells count="162">
    <mergeCell ref="O352:O357"/>
    <mergeCell ref="B376:B381"/>
    <mergeCell ref="A376:A381"/>
    <mergeCell ref="O376:O381"/>
    <mergeCell ref="A370:A375"/>
    <mergeCell ref="O370:O375"/>
    <mergeCell ref="A109:A114"/>
    <mergeCell ref="B370:B375"/>
    <mergeCell ref="O314:O319"/>
    <mergeCell ref="O282:O307"/>
    <mergeCell ref="B365:B366"/>
    <mergeCell ref="B367:B369"/>
    <mergeCell ref="O358:O363"/>
    <mergeCell ref="O364:O369"/>
    <mergeCell ref="O308:O313"/>
    <mergeCell ref="B320:B325"/>
    <mergeCell ref="A364:A369"/>
    <mergeCell ref="A115:A120"/>
    <mergeCell ref="D140:D144"/>
    <mergeCell ref="D145:D149"/>
    <mergeCell ref="A160:A307"/>
    <mergeCell ref="D274:D277"/>
    <mergeCell ref="D278:D281"/>
    <mergeCell ref="B308:B313"/>
    <mergeCell ref="A308:A313"/>
    <mergeCell ref="D155:D159"/>
    <mergeCell ref="D188:D192"/>
    <mergeCell ref="D193:D197"/>
    <mergeCell ref="D198:D202"/>
    <mergeCell ref="O261:O281"/>
    <mergeCell ref="O234:O260"/>
    <mergeCell ref="D178:D181"/>
    <mergeCell ref="B115:B120"/>
    <mergeCell ref="D166:D169"/>
    <mergeCell ref="O160:O181"/>
    <mergeCell ref="D174:D177"/>
    <mergeCell ref="B127:O127"/>
    <mergeCell ref="O134:O159"/>
    <mergeCell ref="O182:O207"/>
    <mergeCell ref="O109:O114"/>
    <mergeCell ref="D150:D154"/>
    <mergeCell ref="O121:O126"/>
    <mergeCell ref="D135:D139"/>
    <mergeCell ref="O115:O120"/>
    <mergeCell ref="A12:A14"/>
    <mergeCell ref="O51:O71"/>
    <mergeCell ref="D73:D84"/>
    <mergeCell ref="D52:D55"/>
    <mergeCell ref="D56:D59"/>
    <mergeCell ref="O46:O50"/>
    <mergeCell ref="O72:O108"/>
    <mergeCell ref="A30:A108"/>
    <mergeCell ref="B24:B29"/>
    <mergeCell ref="A24:A29"/>
    <mergeCell ref="O24:O29"/>
    <mergeCell ref="B30:B35"/>
    <mergeCell ref="D105:D108"/>
    <mergeCell ref="D85:D96"/>
    <mergeCell ref="D97:D100"/>
    <mergeCell ref="B8:O8"/>
    <mergeCell ref="G12:O12"/>
    <mergeCell ref="I13:J13"/>
    <mergeCell ref="K13:L13"/>
    <mergeCell ref="D12:D14"/>
    <mergeCell ref="B12:B14"/>
    <mergeCell ref="G13:H13"/>
    <mergeCell ref="B17:O17"/>
    <mergeCell ref="D64:D67"/>
    <mergeCell ref="B41:B45"/>
    <mergeCell ref="O208:O233"/>
    <mergeCell ref="M4:O4"/>
    <mergeCell ref="M5:O5"/>
    <mergeCell ref="M13:N13"/>
    <mergeCell ref="B9:O9"/>
    <mergeCell ref="O36:O40"/>
    <mergeCell ref="B36:B40"/>
    <mergeCell ref="B46:B50"/>
    <mergeCell ref="E12:F13"/>
    <mergeCell ref="O41:O45"/>
    <mergeCell ref="O326:O351"/>
    <mergeCell ref="D347:D351"/>
    <mergeCell ref="O320:O325"/>
    <mergeCell ref="D332:D336"/>
    <mergeCell ref="D337:D341"/>
    <mergeCell ref="A134:A159"/>
    <mergeCell ref="A121:A126"/>
    <mergeCell ref="B121:B126"/>
    <mergeCell ref="D283:D287"/>
    <mergeCell ref="D170:D173"/>
    <mergeCell ref="D224:D228"/>
    <mergeCell ref="D229:D233"/>
    <mergeCell ref="D162:D165"/>
    <mergeCell ref="D203:D207"/>
    <mergeCell ref="D183:D187"/>
    <mergeCell ref="D342:D346"/>
    <mergeCell ref="A326:A351"/>
    <mergeCell ref="B208:D208"/>
    <mergeCell ref="D209:D213"/>
    <mergeCell ref="D214:D218"/>
    <mergeCell ref="D327:D331"/>
    <mergeCell ref="D251:D255"/>
    <mergeCell ref="D256:D260"/>
    <mergeCell ref="D219:D223"/>
    <mergeCell ref="D270:D273"/>
    <mergeCell ref="B352:B357"/>
    <mergeCell ref="A352:A357"/>
    <mergeCell ref="B358:B363"/>
    <mergeCell ref="A358:A363"/>
    <mergeCell ref="A320:A325"/>
    <mergeCell ref="D241:D245"/>
    <mergeCell ref="D303:D307"/>
    <mergeCell ref="A314:A319"/>
    <mergeCell ref="D293:D297"/>
    <mergeCell ref="D298:D302"/>
    <mergeCell ref="C262:C281"/>
    <mergeCell ref="C283:C307"/>
    <mergeCell ref="B314:B319"/>
    <mergeCell ref="D288:D292"/>
    <mergeCell ref="C41:C45"/>
    <mergeCell ref="C46:C50"/>
    <mergeCell ref="B282:D282"/>
    <mergeCell ref="D246:D250"/>
    <mergeCell ref="B234:D234"/>
    <mergeCell ref="D235:D240"/>
    <mergeCell ref="D262:D265"/>
    <mergeCell ref="D266:D269"/>
    <mergeCell ref="D60:D63"/>
    <mergeCell ref="B109:B114"/>
    <mergeCell ref="C12:C14"/>
    <mergeCell ref="C24:C29"/>
    <mergeCell ref="C30:C35"/>
    <mergeCell ref="C36:C40"/>
    <mergeCell ref="O18:O23"/>
    <mergeCell ref="O128:O133"/>
    <mergeCell ref="C72:C108"/>
    <mergeCell ref="C51:C71"/>
    <mergeCell ref="C109:C114"/>
    <mergeCell ref="C115:C120"/>
    <mergeCell ref="C121:C126"/>
    <mergeCell ref="O30:O35"/>
    <mergeCell ref="D101:D104"/>
    <mergeCell ref="D68:D71"/>
    <mergeCell ref="C358:C363"/>
    <mergeCell ref="C135:C159"/>
    <mergeCell ref="C162:C181"/>
    <mergeCell ref="C183:C207"/>
    <mergeCell ref="C209:C233"/>
    <mergeCell ref="C235:C260"/>
    <mergeCell ref="C314:C319"/>
    <mergeCell ref="C320:C325"/>
    <mergeCell ref="C327:C351"/>
    <mergeCell ref="C352:C357"/>
    <mergeCell ref="C364:C369"/>
    <mergeCell ref="C370:C375"/>
    <mergeCell ref="C376:C381"/>
    <mergeCell ref="A18:A23"/>
    <mergeCell ref="B18:B23"/>
    <mergeCell ref="C18:C23"/>
    <mergeCell ref="B128:B133"/>
    <mergeCell ref="A128:A133"/>
    <mergeCell ref="C128:C133"/>
    <mergeCell ref="C308:C313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2017-02-07T09:48:47Z</dcterms:modified>
  <cp:category/>
  <cp:version/>
  <cp:contentType/>
  <cp:contentStatus/>
</cp:coreProperties>
</file>