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2" activeTab="0"/>
  </bookViews>
  <sheets>
    <sheet name="Лист3" sheetId="1" r:id="rId1"/>
  </sheets>
  <definedNames>
    <definedName name="_xlnm.Print_Titles" localSheetId="0">'Лист3'!$8:$13</definedName>
    <definedName name="_xlnm.Print_Area" localSheetId="0">'Лист3'!$A$1:$Q$25</definedName>
  </definedNames>
  <calcPr fullCalcOnLoad="1"/>
</workbook>
</file>

<file path=xl/sharedStrings.xml><?xml version="1.0" encoding="utf-8"?>
<sst xmlns="http://schemas.openxmlformats.org/spreadsheetml/2006/main" count="84" uniqueCount="49">
  <si>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</si>
  <si>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</si>
  <si>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</si>
  <si>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</si>
  <si>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</si>
  <si>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</si>
  <si>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</si>
  <si>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</si>
  <si>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2015 год</t>
  </si>
  <si>
    <t>2016 год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</si>
  <si>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</si>
  <si>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Распределение общего объема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
(тыс. руб.)</t>
  </si>
  <si>
    <t>2017 год</t>
  </si>
  <si>
    <t>Срок ввода в эксплуатацию объекта капитального строительства (год)</t>
  </si>
  <si>
    <t xml:space="preserve">Приложение  к подпрограмме 
                                                                                          "Строительство, реконструкция и ремонт спортивных объектов"  
</t>
  </si>
  <si>
    <t xml:space="preserve">Восстановление (строительство) пристройки к зданию спортивной школы № 16 с целью постоянного размещения штаба "Пост № 1"  </t>
  </si>
  <si>
    <t>Строительство</t>
  </si>
  <si>
    <t xml:space="preserve">Департамент капитального строительства </t>
  </si>
  <si>
    <t xml:space="preserve"> -</t>
  </si>
  <si>
    <t>2015 г.</t>
  </si>
  <si>
    <t>Итого:</t>
  </si>
  <si>
    <t>2015-2017 г.г</t>
  </si>
  <si>
    <t>4 320 кв.м.</t>
  </si>
  <si>
    <t>9757,5 кв.м.</t>
  </si>
  <si>
    <t>Крытый футбольный манеж с искусственным покрытием по ул. 5-й Армии, 15 в г. Томске (в рамках реализации Государственной программы "Развитие физической культуры и спорта в Томской области на 2011-2015 годы" )</t>
  </si>
  <si>
    <t>Строительство хоккейной коробки с защитным ограждением на территории п. Светлый</t>
  </si>
  <si>
    <t>к постановлению администрации Города Томска</t>
  </si>
  <si>
    <t>2200 кв.м.</t>
  </si>
  <si>
    <t>Департамент капитального строительства</t>
  </si>
  <si>
    <t>Строительство спортивных площадок круглогодичного использования из них: спортивные универсальные многофункциональные площадки по адресам:
1) Школа № 66 пос. Нижний склад, ул. Сплавная, 56;
2)Школа № 33 пос. Лоскутово, ул. Ленина, 27 а;
3) Школа № 15 ул. Челюскинцев, 20 а;
4) Школа № 28 пр. Ленина, 245;
5)Гимназия № 13 ул. Сергея Лазо, 26/1;
6) Придомовая территория пос. Спутник, 16
7) Школа-интернат № 1 ул. Смирнова, 50;
8) Школа № 45 ул. Иркутский тракт, 140/1
9) Школа № 36 ул. Иркутский тракт, 122/1</t>
  </si>
  <si>
    <t>Строительство универсального спортивного зала по адресу: г. Томск, пр. Мира, 28, в том числе:</t>
  </si>
  <si>
    <t>Строительство комплекса малых трамплинов в Академпарке г.Томска</t>
  </si>
  <si>
    <t>2015-2016 г.</t>
  </si>
  <si>
    <t>Решение в отношении объектов капитального строительства и объектов недвижимого имущества, включенных в подпрограмму "Строительство, реконструкция и ремонт спортивных объектов"</t>
  </si>
  <si>
    <t>проектно-сметная документация</t>
  </si>
  <si>
    <t>строительство и подготовка проектно-сметной документации</t>
  </si>
  <si>
    <t>Проведение проектно-изыскательских работ для строительства универсального спортивного зала по адресу: г. Томск, пр. Мира, 28</t>
  </si>
  <si>
    <t>2018 год</t>
  </si>
  <si>
    <t>СМР</t>
  </si>
  <si>
    <t>2016 г.</t>
  </si>
  <si>
    <t>ПИР</t>
  </si>
  <si>
    <t>проектно-изыскательские работы</t>
  </si>
  <si>
    <t>2017 г.</t>
  </si>
  <si>
    <t>Строительство спортивной площадки, расположенной по адресу: г. Томск, ул. Пирогова, 2</t>
  </si>
  <si>
    <t xml:space="preserve">Строительство спортивной универсальной многофункциональной  площадки по адресу:
1) Придомовая территория пос. Спутник, 16
</t>
  </si>
  <si>
    <t xml:space="preserve">Строительство спортивной универсальной многофункциональной  площадки по адресу:
г.Томск, ул. Смирнова,28
</t>
  </si>
  <si>
    <t xml:space="preserve"> Инженерно-геодезические изыскания, по формированию земельных участков для строительства инженерных коммуникаций с постановкой на кадастровый учет</t>
  </si>
  <si>
    <t>Приложение 12</t>
  </si>
  <si>
    <t>от 30.12.2016 № 1406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</si>
</sst>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0.0"/>
  </numFmts>
  <fonts count="2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193" fontId="3" fillId="24" borderId="10" xfId="0" applyNumberFormat="1" applyFont="1" applyFill="1" applyBorder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right" vertical="center" wrapText="1"/>
    </xf>
    <xf numFmtId="0" fontId="3" fillId="24" borderId="11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vertical="top" wrapText="1"/>
    </xf>
    <xf numFmtId="193" fontId="3" fillId="24" borderId="10" xfId="0" applyNumberFormat="1" applyFont="1" applyFill="1" applyBorder="1" applyAlignment="1">
      <alignment horizontal="right" vertical="center" wrapText="1"/>
    </xf>
    <xf numFmtId="193" fontId="3" fillId="24" borderId="12" xfId="0" applyNumberFormat="1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right" vertical="center" wrapText="1"/>
    </xf>
    <xf numFmtId="193" fontId="3" fillId="24" borderId="13" xfId="0" applyNumberFormat="1" applyFont="1" applyFill="1" applyBorder="1" applyAlignment="1">
      <alignment vertical="center" wrapText="1"/>
    </xf>
    <xf numFmtId="193" fontId="3" fillId="24" borderId="14" xfId="0" applyNumberFormat="1" applyFont="1" applyFill="1" applyBorder="1" applyAlignment="1">
      <alignment vertical="center" wrapText="1"/>
    </xf>
    <xf numFmtId="193" fontId="3" fillId="24" borderId="13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vertical="top" wrapText="1"/>
    </xf>
    <xf numFmtId="0" fontId="3" fillId="24" borderId="0" xfId="0" applyFont="1" applyFill="1" applyBorder="1" applyAlignment="1" applyProtection="1">
      <alignment horizontal="center" vertical="center" wrapText="1"/>
      <protection locked="0"/>
    </xf>
    <xf numFmtId="193" fontId="3" fillId="24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24" borderId="0" xfId="0" applyFont="1" applyFill="1" applyAlignment="1" applyProtection="1">
      <alignment horizontal="center" vertical="center" wrapText="1"/>
      <protection locked="0"/>
    </xf>
    <xf numFmtId="4" fontId="3" fillId="24" borderId="0" xfId="0" applyNumberFormat="1" applyFont="1" applyFill="1" applyAlignment="1">
      <alignment horizontal="center" vertical="center" wrapText="1"/>
    </xf>
    <xf numFmtId="3" fontId="3" fillId="24" borderId="0" xfId="0" applyNumberFormat="1" applyFont="1" applyFill="1" applyAlignment="1">
      <alignment horizontal="center" vertical="center" wrapText="1"/>
    </xf>
    <xf numFmtId="193" fontId="3" fillId="24" borderId="10" xfId="0" applyNumberFormat="1" applyFont="1" applyFill="1" applyBorder="1" applyAlignment="1">
      <alignment horizontal="center" vertical="center" wrapText="1"/>
    </xf>
    <xf numFmtId="193" fontId="3" fillId="24" borderId="13" xfId="0" applyNumberFormat="1" applyFont="1" applyFill="1" applyBorder="1" applyAlignment="1">
      <alignment horizontal="center" vertical="center" wrapText="1"/>
    </xf>
    <xf numFmtId="4" fontId="0" fillId="24" borderId="12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93" fontId="3" fillId="0" borderId="10" xfId="0" applyNumberFormat="1" applyFont="1" applyFill="1" applyBorder="1" applyAlignment="1">
      <alignment horizontal="right" vertical="center" wrapText="1"/>
    </xf>
    <xf numFmtId="0" fontId="2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6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right" vertical="center" wrapText="1"/>
    </xf>
    <xf numFmtId="0" fontId="3" fillId="24" borderId="0" xfId="0" applyFont="1" applyFill="1" applyAlignment="1">
      <alignment horizontal="right" vertical="center" wrapText="1"/>
    </xf>
    <xf numFmtId="0" fontId="4" fillId="24" borderId="0" xfId="0" applyFont="1" applyFill="1" applyAlignment="1">
      <alignment horizontal="center" vertical="center" wrapText="1"/>
    </xf>
    <xf numFmtId="0" fontId="3" fillId="24" borderId="13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Normal="70" zoomScaleSheetLayoutView="100" zoomScalePageLayoutView="0" workbookViewId="0" topLeftCell="I1">
      <selection activeCell="U9" sqref="U9"/>
    </sheetView>
  </sheetViews>
  <sheetFormatPr defaultColWidth="9.140625" defaultRowHeight="12.75"/>
  <cols>
    <col min="1" max="1" width="4.00390625" style="2" customWidth="1"/>
    <col min="2" max="2" width="24.57421875" style="2" customWidth="1"/>
    <col min="3" max="3" width="16.421875" style="2" customWidth="1"/>
    <col min="4" max="4" width="17.57421875" style="2" customWidth="1"/>
    <col min="5" max="5" width="15.7109375" style="2" customWidth="1"/>
    <col min="6" max="6" width="14.00390625" style="2" customWidth="1"/>
    <col min="7" max="7" width="11.7109375" style="2" customWidth="1"/>
    <col min="8" max="8" width="16.28125" style="2" customWidth="1"/>
    <col min="9" max="9" width="14.57421875" style="2" customWidth="1"/>
    <col min="10" max="11" width="13.28125" style="2" customWidth="1"/>
    <col min="12" max="12" width="12.28125" style="2" customWidth="1"/>
    <col min="13" max="13" width="31.140625" style="2" customWidth="1"/>
    <col min="14" max="14" width="12.140625" style="2" customWidth="1"/>
    <col min="15" max="16" width="12.28125" style="2" customWidth="1"/>
    <col min="17" max="17" width="13.00390625" style="2" customWidth="1"/>
    <col min="18" max="16384" width="9.140625" style="2" customWidth="1"/>
  </cols>
  <sheetData>
    <row r="1" spans="14:17" ht="12.75" customHeight="1">
      <c r="N1" s="39" t="s">
        <v>47</v>
      </c>
      <c r="O1" s="39"/>
      <c r="P1" s="39"/>
      <c r="Q1" s="39"/>
    </row>
    <row r="2" spans="13:17" ht="12.75">
      <c r="M2" s="39" t="s">
        <v>26</v>
      </c>
      <c r="N2" s="39"/>
      <c r="O2" s="39"/>
      <c r="P2" s="39"/>
      <c r="Q2" s="39"/>
    </row>
    <row r="3" spans="13:17" ht="12.75">
      <c r="M3" s="39" t="s">
        <v>48</v>
      </c>
      <c r="N3" s="39"/>
      <c r="O3" s="39"/>
      <c r="P3" s="39"/>
      <c r="Q3" s="39"/>
    </row>
    <row r="4" spans="1:17" ht="65.25" customHeight="1">
      <c r="A4" s="39" t="s">
        <v>14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53.25" customHeight="1">
      <c r="A6" s="40" t="s">
        <v>33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57.75" customHeight="1">
      <c r="A8" s="31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7</v>
      </c>
      <c r="G8" s="31" t="s">
        <v>13</v>
      </c>
      <c r="H8" s="31" t="s">
        <v>6</v>
      </c>
      <c r="I8" s="31" t="s">
        <v>5</v>
      </c>
      <c r="J8" s="31"/>
      <c r="K8" s="31"/>
      <c r="L8" s="31"/>
      <c r="M8" s="31" t="s">
        <v>10</v>
      </c>
      <c r="N8" s="31" t="s">
        <v>11</v>
      </c>
      <c r="O8" s="31"/>
      <c r="P8" s="31"/>
      <c r="Q8" s="31"/>
    </row>
    <row r="9" spans="1:17" ht="17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7.2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98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35.25" customHeight="1">
      <c r="A12" s="31"/>
      <c r="B12" s="31"/>
      <c r="C12" s="31"/>
      <c r="D12" s="31"/>
      <c r="E12" s="31"/>
      <c r="F12" s="31"/>
      <c r="G12" s="31"/>
      <c r="H12" s="31"/>
      <c r="I12" s="24" t="s">
        <v>8</v>
      </c>
      <c r="J12" s="24" t="s">
        <v>9</v>
      </c>
      <c r="K12" s="24" t="s">
        <v>12</v>
      </c>
      <c r="L12" s="24" t="s">
        <v>37</v>
      </c>
      <c r="M12" s="31"/>
      <c r="N12" s="24" t="s">
        <v>8</v>
      </c>
      <c r="O12" s="24" t="s">
        <v>9</v>
      </c>
      <c r="P12" s="24" t="s">
        <v>12</v>
      </c>
      <c r="Q12" s="24" t="s">
        <v>37</v>
      </c>
    </row>
    <row r="13" spans="1:17" ht="18.75" customHeight="1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  <c r="L13" s="24">
        <v>12</v>
      </c>
      <c r="M13" s="24">
        <v>13</v>
      </c>
      <c r="N13" s="24">
        <v>14</v>
      </c>
      <c r="O13" s="24">
        <v>15</v>
      </c>
      <c r="P13" s="24">
        <v>16</v>
      </c>
      <c r="Q13" s="24">
        <v>17</v>
      </c>
    </row>
    <row r="14" spans="1:17" ht="60" customHeight="1">
      <c r="A14" s="23">
        <v>1</v>
      </c>
      <c r="B14" s="3" t="s">
        <v>31</v>
      </c>
      <c r="C14" s="23" t="s">
        <v>40</v>
      </c>
      <c r="D14" s="23" t="s">
        <v>17</v>
      </c>
      <c r="E14" s="23" t="s">
        <v>17</v>
      </c>
      <c r="F14" s="24"/>
      <c r="G14" s="23" t="s">
        <v>32</v>
      </c>
      <c r="H14" s="4" t="s">
        <v>18</v>
      </c>
      <c r="I14" s="4">
        <v>0</v>
      </c>
      <c r="J14" s="5">
        <v>0</v>
      </c>
      <c r="K14" s="5">
        <v>0</v>
      </c>
      <c r="L14" s="5">
        <v>0</v>
      </c>
      <c r="M14" s="4">
        <f>N14+O14+P14+Q14</f>
        <v>7000</v>
      </c>
      <c r="N14" s="4">
        <v>0</v>
      </c>
      <c r="O14" s="26">
        <f>10000-3000-5831.9</f>
        <v>1168.1000000000004</v>
      </c>
      <c r="P14" s="5">
        <v>5831.9</v>
      </c>
      <c r="Q14" s="5">
        <v>0</v>
      </c>
    </row>
    <row r="15" spans="1:17" ht="150.75" customHeight="1">
      <c r="A15" s="23">
        <v>2</v>
      </c>
      <c r="B15" s="6" t="s">
        <v>15</v>
      </c>
      <c r="C15" s="7" t="s">
        <v>46</v>
      </c>
      <c r="D15" s="23" t="s">
        <v>17</v>
      </c>
      <c r="E15" s="23" t="s">
        <v>17</v>
      </c>
      <c r="F15" s="23" t="s">
        <v>18</v>
      </c>
      <c r="G15" s="23" t="s">
        <v>19</v>
      </c>
      <c r="H15" s="20" t="s">
        <v>18</v>
      </c>
      <c r="I15" s="8">
        <v>0</v>
      </c>
      <c r="J15" s="8">
        <v>0</v>
      </c>
      <c r="K15" s="8">
        <v>0</v>
      </c>
      <c r="L15" s="8">
        <v>0</v>
      </c>
      <c r="M15" s="4">
        <f aca="true" t="shared" si="0" ref="M15:M24">N15+O15+P15+Q15</f>
        <v>285</v>
      </c>
      <c r="N15" s="8">
        <v>285</v>
      </c>
      <c r="O15" s="8">
        <v>0</v>
      </c>
      <c r="P15" s="8">
        <v>0</v>
      </c>
      <c r="Q15" s="8">
        <v>0</v>
      </c>
    </row>
    <row r="16" spans="1:17" ht="93" customHeight="1">
      <c r="A16" s="34">
        <v>3</v>
      </c>
      <c r="B16" s="41" t="s">
        <v>29</v>
      </c>
      <c r="C16" s="23" t="s">
        <v>16</v>
      </c>
      <c r="D16" s="34" t="s">
        <v>17</v>
      </c>
      <c r="E16" s="34" t="s">
        <v>17</v>
      </c>
      <c r="F16" s="38" t="s">
        <v>22</v>
      </c>
      <c r="G16" s="34" t="s">
        <v>21</v>
      </c>
      <c r="H16" s="20">
        <f>SUM(I16:L16)</f>
        <v>16045.579999999998</v>
      </c>
      <c r="I16" s="1">
        <f>17192.6-1147.02</f>
        <v>16045.579999999998</v>
      </c>
      <c r="J16" s="1">
        <v>0</v>
      </c>
      <c r="K16" s="1">
        <v>0</v>
      </c>
      <c r="L16" s="1">
        <v>0</v>
      </c>
      <c r="M16" s="4">
        <f t="shared" si="0"/>
        <v>16045.579999999998</v>
      </c>
      <c r="N16" s="1">
        <f>17192.6-1147.02</f>
        <v>16045.579999999998</v>
      </c>
      <c r="O16" s="1">
        <v>0</v>
      </c>
      <c r="P16" s="1">
        <v>0</v>
      </c>
      <c r="Q16" s="1">
        <v>0</v>
      </c>
    </row>
    <row r="17" spans="1:17" ht="226.5" customHeight="1">
      <c r="A17" s="34"/>
      <c r="B17" s="42"/>
      <c r="C17" s="23" t="s">
        <v>34</v>
      </c>
      <c r="D17" s="34"/>
      <c r="E17" s="34"/>
      <c r="F17" s="38"/>
      <c r="G17" s="34"/>
      <c r="H17" s="20">
        <f>SUM(I17:L17)</f>
        <v>340</v>
      </c>
      <c r="I17" s="9">
        <v>340</v>
      </c>
      <c r="J17" s="22">
        <v>0</v>
      </c>
      <c r="K17" s="22">
        <v>0</v>
      </c>
      <c r="L17" s="22">
        <v>0</v>
      </c>
      <c r="M17" s="4">
        <f t="shared" si="0"/>
        <v>340</v>
      </c>
      <c r="N17" s="9">
        <v>340</v>
      </c>
      <c r="O17" s="22">
        <v>0</v>
      </c>
      <c r="P17" s="22">
        <v>0</v>
      </c>
      <c r="Q17" s="22">
        <v>0</v>
      </c>
    </row>
    <row r="18" spans="1:17" s="28" customFormat="1" ht="87" customHeight="1">
      <c r="A18" s="23">
        <v>4</v>
      </c>
      <c r="B18" s="3" t="s">
        <v>44</v>
      </c>
      <c r="C18" s="23" t="s">
        <v>38</v>
      </c>
      <c r="D18" s="23" t="s">
        <v>17</v>
      </c>
      <c r="E18" s="23" t="s">
        <v>17</v>
      </c>
      <c r="F18" s="24"/>
      <c r="G18" s="23" t="s">
        <v>39</v>
      </c>
      <c r="H18" s="4">
        <f>I18+J18</f>
        <v>1902.02</v>
      </c>
      <c r="I18" s="4">
        <v>1147.02</v>
      </c>
      <c r="J18" s="5">
        <v>755</v>
      </c>
      <c r="K18" s="5">
        <v>0</v>
      </c>
      <c r="L18" s="4">
        <v>0</v>
      </c>
      <c r="M18" s="4">
        <f t="shared" si="0"/>
        <v>1902.02</v>
      </c>
      <c r="N18" s="4">
        <v>1147.02</v>
      </c>
      <c r="O18" s="5">
        <v>755</v>
      </c>
      <c r="P18" s="5">
        <v>0</v>
      </c>
      <c r="Q18" s="4">
        <v>0</v>
      </c>
    </row>
    <row r="19" spans="1:17" ht="116.25" customHeight="1">
      <c r="A19" s="23">
        <v>5</v>
      </c>
      <c r="B19" s="3" t="s">
        <v>45</v>
      </c>
      <c r="C19" s="23" t="s">
        <v>38</v>
      </c>
      <c r="D19" s="25" t="s">
        <v>28</v>
      </c>
      <c r="E19" s="25" t="s">
        <v>28</v>
      </c>
      <c r="F19" s="10"/>
      <c r="G19" s="23" t="s">
        <v>39</v>
      </c>
      <c r="H19" s="21">
        <f>I19+J19+K19+L19</f>
        <v>106</v>
      </c>
      <c r="I19" s="12">
        <v>0</v>
      </c>
      <c r="J19" s="12">
        <v>106</v>
      </c>
      <c r="K19" s="12">
        <v>0</v>
      </c>
      <c r="L19" s="12">
        <v>0</v>
      </c>
      <c r="M19" s="4">
        <f t="shared" si="0"/>
        <v>106</v>
      </c>
      <c r="N19" s="12">
        <v>0</v>
      </c>
      <c r="O19" s="12">
        <v>106</v>
      </c>
      <c r="P19" s="12">
        <v>0</v>
      </c>
      <c r="Q19" s="12">
        <v>0</v>
      </c>
    </row>
    <row r="20" spans="1:17" ht="87" customHeight="1" hidden="1">
      <c r="A20" s="32">
        <v>6</v>
      </c>
      <c r="B20" s="3" t="s">
        <v>30</v>
      </c>
      <c r="C20" s="25" t="s">
        <v>35</v>
      </c>
      <c r="D20" s="25" t="s">
        <v>28</v>
      </c>
      <c r="E20" s="25" t="s">
        <v>28</v>
      </c>
      <c r="F20" s="10" t="s">
        <v>27</v>
      </c>
      <c r="G20" s="10">
        <v>2016</v>
      </c>
      <c r="H20" s="13">
        <v>0</v>
      </c>
      <c r="I20" s="11">
        <v>0</v>
      </c>
      <c r="J20" s="11">
        <v>0</v>
      </c>
      <c r="K20" s="11">
        <v>0</v>
      </c>
      <c r="L20" s="11"/>
      <c r="M20" s="4">
        <f t="shared" si="0"/>
        <v>0</v>
      </c>
      <c r="N20" s="11"/>
      <c r="O20" s="11"/>
      <c r="P20" s="11"/>
      <c r="Q20" s="11"/>
    </row>
    <row r="21" spans="1:17" ht="111.75" customHeight="1">
      <c r="A21" s="33"/>
      <c r="B21" s="3" t="s">
        <v>36</v>
      </c>
      <c r="C21" s="25" t="s">
        <v>41</v>
      </c>
      <c r="D21" s="25" t="s">
        <v>28</v>
      </c>
      <c r="E21" s="25" t="s">
        <v>28</v>
      </c>
      <c r="F21" s="10"/>
      <c r="G21" s="25">
        <v>2016</v>
      </c>
      <c r="H21" s="21" t="s">
        <v>18</v>
      </c>
      <c r="I21" s="11"/>
      <c r="J21" s="11">
        <v>0</v>
      </c>
      <c r="K21" s="11"/>
      <c r="L21" s="11"/>
      <c r="M21" s="4">
        <f t="shared" si="0"/>
        <v>2375</v>
      </c>
      <c r="N21" s="11">
        <v>0</v>
      </c>
      <c r="O21" s="11">
        <v>2375</v>
      </c>
      <c r="P21" s="11"/>
      <c r="Q21" s="11"/>
    </row>
    <row r="22" spans="1:17" ht="118.5" customHeight="1">
      <c r="A22" s="23">
        <v>7</v>
      </c>
      <c r="B22" s="14" t="s">
        <v>24</v>
      </c>
      <c r="C22" s="23" t="s">
        <v>16</v>
      </c>
      <c r="D22" s="23" t="s">
        <v>17</v>
      </c>
      <c r="E22" s="23" t="s">
        <v>17</v>
      </c>
      <c r="F22" s="23" t="s">
        <v>23</v>
      </c>
      <c r="G22" s="23" t="s">
        <v>19</v>
      </c>
      <c r="H22" s="20">
        <v>700080.88</v>
      </c>
      <c r="I22" s="8">
        <v>2510</v>
      </c>
      <c r="J22" s="8">
        <v>0</v>
      </c>
      <c r="K22" s="8">
        <v>0</v>
      </c>
      <c r="L22" s="8">
        <v>0</v>
      </c>
      <c r="M22" s="4">
        <f t="shared" si="0"/>
        <v>2510</v>
      </c>
      <c r="N22" s="8">
        <v>2510</v>
      </c>
      <c r="O22" s="8">
        <v>0</v>
      </c>
      <c r="P22" s="8">
        <v>0</v>
      </c>
      <c r="Q22" s="8">
        <v>0</v>
      </c>
    </row>
    <row r="23" spans="1:17" ht="62.25" customHeight="1">
      <c r="A23" s="23">
        <v>8</v>
      </c>
      <c r="B23" s="14" t="s">
        <v>25</v>
      </c>
      <c r="C23" s="23" t="s">
        <v>34</v>
      </c>
      <c r="D23" s="23" t="s">
        <v>17</v>
      </c>
      <c r="E23" s="23" t="s">
        <v>17</v>
      </c>
      <c r="F23" s="23" t="s">
        <v>18</v>
      </c>
      <c r="G23" s="23" t="s">
        <v>19</v>
      </c>
      <c r="H23" s="20" t="s">
        <v>18</v>
      </c>
      <c r="I23" s="8">
        <v>0</v>
      </c>
      <c r="J23" s="8">
        <v>0</v>
      </c>
      <c r="K23" s="8">
        <v>0</v>
      </c>
      <c r="L23" s="8">
        <v>0</v>
      </c>
      <c r="M23" s="4">
        <f t="shared" si="0"/>
        <v>656.1</v>
      </c>
      <c r="N23" s="8">
        <v>351.6</v>
      </c>
      <c r="O23" s="8">
        <v>304.5</v>
      </c>
      <c r="P23" s="8">
        <v>0</v>
      </c>
      <c r="Q23" s="8">
        <v>0</v>
      </c>
    </row>
    <row r="24" spans="1:17" ht="62.25" customHeight="1">
      <c r="A24" s="23">
        <v>9</v>
      </c>
      <c r="B24" s="14" t="s">
        <v>43</v>
      </c>
      <c r="C24" s="23" t="s">
        <v>16</v>
      </c>
      <c r="D24" s="23" t="s">
        <v>17</v>
      </c>
      <c r="E24" s="23" t="s">
        <v>17</v>
      </c>
      <c r="F24" s="23" t="s">
        <v>18</v>
      </c>
      <c r="G24" s="23" t="s">
        <v>42</v>
      </c>
      <c r="H24" s="20">
        <v>13000</v>
      </c>
      <c r="I24" s="8">
        <v>0</v>
      </c>
      <c r="J24" s="8">
        <v>0</v>
      </c>
      <c r="K24" s="8">
        <v>13000</v>
      </c>
      <c r="L24" s="8">
        <v>0</v>
      </c>
      <c r="M24" s="4">
        <f t="shared" si="0"/>
        <v>13000</v>
      </c>
      <c r="N24" s="8">
        <v>0</v>
      </c>
      <c r="O24" s="8">
        <v>0</v>
      </c>
      <c r="P24" s="8">
        <v>13000</v>
      </c>
      <c r="Q24" s="8">
        <v>0</v>
      </c>
    </row>
    <row r="25" spans="1:17" ht="12.75">
      <c r="A25" s="23"/>
      <c r="B25" s="23" t="s">
        <v>20</v>
      </c>
      <c r="C25" s="23"/>
      <c r="D25" s="23"/>
      <c r="E25" s="23"/>
      <c r="F25" s="23"/>
      <c r="G25" s="23"/>
      <c r="H25" s="8">
        <f>SUM(H14:H24)</f>
        <v>731474.48</v>
      </c>
      <c r="I25" s="8">
        <f aca="true" t="shared" si="1" ref="I25:Q25">SUM(I14:I24)</f>
        <v>20042.6</v>
      </c>
      <c r="J25" s="8">
        <f t="shared" si="1"/>
        <v>861</v>
      </c>
      <c r="K25" s="8">
        <f t="shared" si="1"/>
        <v>13000</v>
      </c>
      <c r="L25" s="8">
        <f t="shared" si="1"/>
        <v>0</v>
      </c>
      <c r="M25" s="20">
        <f t="shared" si="1"/>
        <v>44219.7</v>
      </c>
      <c r="N25" s="8">
        <f t="shared" si="1"/>
        <v>20679.199999999997</v>
      </c>
      <c r="O25" s="27">
        <f t="shared" si="1"/>
        <v>4708.6</v>
      </c>
      <c r="P25" s="8">
        <f t="shared" si="1"/>
        <v>18831.9</v>
      </c>
      <c r="Q25" s="8">
        <f t="shared" si="1"/>
        <v>0</v>
      </c>
    </row>
    <row r="26" spans="1:17" ht="73.5" customHeight="1">
      <c r="A26" s="23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7"/>
    </row>
    <row r="27" spans="1:17" s="17" customFormat="1" ht="12.75">
      <c r="A27" s="15"/>
      <c r="B27" s="15"/>
      <c r="C27" s="15"/>
      <c r="D27" s="15"/>
      <c r="E27" s="15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36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2.75">
      <c r="A29" s="18"/>
      <c r="B29" s="19"/>
      <c r="C29" s="19"/>
      <c r="D29" s="18"/>
      <c r="E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4" spans="1:17" ht="18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6" spans="14:17" ht="12.75">
      <c r="N36" s="18"/>
      <c r="O36" s="18"/>
      <c r="P36" s="18"/>
      <c r="Q36" s="18"/>
    </row>
    <row r="37" spans="14:17" ht="12.75">
      <c r="N37" s="18"/>
      <c r="O37" s="18"/>
      <c r="P37" s="18"/>
      <c r="Q37" s="18"/>
    </row>
    <row r="38" spans="14:17" ht="12.75">
      <c r="N38" s="18"/>
      <c r="O38" s="18"/>
      <c r="P38" s="18"/>
      <c r="Q38" s="18"/>
    </row>
    <row r="39" spans="14:17" ht="12.75">
      <c r="N39" s="18"/>
      <c r="O39" s="18"/>
      <c r="P39" s="18"/>
      <c r="Q39" s="18"/>
    </row>
  </sheetData>
  <sheetProtection/>
  <mergeCells count="28">
    <mergeCell ref="G16:G17"/>
    <mergeCell ref="A16:A17"/>
    <mergeCell ref="B16:B17"/>
    <mergeCell ref="A7:Q7"/>
    <mergeCell ref="N8:Q11"/>
    <mergeCell ref="B8:B12"/>
    <mergeCell ref="A8:A12"/>
    <mergeCell ref="G8:G12"/>
    <mergeCell ref="I8:L11"/>
    <mergeCell ref="H8:H12"/>
    <mergeCell ref="M8:M12"/>
    <mergeCell ref="E8:E12"/>
    <mergeCell ref="N1:Q1"/>
    <mergeCell ref="M2:Q2"/>
    <mergeCell ref="M3:Q3"/>
    <mergeCell ref="A6:Q6"/>
    <mergeCell ref="A4:Q4"/>
    <mergeCell ref="A5:Q5"/>
    <mergeCell ref="A34:Q34"/>
    <mergeCell ref="A28:Q28"/>
    <mergeCell ref="C8:C12"/>
    <mergeCell ref="F8:F12"/>
    <mergeCell ref="D8:D12"/>
    <mergeCell ref="A20:A21"/>
    <mergeCell ref="D16:D17"/>
    <mergeCell ref="E16:E17"/>
    <mergeCell ref="B26:Q26"/>
    <mergeCell ref="F16:F17"/>
  </mergeCells>
  <printOptions/>
  <pageMargins left="0.1968503937007874" right="0.1968503937007874" top="0.1968503937007874" bottom="0.1968503937007874" header="0.24" footer="0.5118110236220472"/>
  <pageSetup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2017-02-14T03:20:22Z</cp:lastPrinted>
  <dcterms:created xsi:type="dcterms:W3CDTF">1996-10-08T23:32:33Z</dcterms:created>
  <dcterms:modified xsi:type="dcterms:W3CDTF">2017-02-14T07:42:05Z</dcterms:modified>
  <cp:category/>
  <cp:version/>
  <cp:contentType/>
  <cp:contentStatus/>
</cp:coreProperties>
</file>