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'Лист3'!$A$1:$O$30</definedName>
  </definedNames>
  <calcPr fullCalcOnLoad="1"/>
</workbook>
</file>

<file path=xl/sharedStrings.xml><?xml version="1.0" encoding="utf-8"?>
<sst xmlns="http://schemas.openxmlformats.org/spreadsheetml/2006/main" count="165" uniqueCount="40">
  <si>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</si>
  <si>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</si>
  <si>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</si>
  <si>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</si>
  <si>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</si>
  <si>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</si>
  <si>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</si>
  <si>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</si>
  <si>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</si>
  <si>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</si>
  <si>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</si>
  <si>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</si>
  <si>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</si>
  <si>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</si>
  <si>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</si>
  <si>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</si>
  <si>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</si>
  <si>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</si>
  <si>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</si>
  <si>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</si>
  <si>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</si>
  <si>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</si>
  <si>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</si>
  <si>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</si>
  <si>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</si>
  <si>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</si>
  <si>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к подпрограмме
"Развитие улично-дорожной сети"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</si>
  <si>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</si>
  <si>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</si>
  <si>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</si>
  <si>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</si>
  <si>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</si>
  <si>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</si>
  <si>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</si>
  <si>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</si>
  <si>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</si>
  <si>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</si>
  <si>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</si>
  <si>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Реконструкция ул. Континентальной в г. Томске</t>
  </si>
  <si>
    <t>Строительство транспортной развязки в двух уровнях на пересечении пр. Комсомольского с ул. Пушкина в г. Томске - 2 этап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</si>
</sst>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60" zoomScaleNormal="60" zoomScaleSheetLayoutView="75" zoomScalePageLayoutView="0" workbookViewId="0" topLeftCell="A19">
      <selection activeCell="K27" sqref="K27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21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57.7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57.75" customHeight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13</v>
      </c>
      <c r="G7" s="19" t="s">
        <v>5</v>
      </c>
      <c r="H7" s="19" t="s">
        <v>7</v>
      </c>
      <c r="I7" s="20" t="s">
        <v>15</v>
      </c>
      <c r="J7" s="19" t="s">
        <v>18</v>
      </c>
      <c r="K7" s="19"/>
      <c r="L7" s="19"/>
      <c r="M7" s="19" t="s">
        <v>6</v>
      </c>
      <c r="N7" s="19"/>
      <c r="O7" s="19"/>
    </row>
    <row r="8" spans="1:15" ht="17.25" customHeight="1">
      <c r="A8" s="19"/>
      <c r="B8" s="19"/>
      <c r="C8" s="19"/>
      <c r="D8" s="19"/>
      <c r="E8" s="19"/>
      <c r="F8" s="19"/>
      <c r="G8" s="19"/>
      <c r="H8" s="19"/>
      <c r="I8" s="21"/>
      <c r="J8" s="19"/>
      <c r="K8" s="19"/>
      <c r="L8" s="19"/>
      <c r="M8" s="19"/>
      <c r="N8" s="19"/>
      <c r="O8" s="19"/>
    </row>
    <row r="9" spans="1:15" ht="16.5" customHeight="1">
      <c r="A9" s="19"/>
      <c r="B9" s="19"/>
      <c r="C9" s="19"/>
      <c r="D9" s="19"/>
      <c r="E9" s="19"/>
      <c r="F9" s="19"/>
      <c r="G9" s="19"/>
      <c r="H9" s="19"/>
      <c r="I9" s="21"/>
      <c r="J9" s="19"/>
      <c r="K9" s="19"/>
      <c r="L9" s="19"/>
      <c r="M9" s="19"/>
      <c r="N9" s="19"/>
      <c r="O9" s="19"/>
    </row>
    <row r="10" spans="1:15" ht="9.75" customHeight="1">
      <c r="A10" s="19"/>
      <c r="B10" s="19"/>
      <c r="C10" s="19"/>
      <c r="D10" s="19"/>
      <c r="E10" s="19"/>
      <c r="F10" s="19"/>
      <c r="G10" s="19"/>
      <c r="H10" s="19"/>
      <c r="I10" s="21"/>
      <c r="J10" s="19"/>
      <c r="K10" s="19"/>
      <c r="L10" s="19"/>
      <c r="M10" s="19"/>
      <c r="N10" s="19"/>
      <c r="O10" s="19"/>
    </row>
    <row r="11" spans="1:15" ht="29.25" customHeight="1">
      <c r="A11" s="19"/>
      <c r="B11" s="19"/>
      <c r="C11" s="19"/>
      <c r="D11" s="19"/>
      <c r="E11" s="19"/>
      <c r="F11" s="19"/>
      <c r="G11" s="19"/>
      <c r="H11" s="19"/>
      <c r="I11" s="22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 aca="true" t="shared" si="0" ref="I13:I18">J13+K13+L13</f>
        <v>24604.5</v>
      </c>
      <c r="J13" s="6">
        <v>9229.8</v>
      </c>
      <c r="K13" s="6">
        <f>18879.3-3504.6</f>
        <v>15374.699999999999</v>
      </c>
      <c r="L13" s="6">
        <v>0</v>
      </c>
      <c r="M13" s="6">
        <v>9229.8</v>
      </c>
      <c r="N13" s="6">
        <f>18879.3-3504.6</f>
        <v>15374.699999999999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 t="shared" si="0"/>
        <v>150399.5</v>
      </c>
      <c r="J14" s="6">
        <v>49518.8</v>
      </c>
      <c r="K14" s="6">
        <v>64198.7</v>
      </c>
      <c r="L14" s="6">
        <v>36682</v>
      </c>
      <c r="M14" s="6">
        <v>49518.8</v>
      </c>
      <c r="N14" s="6">
        <v>64198.7</v>
      </c>
      <c r="O14" s="6">
        <v>36682</v>
      </c>
    </row>
    <row r="15" spans="1:15" ht="67.5" customHeight="1">
      <c r="A15" s="10">
        <v>3</v>
      </c>
      <c r="B15" s="10" t="s">
        <v>23</v>
      </c>
      <c r="C15" s="3" t="s">
        <v>20</v>
      </c>
      <c r="D15" s="10" t="s">
        <v>8</v>
      </c>
      <c r="E15" s="10" t="s">
        <v>8</v>
      </c>
      <c r="F15" s="10">
        <v>1.4</v>
      </c>
      <c r="G15" s="10" t="s">
        <v>25</v>
      </c>
      <c r="H15" s="17">
        <v>267619.3</v>
      </c>
      <c r="I15" s="7">
        <f t="shared" si="0"/>
        <v>52208.200000000004</v>
      </c>
      <c r="J15" s="6">
        <f>49518.9</f>
        <v>49518.9</v>
      </c>
      <c r="K15" s="6">
        <v>2689.3</v>
      </c>
      <c r="L15" s="6">
        <v>0</v>
      </c>
      <c r="M15" s="6">
        <f>49518.9</f>
        <v>49518.9</v>
      </c>
      <c r="N15" s="6">
        <v>2689.3</v>
      </c>
      <c r="O15" s="6">
        <v>0</v>
      </c>
    </row>
    <row r="16" spans="1:15" ht="67.5" customHeight="1">
      <c r="A16" s="12"/>
      <c r="B16" s="12"/>
      <c r="C16" s="3" t="s">
        <v>11</v>
      </c>
      <c r="D16" s="12"/>
      <c r="E16" s="12"/>
      <c r="F16" s="12"/>
      <c r="G16" s="12"/>
      <c r="H16" s="18"/>
      <c r="I16" s="7">
        <f t="shared" si="0"/>
        <v>4353.9</v>
      </c>
      <c r="J16" s="6">
        <v>348</v>
      </c>
      <c r="K16" s="6">
        <v>4005.9</v>
      </c>
      <c r="L16" s="6">
        <v>0</v>
      </c>
      <c r="M16" s="6" t="s">
        <v>12</v>
      </c>
      <c r="N16" s="6" t="s">
        <v>12</v>
      </c>
      <c r="O16" s="6" t="s">
        <v>12</v>
      </c>
    </row>
    <row r="17" spans="1:15" ht="57.75" customHeight="1">
      <c r="A17" s="3">
        <v>4</v>
      </c>
      <c r="B17" s="3" t="s">
        <v>24</v>
      </c>
      <c r="C17" s="3" t="s">
        <v>11</v>
      </c>
      <c r="D17" s="3" t="s">
        <v>8</v>
      </c>
      <c r="E17" s="3" t="s">
        <v>8</v>
      </c>
      <c r="F17" s="4" t="s">
        <v>12</v>
      </c>
      <c r="G17" s="3" t="s">
        <v>12</v>
      </c>
      <c r="H17" s="6" t="s">
        <v>12</v>
      </c>
      <c r="I17" s="7">
        <f t="shared" si="0"/>
        <v>4022.5</v>
      </c>
      <c r="J17" s="6">
        <v>0</v>
      </c>
      <c r="K17" s="6">
        <f>8087.2-4064.7-3668.6</f>
        <v>353.9000000000001</v>
      </c>
      <c r="L17" s="6">
        <v>3668.6</v>
      </c>
      <c r="M17" s="6" t="s">
        <v>12</v>
      </c>
      <c r="N17" s="6" t="s">
        <v>12</v>
      </c>
      <c r="O17" s="6" t="s">
        <v>12</v>
      </c>
    </row>
    <row r="18" spans="1:15" ht="57.75" customHeight="1">
      <c r="A18" s="10">
        <v>5</v>
      </c>
      <c r="B18" s="10" t="s">
        <v>27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765.3000000000001</v>
      </c>
      <c r="J18" s="6">
        <v>759.7</v>
      </c>
      <c r="K18" s="6">
        <v>5.6</v>
      </c>
      <c r="L18" s="6">
        <v>0</v>
      </c>
      <c r="M18" s="6" t="s">
        <v>12</v>
      </c>
      <c r="N18" s="6" t="s">
        <v>12</v>
      </c>
      <c r="O18" s="6" t="s">
        <v>12</v>
      </c>
    </row>
    <row r="19" spans="1:15" ht="57.75" customHeight="1">
      <c r="A19" s="12"/>
      <c r="B19" s="12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f>K19+L19</f>
        <v>7994.1</v>
      </c>
      <c r="J19" s="6">
        <v>0</v>
      </c>
      <c r="K19" s="6">
        <v>0</v>
      </c>
      <c r="L19" s="6">
        <v>7994.1</v>
      </c>
      <c r="M19" s="6" t="s">
        <v>12</v>
      </c>
      <c r="N19" s="6" t="s">
        <v>12</v>
      </c>
      <c r="O19" s="6" t="s">
        <v>12</v>
      </c>
    </row>
    <row r="20" spans="1:15" ht="77.25" customHeight="1">
      <c r="A20" s="10">
        <v>6</v>
      </c>
      <c r="B20" s="3" t="s">
        <v>31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aca="true" t="shared" si="1" ref="I20:I28">J20+K20+L20</f>
        <v>181.7</v>
      </c>
      <c r="J20" s="6">
        <v>181.7</v>
      </c>
      <c r="K20" s="6">
        <v>0</v>
      </c>
      <c r="L20" s="6">
        <v>0</v>
      </c>
      <c r="M20" s="6" t="s">
        <v>12</v>
      </c>
      <c r="N20" s="6" t="s">
        <v>12</v>
      </c>
      <c r="O20" s="6" t="s">
        <v>12</v>
      </c>
    </row>
    <row r="21" spans="1:15" ht="77.25" customHeight="1">
      <c r="A21" s="11"/>
      <c r="B21" s="10" t="s">
        <v>39</v>
      </c>
      <c r="C21" s="3" t="s">
        <v>30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109.1</v>
      </c>
      <c r="J21" s="6">
        <v>0</v>
      </c>
      <c r="K21" s="6">
        <f>96.8+12.3</f>
        <v>109.1</v>
      </c>
      <c r="L21" s="6">
        <v>0</v>
      </c>
      <c r="M21" s="6" t="s">
        <v>12</v>
      </c>
      <c r="N21" s="6" t="s">
        <v>12</v>
      </c>
      <c r="O21" s="6" t="s">
        <v>12</v>
      </c>
    </row>
    <row r="22" spans="1:15" ht="77.25" customHeight="1">
      <c r="A22" s="11"/>
      <c r="B22" s="11"/>
      <c r="C22" s="3" t="s">
        <v>32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 t="shared" si="1"/>
        <v>121.6</v>
      </c>
      <c r="J22" s="6">
        <v>0</v>
      </c>
      <c r="K22" s="6">
        <f>99.8+21.8</f>
        <v>121.6</v>
      </c>
      <c r="L22" s="6">
        <v>0</v>
      </c>
      <c r="M22" s="6" t="s">
        <v>12</v>
      </c>
      <c r="N22" s="6" t="s">
        <v>12</v>
      </c>
      <c r="O22" s="6" t="s">
        <v>12</v>
      </c>
    </row>
    <row r="23" spans="1:15" ht="77.25" customHeight="1">
      <c r="A23" s="12"/>
      <c r="B23" s="12"/>
      <c r="C23" s="3" t="s">
        <v>37</v>
      </c>
      <c r="D23" s="3" t="s">
        <v>8</v>
      </c>
      <c r="E23" s="3" t="s">
        <v>8</v>
      </c>
      <c r="F23" s="3" t="s">
        <v>12</v>
      </c>
      <c r="G23" s="3" t="s">
        <v>12</v>
      </c>
      <c r="H23" s="6" t="s">
        <v>12</v>
      </c>
      <c r="I23" s="9">
        <f>J23+K23+L23</f>
        <v>60</v>
      </c>
      <c r="J23" s="6">
        <v>0</v>
      </c>
      <c r="K23" s="6">
        <v>60</v>
      </c>
      <c r="L23" s="6">
        <v>0</v>
      </c>
      <c r="M23" s="6" t="s">
        <v>12</v>
      </c>
      <c r="N23" s="6" t="s">
        <v>12</v>
      </c>
      <c r="O23" s="6" t="s">
        <v>12</v>
      </c>
    </row>
    <row r="24" spans="1:15" ht="77.25" customHeight="1">
      <c r="A24" s="3">
        <v>7</v>
      </c>
      <c r="B24" s="3" t="s">
        <v>28</v>
      </c>
      <c r="C24" s="3" t="s">
        <v>11</v>
      </c>
      <c r="D24" s="3" t="s">
        <v>8</v>
      </c>
      <c r="E24" s="3" t="s">
        <v>8</v>
      </c>
      <c r="F24" s="3">
        <v>2.5</v>
      </c>
      <c r="G24" s="3" t="s">
        <v>12</v>
      </c>
      <c r="H24" s="6" t="s">
        <v>12</v>
      </c>
      <c r="I24" s="7">
        <f t="shared" si="1"/>
        <v>98.2</v>
      </c>
      <c r="J24" s="6">
        <v>98.2</v>
      </c>
      <c r="K24" s="6">
        <v>0</v>
      </c>
      <c r="L24" s="6">
        <v>0</v>
      </c>
      <c r="M24" s="6" t="s">
        <v>12</v>
      </c>
      <c r="N24" s="6" t="s">
        <v>12</v>
      </c>
      <c r="O24" s="6" t="s">
        <v>12</v>
      </c>
    </row>
    <row r="25" spans="1:15" ht="77.25" customHeight="1">
      <c r="A25" s="3">
        <v>8</v>
      </c>
      <c r="B25" s="3" t="s">
        <v>29</v>
      </c>
      <c r="C25" s="3" t="s">
        <v>11</v>
      </c>
      <c r="D25" s="3" t="s">
        <v>8</v>
      </c>
      <c r="E25" s="3" t="s">
        <v>8</v>
      </c>
      <c r="F25" s="3" t="s">
        <v>12</v>
      </c>
      <c r="G25" s="3" t="s">
        <v>12</v>
      </c>
      <c r="H25" s="6" t="s">
        <v>12</v>
      </c>
      <c r="I25" s="7">
        <f t="shared" si="1"/>
        <v>49.4</v>
      </c>
      <c r="J25" s="6">
        <v>0</v>
      </c>
      <c r="K25" s="6">
        <v>49.4</v>
      </c>
      <c r="L25" s="6">
        <v>0</v>
      </c>
      <c r="M25" s="6" t="s">
        <v>12</v>
      </c>
      <c r="N25" s="6" t="s">
        <v>12</v>
      </c>
      <c r="O25" s="6" t="s">
        <v>12</v>
      </c>
    </row>
    <row r="26" spans="1:15" ht="92.25" customHeight="1">
      <c r="A26" s="3">
        <v>9</v>
      </c>
      <c r="B26" s="3" t="s">
        <v>33</v>
      </c>
      <c r="C26" s="3" t="s">
        <v>11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411.70000000000005</v>
      </c>
      <c r="J26" s="6">
        <v>0</v>
      </c>
      <c r="K26" s="6">
        <f>1258.4-1.7-150-695</f>
        <v>411.70000000000005</v>
      </c>
      <c r="L26" s="6">
        <v>0</v>
      </c>
      <c r="M26" s="6" t="s">
        <v>12</v>
      </c>
      <c r="N26" s="6" t="s">
        <v>12</v>
      </c>
      <c r="O26" s="6" t="s">
        <v>12</v>
      </c>
    </row>
    <row r="27" spans="1:15" ht="92.25" customHeight="1">
      <c r="A27" s="3">
        <v>10</v>
      </c>
      <c r="B27" s="3" t="s">
        <v>34</v>
      </c>
      <c r="C27" s="3" t="s">
        <v>36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30</v>
      </c>
      <c r="J27" s="6">
        <v>0</v>
      </c>
      <c r="K27" s="6">
        <v>30</v>
      </c>
      <c r="L27" s="6">
        <v>0</v>
      </c>
      <c r="M27" s="6" t="s">
        <v>12</v>
      </c>
      <c r="N27" s="6" t="s">
        <v>12</v>
      </c>
      <c r="O27" s="6" t="s">
        <v>12</v>
      </c>
    </row>
    <row r="28" spans="1:15" ht="92.25" customHeight="1">
      <c r="A28" s="3">
        <v>11</v>
      </c>
      <c r="B28" s="3" t="s">
        <v>35</v>
      </c>
      <c r="C28" s="3" t="s">
        <v>36</v>
      </c>
      <c r="D28" s="3" t="s">
        <v>8</v>
      </c>
      <c r="E28" s="3" t="s">
        <v>8</v>
      </c>
      <c r="F28" s="3" t="s">
        <v>12</v>
      </c>
      <c r="G28" s="3" t="s">
        <v>12</v>
      </c>
      <c r="H28" s="6" t="s">
        <v>12</v>
      </c>
      <c r="I28" s="7">
        <f t="shared" si="1"/>
        <v>30</v>
      </c>
      <c r="J28" s="6">
        <v>0</v>
      </c>
      <c r="K28" s="6">
        <v>30</v>
      </c>
      <c r="L28" s="6">
        <v>0</v>
      </c>
      <c r="M28" s="6" t="s">
        <v>12</v>
      </c>
      <c r="N28" s="6" t="s">
        <v>12</v>
      </c>
      <c r="O28" s="6" t="s">
        <v>12</v>
      </c>
    </row>
    <row r="29" spans="1:15" ht="92.25" customHeight="1">
      <c r="A29" s="3">
        <v>12</v>
      </c>
      <c r="B29" s="3" t="s">
        <v>38</v>
      </c>
      <c r="C29" s="3" t="s">
        <v>11</v>
      </c>
      <c r="D29" s="3" t="s">
        <v>8</v>
      </c>
      <c r="E29" s="3" t="s">
        <v>8</v>
      </c>
      <c r="F29" s="3">
        <v>1</v>
      </c>
      <c r="G29" s="3" t="s">
        <v>12</v>
      </c>
      <c r="H29" s="6" t="s">
        <v>12</v>
      </c>
      <c r="I29" s="7">
        <f>J29+K29+L29</f>
        <v>4650</v>
      </c>
      <c r="J29" s="6">
        <v>0</v>
      </c>
      <c r="K29" s="6">
        <f>4200+450</f>
        <v>4650</v>
      </c>
      <c r="L29" s="6">
        <v>0</v>
      </c>
      <c r="M29" s="6" t="s">
        <v>12</v>
      </c>
      <c r="N29" s="6" t="s">
        <v>12</v>
      </c>
      <c r="O29" s="6" t="s">
        <v>12</v>
      </c>
    </row>
    <row r="30" spans="1:15" ht="17.25" customHeight="1">
      <c r="A30" s="14" t="s">
        <v>14</v>
      </c>
      <c r="B30" s="15"/>
      <c r="C30" s="15"/>
      <c r="D30" s="15"/>
      <c r="E30" s="15"/>
      <c r="F30" s="15"/>
      <c r="G30" s="16"/>
      <c r="H30" s="8">
        <f>SUM(H13:H29)</f>
        <v>701466.7</v>
      </c>
      <c r="I30" s="8">
        <f aca="true" t="shared" si="2" ref="I30:O30">SUM(I13:I29)</f>
        <v>250089.70000000004</v>
      </c>
      <c r="J30" s="8">
        <f t="shared" si="2"/>
        <v>109655.09999999999</v>
      </c>
      <c r="K30" s="8">
        <f t="shared" si="2"/>
        <v>92089.9</v>
      </c>
      <c r="L30" s="8">
        <f t="shared" si="2"/>
        <v>48344.7</v>
      </c>
      <c r="M30" s="8">
        <f t="shared" si="2"/>
        <v>108267.5</v>
      </c>
      <c r="N30" s="8">
        <f t="shared" si="2"/>
        <v>82262.7</v>
      </c>
      <c r="O30" s="8">
        <f t="shared" si="2"/>
        <v>36682</v>
      </c>
    </row>
    <row r="34" spans="1:15" ht="18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6" spans="8:15" ht="15">
      <c r="H36" s="5"/>
      <c r="I36" s="5"/>
      <c r="J36" s="5"/>
      <c r="K36" s="5"/>
      <c r="L36" s="5"/>
      <c r="M36" s="5"/>
      <c r="N36" s="5"/>
      <c r="O36" s="5"/>
    </row>
    <row r="37" spans="8:15" ht="15">
      <c r="H37" s="5"/>
      <c r="I37" s="5"/>
      <c r="J37" s="5"/>
      <c r="K37" s="5"/>
      <c r="L37" s="5"/>
      <c r="M37" s="5"/>
      <c r="N37" s="5"/>
      <c r="O37" s="5"/>
    </row>
    <row r="38" spans="8:15" ht="15">
      <c r="H38" s="5"/>
      <c r="I38" s="5"/>
      <c r="J38" s="5"/>
      <c r="K38" s="5"/>
      <c r="L38" s="5"/>
      <c r="M38" s="5"/>
      <c r="N38" s="5"/>
      <c r="O38" s="5"/>
    </row>
    <row r="39" spans="8:15" ht="15">
      <c r="H39" s="5"/>
      <c r="I39" s="5"/>
      <c r="J39" s="5"/>
      <c r="K39" s="5"/>
      <c r="L39" s="5"/>
      <c r="M39" s="5"/>
      <c r="N39" s="5"/>
      <c r="O39" s="5"/>
    </row>
  </sheetData>
  <sheetProtection/>
  <mergeCells count="30">
    <mergeCell ref="A1:O1"/>
    <mergeCell ref="A2:O2"/>
    <mergeCell ref="A3:O3"/>
    <mergeCell ref="A4:O4"/>
    <mergeCell ref="A5:O5"/>
    <mergeCell ref="A6:O6"/>
    <mergeCell ref="M7:O10"/>
    <mergeCell ref="A7:A11"/>
    <mergeCell ref="F7:F11"/>
    <mergeCell ref="J7:L10"/>
    <mergeCell ref="H7:H11"/>
    <mergeCell ref="C7:C11"/>
    <mergeCell ref="B7:B11"/>
    <mergeCell ref="D15:D16"/>
    <mergeCell ref="E15:E16"/>
    <mergeCell ref="F15:F16"/>
    <mergeCell ref="D7:D11"/>
    <mergeCell ref="I7:I11"/>
    <mergeCell ref="E7:E11"/>
    <mergeCell ref="G7:G11"/>
    <mergeCell ref="A20:A23"/>
    <mergeCell ref="B21:B23"/>
    <mergeCell ref="A34:O34"/>
    <mergeCell ref="A30:G30"/>
    <mergeCell ref="H15:H16"/>
    <mergeCell ref="A15:A16"/>
    <mergeCell ref="A18:A19"/>
    <mergeCell ref="B18:B19"/>
    <mergeCell ref="G15:G16"/>
    <mergeCell ref="B15:B16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2016-12-07T04:09:57Z</cp:lastPrinted>
  <dcterms:created xsi:type="dcterms:W3CDTF">1996-10-08T23:32:33Z</dcterms:created>
  <dcterms:modified xsi:type="dcterms:W3CDTF">2016-12-27T06:49:08Z</dcterms:modified>
  <cp:category/>
  <cp:version/>
  <cp:contentType/>
  <cp:contentStatus/>
</cp:coreProperties>
</file>