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definedNames>
    <definedName name="_xlnm.Print_Titles" localSheetId="0">'Лист1'!$17:$19</definedName>
  </definedNames>
  <calcPr fullCalcOnLoad="1"/>
</workbook>
</file>

<file path=xl/comments1.xml><?xml version="1.0" encoding="utf-8"?>
<comments xmlns="http://schemas.openxmlformats.org/spreadsheetml/2006/main">
  <authors>
    <author>Шаталина Татьяна Евгеньевна</author>
  </authors>
  <commentList>
    <comment ref="F69" authorId="0">
      <text>
        <r>
          <rPr>
            <b/>
            <sz val="8"/>
            <rFont val="Tahoma"/>
            <family val="2"/>
          </rPr>
          <t>1283 сначало письмо было на эту сумму, потом изменили цену на 746,61</t>
        </r>
      </text>
    </comment>
  </commentList>
</comments>
</file>

<file path=xl/sharedStrings.xml><?xml version="1.0" encoding="utf-8"?>
<sst xmlns="http://schemas.openxmlformats.org/spreadsheetml/2006/main" count="195" uniqueCount="53">
  <si>
    <t>«Развитие культуры и туризма»  муниципального образования «Город Томск</t>
  </si>
  <si>
    <t>на 2015-2020 годы</t>
  </si>
  <si>
    <t>№</t>
  </si>
  <si>
    <t>Наименования целей, задач, мероприятий муниципальной программы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</si>
  <si>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</si>
  <si>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</si>
  <si>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</si>
  <si>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</si>
  <si>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</si>
  <si>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</si>
  <si>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</si>
  <si>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</si>
  <si>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</si>
  <si>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</si>
  <si>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</si>
  <si>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</si>
  <si>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</si>
  <si>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</si>
  <si>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</si>
  <si>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</si>
  <si>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Объем финансирования (тыс. руб.)</t>
  </si>
  <si>
    <t>Обеспечение безопасных и комфортных условий в муниципальных учреждениях культуры.</t>
  </si>
  <si>
    <t>Повышение уровня обеспеченности населения учреждениями культуры.</t>
  </si>
  <si>
    <r>
      <t xml:space="preserve"> </t>
    </r>
    <r>
      <rPr>
        <sz val="10"/>
        <color indexed="8"/>
        <rFont val="Times New Roman"/>
        <family val="1"/>
      </rPr>
      <t xml:space="preserve">муниципальной программы </t>
    </r>
  </si>
  <si>
    <r>
      <t>«</t>
    </r>
    <r>
      <rPr>
        <sz val="10"/>
        <color indexed="8"/>
        <rFont val="Times New Roman"/>
        <family val="1"/>
      </rPr>
      <t>СТРОИТЕЛЬСТВО, РЕКОНСТРУКЦИЯ, КАПИТАЛЬНЫЙ РЕМОНТ ОБЪЕКТОВ КУЛЬТУРЫ</t>
    </r>
    <r>
      <rPr>
        <sz val="10"/>
        <color indexed="8"/>
        <rFont val="Times New Roman"/>
        <family val="1"/>
      </rPr>
      <t>»</t>
    </r>
  </si>
  <si>
    <r>
      <t>Цель:</t>
    </r>
    <r>
      <rPr>
        <sz val="10"/>
        <color indexed="8"/>
        <rFont val="Times New Roman"/>
        <family val="1"/>
      </rPr>
      <t xml:space="preserve"> Развитие инфраструктуры учреждений культуры.</t>
    </r>
  </si>
  <si>
    <t>ПЕРЕЧЕНЬ МЕРОПРИЯТИЙ И РЕСУРСНОЕ ОБЕСПЕЧЕНИЕ ПОДПРОГРАММЫ 4</t>
  </si>
  <si>
    <t>Итого по Подпрограмме  4</t>
  </si>
  <si>
    <t xml:space="preserve">Приложение 2 к подпрограмме 4 
«Строительство, реконструкция, капитальный ремонт объектов культуры»
</t>
  </si>
  <si>
    <t>Департамент капитального строительства администрации Города Томска</t>
  </si>
  <si>
    <t>Приложение 2 к подпрограмме 2 «Развитие туризма».</t>
  </si>
  <si>
    <t xml:space="preserve">Приложение 11
к постановлению
администрации Города Томска от    №
</t>
  </si>
  <si>
    <t xml:space="preserve">1.1.1. Капитальный ремонт МБОУДО "Детская школа искусств № 1 имени А.Г. Рубинштейна" </t>
  </si>
  <si>
    <t>1.1.2. Капитальный ремонт МБОУДО Детская музыкальная школа № 2, МАУДО Детская художественная школа  №1</t>
  </si>
  <si>
    <t xml:space="preserve">1.1.3.Капитальный ремонт МАУ Зрелищный центр «Аэлита» 
(Зрелищный центр  «Аэлита»)
</t>
  </si>
  <si>
    <t>1.1.4. Капитальный ремонт МАУ Зрелищный центр «Аэлита» (Дом культуры «Тимирязевский»)</t>
  </si>
  <si>
    <t>1.1.5. Капитальный ремонт МАУ Дом культуры  «Маяк»</t>
  </si>
  <si>
    <t>1.1.6.Капитальный ремонт МАУ МИБС МБ «Южная»</t>
  </si>
  <si>
    <t>1.1.7.Капитальный ремонт МАУ МИБС МБ «Кольцевая»</t>
  </si>
  <si>
    <t>1.1.8. Капитальный ремонт МАУ МИБС МБ «Дом семьи»</t>
  </si>
  <si>
    <t xml:space="preserve">1.1.9.Капитальный ремонт МАУ МИБС МБ «Лада» </t>
  </si>
  <si>
    <t>1.1.10. Капитальный ремонт МАУ "ДК "Томский перекресток"</t>
  </si>
  <si>
    <t>1.1.11. Капитальный ремонт МАУ "ДК "Светлый"</t>
  </si>
  <si>
    <t>1.1.12. Капитальный ремонт МАУ МИБС МБ «Сибирская»</t>
  </si>
  <si>
    <t xml:space="preserve">1.1.13. Помещения муниципального фольклорного театра «Разноцветье»,
расположенные в здании по адресу: г. Томск, ул. Гагарина,38 </t>
  </si>
  <si>
    <t>1.1.14. Выполнение предписаний органов Роспотребнадзора, Госпожнадзора, Ростехнадзора, Комитета по контролю, надзору и лицензированию в сфере образования Томской области</t>
  </si>
  <si>
    <t xml:space="preserve"> Задача 1.1.</t>
  </si>
  <si>
    <t>Задача  2.2.</t>
  </si>
  <si>
    <t>2.2.1. Строительство МКОЦ «Степановский»</t>
  </si>
  <si>
    <t>2.2.2.Строительство МКОЦ «Зелёные горки»</t>
  </si>
  <si>
    <t>2.2.3.Строительство городского Дома культуры</t>
  </si>
  <si>
    <t>к постановлению администрации</t>
  </si>
  <si>
    <t>Города Томска от 22.03.2016 № 206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</si>
</sst>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</numFmts>
  <fonts count="25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2"/>
    </font>
    <font>
      <b/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164" fontId="4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4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24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2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24" borderId="0" xfId="0" applyFill="1" applyAlignment="1">
      <alignment/>
    </xf>
    <xf numFmtId="0" fontId="4" fillId="24" borderId="10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center" vertical="center" textRotation="90" wrapText="1"/>
    </xf>
    <xf numFmtId="0" fontId="2" fillId="24" borderId="13" xfId="0" applyFont="1" applyFill="1" applyBorder="1" applyAlignment="1">
      <alignment horizontal="center" vertical="center" textRotation="90" wrapText="1"/>
    </xf>
    <xf numFmtId="0" fontId="2" fillId="24" borderId="14" xfId="0" applyFont="1" applyFill="1" applyBorder="1" applyAlignment="1">
      <alignment horizontal="center" vertical="center" textRotation="90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left" vertical="center" wrapText="1"/>
    </xf>
    <xf numFmtId="0" fontId="3" fillId="24" borderId="16" xfId="0" applyFont="1" applyFill="1" applyBorder="1" applyAlignment="1">
      <alignment horizontal="left" vertical="center" wrapText="1"/>
    </xf>
    <xf numFmtId="0" fontId="3" fillId="24" borderId="17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0" fillId="24" borderId="0" xfId="0" applyFont="1" applyFill="1" applyAlignment="1">
      <alignment horizontal="right" wrapText="1"/>
    </xf>
    <xf numFmtId="0" fontId="0" fillId="24" borderId="0" xfId="0" applyFont="1" applyFill="1" applyAlignment="1">
      <alignment horizontal="right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0"/>
  <sheetViews>
    <sheetView tabSelected="1" zoomScalePageLayoutView="0" workbookViewId="0" topLeftCell="A1">
      <selection activeCell="A4" sqref="A4:N4"/>
    </sheetView>
  </sheetViews>
  <sheetFormatPr defaultColWidth="9.00390625" defaultRowHeight="15.75"/>
  <cols>
    <col min="1" max="1" width="3.875" style="0" customWidth="1"/>
    <col min="2" max="2" width="26.375" style="11" customWidth="1"/>
    <col min="3" max="3" width="9.00390625" style="10" customWidth="1"/>
    <col min="4" max="4" width="11.50390625" style="13" customWidth="1"/>
    <col min="5" max="5" width="9.75390625" style="13" customWidth="1"/>
    <col min="6" max="6" width="13.125" style="10" customWidth="1"/>
    <col min="7" max="7" width="9.875" style="10" customWidth="1"/>
    <col min="8" max="8" width="9.375" style="10" customWidth="1"/>
    <col min="9" max="9" width="8.875" style="10" customWidth="1"/>
    <col min="10" max="10" width="10.125" style="10" customWidth="1"/>
    <col min="11" max="11" width="9.125" style="10" customWidth="1"/>
    <col min="12" max="12" width="7.50390625" style="10" bestFit="1" customWidth="1"/>
    <col min="13" max="13" width="6.625" style="10" bestFit="1" customWidth="1"/>
    <col min="14" max="14" width="9.375" style="15" customWidth="1"/>
    <col min="15" max="15" width="3.75390625" style="0" hidden="1" customWidth="1"/>
    <col min="16" max="16" width="11.875" style="0" bestFit="1" customWidth="1"/>
    <col min="17" max="17" width="11.625" style="0" bestFit="1" customWidth="1"/>
  </cols>
  <sheetData>
    <row r="1" ht="15.75"/>
    <row r="2" spans="1:14" s="17" customFormat="1" ht="15.75">
      <c r="A2" s="40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17" customFormat="1" ht="15.75">
      <c r="A3" s="41" t="s">
        <v>51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s="17" customFormat="1" ht="15.75">
      <c r="A4" s="41" t="s">
        <v>52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5.75" customHeight="1">
      <c r="A5" s="42" t="s">
        <v>30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ht="15.75"/>
    <row r="7" spans="1:14" ht="39.75" customHeight="1">
      <c r="A7" s="36" t="s">
        <v>28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ht="15.75">
      <c r="A8" s="37" t="s">
        <v>23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4" ht="15.75">
      <c r="A9" s="38" t="s">
        <v>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4" ht="15.75">
      <c r="A10" s="38" t="s">
        <v>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ht="15.75">
      <c r="A11" s="1"/>
    </row>
    <row r="12" ht="15.75">
      <c r="A12" s="2"/>
    </row>
    <row r="13" spans="1:14" ht="15.75">
      <c r="A13" s="39" t="s">
        <v>26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ht="15.75">
      <c r="A14" s="2"/>
    </row>
    <row r="15" spans="1:6" ht="15.75">
      <c r="A15" s="2"/>
      <c r="F15" s="2" t="s">
        <v>24</v>
      </c>
    </row>
    <row r="16" spans="1:6" ht="15.75">
      <c r="A16" s="2"/>
      <c r="F16" s="2"/>
    </row>
    <row r="17" spans="1:15" ht="25.5" customHeight="1">
      <c r="A17" s="34" t="s">
        <v>2</v>
      </c>
      <c r="B17" s="19" t="s">
        <v>3</v>
      </c>
      <c r="C17" s="34" t="s">
        <v>4</v>
      </c>
      <c r="D17" s="35" t="s">
        <v>20</v>
      </c>
      <c r="E17" s="35"/>
      <c r="F17" s="34" t="s">
        <v>5</v>
      </c>
      <c r="G17" s="34"/>
      <c r="H17" s="34"/>
      <c r="I17" s="34"/>
      <c r="J17" s="34"/>
      <c r="K17" s="34"/>
      <c r="L17" s="34"/>
      <c r="M17" s="34"/>
      <c r="N17" s="34" t="s">
        <v>6</v>
      </c>
      <c r="O17" s="5"/>
    </row>
    <row r="18" spans="1:15" ht="63" customHeight="1">
      <c r="A18" s="34"/>
      <c r="B18" s="20"/>
      <c r="C18" s="34"/>
      <c r="D18" s="35"/>
      <c r="E18" s="35"/>
      <c r="F18" s="34" t="s">
        <v>7</v>
      </c>
      <c r="G18" s="34"/>
      <c r="H18" s="34" t="s">
        <v>8</v>
      </c>
      <c r="I18" s="34"/>
      <c r="J18" s="34" t="s">
        <v>9</v>
      </c>
      <c r="K18" s="34"/>
      <c r="L18" s="34" t="s">
        <v>10</v>
      </c>
      <c r="M18" s="34"/>
      <c r="N18" s="34"/>
      <c r="O18" s="5"/>
    </row>
    <row r="19" spans="1:15" s="1" customFormat="1" ht="25.5">
      <c r="A19" s="34"/>
      <c r="B19" s="21"/>
      <c r="C19" s="34"/>
      <c r="D19" s="7" t="s">
        <v>11</v>
      </c>
      <c r="E19" s="7" t="s">
        <v>12</v>
      </c>
      <c r="F19" s="7" t="s">
        <v>11</v>
      </c>
      <c r="G19" s="7" t="s">
        <v>12</v>
      </c>
      <c r="H19" s="7" t="s">
        <v>11</v>
      </c>
      <c r="I19" s="7" t="s">
        <v>12</v>
      </c>
      <c r="J19" s="7" t="s">
        <v>11</v>
      </c>
      <c r="K19" s="7" t="s">
        <v>12</v>
      </c>
      <c r="L19" s="7" t="s">
        <v>11</v>
      </c>
      <c r="M19" s="7" t="s">
        <v>12</v>
      </c>
      <c r="N19" s="7"/>
      <c r="O19" s="14"/>
    </row>
    <row r="20" spans="1:15" s="10" customFormat="1" ht="15.75">
      <c r="A20" s="7">
        <v>1</v>
      </c>
      <c r="B20" s="7">
        <v>2</v>
      </c>
      <c r="C20" s="7">
        <v>3</v>
      </c>
      <c r="D20" s="12">
        <v>4</v>
      </c>
      <c r="E20" s="12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  <c r="M20" s="7">
        <v>13</v>
      </c>
      <c r="N20" s="7">
        <v>14</v>
      </c>
      <c r="O20" s="8"/>
    </row>
    <row r="21" spans="1:15" ht="29.25" customHeight="1">
      <c r="A21" s="33" t="s">
        <v>25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5"/>
    </row>
    <row r="22" spans="1:15" ht="16.5" customHeight="1" hidden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5"/>
    </row>
    <row r="23" spans="1:15" ht="15.75" customHeight="1" hidden="1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2"/>
      <c r="N23" s="7"/>
      <c r="O23" s="9"/>
    </row>
    <row r="24" spans="1:15" ht="15.75" customHeight="1" hidden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2"/>
      <c r="N24" s="7"/>
      <c r="O24" s="9"/>
    </row>
    <row r="25" spans="1:15" s="3" customFormat="1" ht="15.75" customHeight="1">
      <c r="A25" s="19"/>
      <c r="B25" s="18" t="s">
        <v>46</v>
      </c>
      <c r="C25" s="12" t="s">
        <v>13</v>
      </c>
      <c r="D25" s="4">
        <f>SUM(D26:D31)</f>
        <v>122040.1</v>
      </c>
      <c r="E25" s="4">
        <f aca="true" t="shared" si="0" ref="E25:M25">SUM(E26:E31)</f>
        <v>1339.3</v>
      </c>
      <c r="F25" s="4">
        <f t="shared" si="0"/>
        <v>122040.1</v>
      </c>
      <c r="G25" s="4">
        <f t="shared" si="0"/>
        <v>1339.3</v>
      </c>
      <c r="H25" s="4">
        <f t="shared" si="0"/>
        <v>0</v>
      </c>
      <c r="I25" s="4">
        <f t="shared" si="0"/>
        <v>0</v>
      </c>
      <c r="J25" s="4">
        <f t="shared" si="0"/>
        <v>0</v>
      </c>
      <c r="K25" s="4">
        <f t="shared" si="0"/>
        <v>0</v>
      </c>
      <c r="L25" s="4">
        <f t="shared" si="0"/>
        <v>0</v>
      </c>
      <c r="M25" s="4">
        <f t="shared" si="0"/>
        <v>0</v>
      </c>
      <c r="N25" s="24" t="s">
        <v>29</v>
      </c>
      <c r="O25" s="9"/>
    </row>
    <row r="26" spans="1:15" s="3" customFormat="1" ht="15.75" customHeight="1">
      <c r="A26" s="20"/>
      <c r="B26" s="23" t="s">
        <v>21</v>
      </c>
      <c r="C26" s="12" t="s">
        <v>14</v>
      </c>
      <c r="D26" s="4">
        <f aca="true" t="shared" si="1" ref="D26:D31">F26+H26+J26+L26</f>
        <v>339.3</v>
      </c>
      <c r="E26" s="4">
        <f aca="true" t="shared" si="2" ref="E26:E31">G26+I26+K26+M26</f>
        <v>339.3</v>
      </c>
      <c r="F26" s="4">
        <f aca="true" t="shared" si="3" ref="F26:M26">F33+F40+F47+F54+F61+F75+F82+F89+F124+F68+F96+F103+F110</f>
        <v>339.3</v>
      </c>
      <c r="G26" s="4">
        <f t="shared" si="3"/>
        <v>339.3</v>
      </c>
      <c r="H26" s="4">
        <f t="shared" si="3"/>
        <v>0</v>
      </c>
      <c r="I26" s="4">
        <f t="shared" si="3"/>
        <v>0</v>
      </c>
      <c r="J26" s="4">
        <f t="shared" si="3"/>
        <v>0</v>
      </c>
      <c r="K26" s="4">
        <f t="shared" si="3"/>
        <v>0</v>
      </c>
      <c r="L26" s="4">
        <f t="shared" si="3"/>
        <v>0</v>
      </c>
      <c r="M26" s="4">
        <f t="shared" si="3"/>
        <v>0</v>
      </c>
      <c r="N26" s="25"/>
      <c r="O26" s="9"/>
    </row>
    <row r="27" spans="1:15" s="3" customFormat="1" ht="15.75">
      <c r="A27" s="20"/>
      <c r="B27" s="23"/>
      <c r="C27" s="12" t="s">
        <v>15</v>
      </c>
      <c r="D27" s="4">
        <f t="shared" si="1"/>
        <v>59100.799999999996</v>
      </c>
      <c r="E27" s="4">
        <f t="shared" si="2"/>
        <v>1000</v>
      </c>
      <c r="F27" s="4">
        <f>F34+F41+F48+F55+F62+F76+F83+F90+F125+F69+F97+F104+F111+F118</f>
        <v>59100.799999999996</v>
      </c>
      <c r="G27" s="4">
        <f>G34+G41+G48+G55+G62+G76+G83+G90+G125+G69+G97+G104+G111+G118</f>
        <v>1000</v>
      </c>
      <c r="H27" s="4">
        <f aca="true" t="shared" si="4" ref="G27:M31">H34+H41+H48+H55+H62+H76+H83+H90+H125+H69+H97+H104+H111</f>
        <v>0</v>
      </c>
      <c r="I27" s="4">
        <f t="shared" si="4"/>
        <v>0</v>
      </c>
      <c r="J27" s="4">
        <f t="shared" si="4"/>
        <v>0</v>
      </c>
      <c r="K27" s="4">
        <f t="shared" si="4"/>
        <v>0</v>
      </c>
      <c r="L27" s="4">
        <f t="shared" si="4"/>
        <v>0</v>
      </c>
      <c r="M27" s="4">
        <f t="shared" si="4"/>
        <v>0</v>
      </c>
      <c r="N27" s="25"/>
      <c r="O27" s="9"/>
    </row>
    <row r="28" spans="1:15" s="3" customFormat="1" ht="15.75">
      <c r="A28" s="20"/>
      <c r="B28" s="23"/>
      <c r="C28" s="12" t="s">
        <v>16</v>
      </c>
      <c r="D28" s="4">
        <f t="shared" si="1"/>
        <v>24600</v>
      </c>
      <c r="E28" s="4">
        <f t="shared" si="2"/>
        <v>0</v>
      </c>
      <c r="F28" s="4">
        <f>F35+F42+F49+F56+F63+F77+F84+F91+F126+F70+F98+F105+F112+F119</f>
        <v>24600</v>
      </c>
      <c r="G28" s="4">
        <f t="shared" si="4"/>
        <v>0</v>
      </c>
      <c r="H28" s="4">
        <f t="shared" si="4"/>
        <v>0</v>
      </c>
      <c r="I28" s="4">
        <f t="shared" si="4"/>
        <v>0</v>
      </c>
      <c r="J28" s="4">
        <f t="shared" si="4"/>
        <v>0</v>
      </c>
      <c r="K28" s="4">
        <f t="shared" si="4"/>
        <v>0</v>
      </c>
      <c r="L28" s="4">
        <f t="shared" si="4"/>
        <v>0</v>
      </c>
      <c r="M28" s="4">
        <f t="shared" si="4"/>
        <v>0</v>
      </c>
      <c r="N28" s="25"/>
      <c r="O28" s="9"/>
    </row>
    <row r="29" spans="1:15" s="3" customFormat="1" ht="15.75">
      <c r="A29" s="20"/>
      <c r="B29" s="23"/>
      <c r="C29" s="12" t="s">
        <v>17</v>
      </c>
      <c r="D29" s="4">
        <f t="shared" si="1"/>
        <v>26000</v>
      </c>
      <c r="E29" s="4">
        <f t="shared" si="2"/>
        <v>0</v>
      </c>
      <c r="F29" s="4">
        <f>F36+F43+F50+F57+F64+F78+F85+F92+F127+F71+F99+F106+F113+F120</f>
        <v>26000</v>
      </c>
      <c r="G29" s="4">
        <f t="shared" si="4"/>
        <v>0</v>
      </c>
      <c r="H29" s="4">
        <f t="shared" si="4"/>
        <v>0</v>
      </c>
      <c r="I29" s="4">
        <f t="shared" si="4"/>
        <v>0</v>
      </c>
      <c r="J29" s="4">
        <f t="shared" si="4"/>
        <v>0</v>
      </c>
      <c r="K29" s="4">
        <f t="shared" si="4"/>
        <v>0</v>
      </c>
      <c r="L29" s="4">
        <f t="shared" si="4"/>
        <v>0</v>
      </c>
      <c r="M29" s="4">
        <f t="shared" si="4"/>
        <v>0</v>
      </c>
      <c r="N29" s="25"/>
      <c r="O29" s="9"/>
    </row>
    <row r="30" spans="1:15" s="3" customFormat="1" ht="15.75">
      <c r="A30" s="20"/>
      <c r="B30" s="23"/>
      <c r="C30" s="12" t="s">
        <v>18</v>
      </c>
      <c r="D30" s="4">
        <f t="shared" si="1"/>
        <v>8000</v>
      </c>
      <c r="E30" s="4">
        <f t="shared" si="2"/>
        <v>0</v>
      </c>
      <c r="F30" s="4">
        <f>F37+F44+F51+F58+F65+F79+F86+F93+F128+F72+F100+F107+F114+F121</f>
        <v>8000</v>
      </c>
      <c r="G30" s="4">
        <f t="shared" si="4"/>
        <v>0</v>
      </c>
      <c r="H30" s="4">
        <f t="shared" si="4"/>
        <v>0</v>
      </c>
      <c r="I30" s="4">
        <f t="shared" si="4"/>
        <v>0</v>
      </c>
      <c r="J30" s="4">
        <f t="shared" si="4"/>
        <v>0</v>
      </c>
      <c r="K30" s="4">
        <f t="shared" si="4"/>
        <v>0</v>
      </c>
      <c r="L30" s="4">
        <f t="shared" si="4"/>
        <v>0</v>
      </c>
      <c r="M30" s="4">
        <f t="shared" si="4"/>
        <v>0</v>
      </c>
      <c r="N30" s="25"/>
      <c r="O30" s="9"/>
    </row>
    <row r="31" spans="1:15" s="3" customFormat="1" ht="15.75">
      <c r="A31" s="20"/>
      <c r="B31" s="23"/>
      <c r="C31" s="12" t="s">
        <v>19</v>
      </c>
      <c r="D31" s="4">
        <f t="shared" si="1"/>
        <v>4000</v>
      </c>
      <c r="E31" s="4">
        <f t="shared" si="2"/>
        <v>0</v>
      </c>
      <c r="F31" s="4">
        <f>F38+F45+F52+F59+F66+F80+F87+F94+F129+F73+F101+F108+F115+F122</f>
        <v>4000</v>
      </c>
      <c r="G31" s="4">
        <f t="shared" si="4"/>
        <v>0</v>
      </c>
      <c r="H31" s="4">
        <f t="shared" si="4"/>
        <v>0</v>
      </c>
      <c r="I31" s="4">
        <f t="shared" si="4"/>
        <v>0</v>
      </c>
      <c r="J31" s="4">
        <f t="shared" si="4"/>
        <v>0</v>
      </c>
      <c r="K31" s="4">
        <f t="shared" si="4"/>
        <v>0</v>
      </c>
      <c r="L31" s="4">
        <f t="shared" si="4"/>
        <v>0</v>
      </c>
      <c r="M31" s="4">
        <f t="shared" si="4"/>
        <v>0</v>
      </c>
      <c r="N31" s="25"/>
      <c r="O31" s="9"/>
    </row>
    <row r="32" spans="1:15" s="1" customFormat="1" ht="15.75" customHeight="1">
      <c r="A32" s="20"/>
      <c r="B32" s="22" t="s">
        <v>32</v>
      </c>
      <c r="C32" s="7" t="s">
        <v>13</v>
      </c>
      <c r="D32" s="4">
        <f>SUM(D33:D38)</f>
        <v>4000</v>
      </c>
      <c r="E32" s="4">
        <f>SUM(E33:E38)</f>
        <v>0</v>
      </c>
      <c r="F32" s="6">
        <f>SUM(F33:F38)</f>
        <v>4000</v>
      </c>
      <c r="G32" s="6">
        <f>SUM(G33:G38)</f>
        <v>0</v>
      </c>
      <c r="H32" s="6"/>
      <c r="I32" s="6"/>
      <c r="J32" s="6"/>
      <c r="K32" s="6"/>
      <c r="L32" s="6"/>
      <c r="M32" s="6"/>
      <c r="N32" s="25"/>
      <c r="O32" s="9"/>
    </row>
    <row r="33" spans="1:15" ht="15.75">
      <c r="A33" s="20"/>
      <c r="B33" s="22"/>
      <c r="C33" s="7" t="s">
        <v>14</v>
      </c>
      <c r="D33" s="4">
        <f aca="true" t="shared" si="5" ref="D33:E38">F33+H33+J33+L33</f>
        <v>0</v>
      </c>
      <c r="E33" s="4">
        <f t="shared" si="5"/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25"/>
      <c r="O33" s="9"/>
    </row>
    <row r="34" spans="1:15" ht="15.75">
      <c r="A34" s="20"/>
      <c r="B34" s="22"/>
      <c r="C34" s="7" t="s">
        <v>15</v>
      </c>
      <c r="D34" s="4">
        <f t="shared" si="5"/>
        <v>4000</v>
      </c>
      <c r="E34" s="4">
        <f t="shared" si="5"/>
        <v>0</v>
      </c>
      <c r="F34" s="6">
        <v>4000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25"/>
      <c r="O34" s="9"/>
    </row>
    <row r="35" spans="1:15" ht="15.75">
      <c r="A35" s="20"/>
      <c r="B35" s="22"/>
      <c r="C35" s="7" t="s">
        <v>16</v>
      </c>
      <c r="D35" s="4">
        <f t="shared" si="5"/>
        <v>0</v>
      </c>
      <c r="E35" s="4">
        <f t="shared" si="5"/>
        <v>0</v>
      </c>
      <c r="F35" s="6"/>
      <c r="G35" s="6"/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25"/>
      <c r="O35" s="9"/>
    </row>
    <row r="36" spans="1:15" ht="15.75">
      <c r="A36" s="20"/>
      <c r="B36" s="22"/>
      <c r="C36" s="7" t="s">
        <v>17</v>
      </c>
      <c r="D36" s="4">
        <f t="shared" si="5"/>
        <v>0</v>
      </c>
      <c r="E36" s="4">
        <f t="shared" si="5"/>
        <v>0</v>
      </c>
      <c r="F36" s="6"/>
      <c r="G36" s="6"/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25"/>
      <c r="O36" s="9"/>
    </row>
    <row r="37" spans="1:15" ht="15.75">
      <c r="A37" s="20"/>
      <c r="B37" s="22"/>
      <c r="C37" s="7" t="s">
        <v>18</v>
      </c>
      <c r="D37" s="4">
        <f t="shared" si="5"/>
        <v>0</v>
      </c>
      <c r="E37" s="4">
        <f t="shared" si="5"/>
        <v>0</v>
      </c>
      <c r="F37" s="6"/>
      <c r="G37" s="6"/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25"/>
      <c r="O37" s="9"/>
    </row>
    <row r="38" spans="1:15" ht="15.75">
      <c r="A38" s="20"/>
      <c r="B38" s="22"/>
      <c r="C38" s="7" t="s">
        <v>19</v>
      </c>
      <c r="D38" s="4">
        <f t="shared" si="5"/>
        <v>0</v>
      </c>
      <c r="E38" s="4">
        <f t="shared" si="5"/>
        <v>0</v>
      </c>
      <c r="F38" s="6"/>
      <c r="G38" s="6"/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25"/>
      <c r="O38" s="9"/>
    </row>
    <row r="39" spans="1:15" s="1" customFormat="1" ht="15.75" customHeight="1">
      <c r="A39" s="20"/>
      <c r="B39" s="22" t="s">
        <v>33</v>
      </c>
      <c r="C39" s="7" t="s">
        <v>13</v>
      </c>
      <c r="D39" s="4">
        <f>SUM(D40:D45)</f>
        <v>6285.3</v>
      </c>
      <c r="E39" s="4">
        <f>SUM(E40:E45)</f>
        <v>285.3</v>
      </c>
      <c r="F39" s="6">
        <f aca="true" t="shared" si="6" ref="F39:K39">SUM(F40:F45)</f>
        <v>6285.3</v>
      </c>
      <c r="G39" s="6">
        <f t="shared" si="6"/>
        <v>285.3</v>
      </c>
      <c r="H39" s="6">
        <f t="shared" si="6"/>
        <v>0</v>
      </c>
      <c r="I39" s="6">
        <f t="shared" si="6"/>
        <v>0</v>
      </c>
      <c r="J39" s="6">
        <f t="shared" si="6"/>
        <v>0</v>
      </c>
      <c r="K39" s="6">
        <f t="shared" si="6"/>
        <v>0</v>
      </c>
      <c r="L39" s="6">
        <f>SUM(L40:L45)</f>
        <v>0</v>
      </c>
      <c r="M39" s="6">
        <f>SUM(M40:M45)</f>
        <v>0</v>
      </c>
      <c r="N39" s="25"/>
      <c r="O39" s="9"/>
    </row>
    <row r="40" spans="1:15" ht="15.75">
      <c r="A40" s="20"/>
      <c r="B40" s="22"/>
      <c r="C40" s="7" t="s">
        <v>14</v>
      </c>
      <c r="D40" s="4">
        <f aca="true" t="shared" si="7" ref="D40:E45">F40+H40+J40+L40</f>
        <v>285.3</v>
      </c>
      <c r="E40" s="4">
        <f t="shared" si="7"/>
        <v>285.3</v>
      </c>
      <c r="F40" s="6">
        <v>285.3</v>
      </c>
      <c r="G40" s="6">
        <v>285.3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25"/>
      <c r="O40" s="9"/>
    </row>
    <row r="41" spans="1:15" ht="15.75">
      <c r="A41" s="20"/>
      <c r="B41" s="22"/>
      <c r="C41" s="7" t="s">
        <v>15</v>
      </c>
      <c r="D41" s="4">
        <f t="shared" si="7"/>
        <v>2000</v>
      </c>
      <c r="E41" s="4">
        <f t="shared" si="7"/>
        <v>0</v>
      </c>
      <c r="F41" s="6">
        <v>2000</v>
      </c>
      <c r="G41" s="6"/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25"/>
      <c r="O41" s="9"/>
    </row>
    <row r="42" spans="1:15" ht="15.75">
      <c r="A42" s="20"/>
      <c r="B42" s="22"/>
      <c r="C42" s="7" t="s">
        <v>16</v>
      </c>
      <c r="D42" s="4">
        <f t="shared" si="7"/>
        <v>2000</v>
      </c>
      <c r="E42" s="4">
        <f t="shared" si="7"/>
        <v>0</v>
      </c>
      <c r="F42" s="6">
        <v>2000</v>
      </c>
      <c r="G42" s="6"/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25"/>
      <c r="O42" s="9"/>
    </row>
    <row r="43" spans="1:15" ht="15.75">
      <c r="A43" s="20"/>
      <c r="B43" s="22"/>
      <c r="C43" s="7" t="s">
        <v>17</v>
      </c>
      <c r="D43" s="4">
        <f t="shared" si="7"/>
        <v>2000</v>
      </c>
      <c r="E43" s="4">
        <f t="shared" si="7"/>
        <v>0</v>
      </c>
      <c r="F43" s="6">
        <v>2000</v>
      </c>
      <c r="G43" s="6"/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25"/>
      <c r="O43" s="9"/>
    </row>
    <row r="44" spans="1:15" ht="15.75">
      <c r="A44" s="20"/>
      <c r="B44" s="22"/>
      <c r="C44" s="7" t="s">
        <v>18</v>
      </c>
      <c r="D44" s="4">
        <f t="shared" si="7"/>
        <v>0</v>
      </c>
      <c r="E44" s="4">
        <f t="shared" si="7"/>
        <v>0</v>
      </c>
      <c r="F44" s="6">
        <v>0</v>
      </c>
      <c r="G44" s="6"/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25"/>
      <c r="O44" s="9"/>
    </row>
    <row r="45" spans="1:15" ht="15.75">
      <c r="A45" s="20"/>
      <c r="B45" s="22"/>
      <c r="C45" s="7" t="s">
        <v>19</v>
      </c>
      <c r="D45" s="4">
        <f t="shared" si="7"/>
        <v>0</v>
      </c>
      <c r="E45" s="4">
        <f t="shared" si="7"/>
        <v>0</v>
      </c>
      <c r="F45" s="6">
        <v>0</v>
      </c>
      <c r="G45" s="6"/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25"/>
      <c r="O45" s="9"/>
    </row>
    <row r="46" spans="1:15" s="1" customFormat="1" ht="15.75" customHeight="1">
      <c r="A46" s="20"/>
      <c r="B46" s="22" t="s">
        <v>34</v>
      </c>
      <c r="C46" s="7" t="s">
        <v>13</v>
      </c>
      <c r="D46" s="4">
        <f>SUM(D47:D52)</f>
        <v>15079</v>
      </c>
      <c r="E46" s="4">
        <f>SUM(E47:E52)</f>
        <v>0</v>
      </c>
      <c r="F46" s="6">
        <f aca="true" t="shared" si="8" ref="F46:K46">SUM(F47:F52)</f>
        <v>15079</v>
      </c>
      <c r="G46" s="6">
        <f t="shared" si="8"/>
        <v>0</v>
      </c>
      <c r="H46" s="6">
        <f t="shared" si="8"/>
        <v>0</v>
      </c>
      <c r="I46" s="6">
        <f t="shared" si="8"/>
        <v>0</v>
      </c>
      <c r="J46" s="6">
        <f t="shared" si="8"/>
        <v>0</v>
      </c>
      <c r="K46" s="6">
        <f t="shared" si="8"/>
        <v>0</v>
      </c>
      <c r="L46" s="6">
        <f>SUM(L47:L52)</f>
        <v>0</v>
      </c>
      <c r="M46" s="6">
        <f>SUM(M47:M52)</f>
        <v>0</v>
      </c>
      <c r="N46" s="25"/>
      <c r="O46" s="9"/>
    </row>
    <row r="47" spans="1:15" ht="15.75">
      <c r="A47" s="20"/>
      <c r="B47" s="22"/>
      <c r="C47" s="7" t="s">
        <v>14</v>
      </c>
      <c r="D47" s="4">
        <f aca="true" t="shared" si="9" ref="D47:E52">F47+H47+J47+L47</f>
        <v>0</v>
      </c>
      <c r="E47" s="4">
        <f t="shared" si="9"/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25"/>
      <c r="O47" s="9"/>
    </row>
    <row r="48" spans="1:15" ht="15.75">
      <c r="A48" s="20"/>
      <c r="B48" s="22"/>
      <c r="C48" s="7" t="s">
        <v>15</v>
      </c>
      <c r="D48" s="4">
        <f t="shared" si="9"/>
        <v>15079</v>
      </c>
      <c r="E48" s="4">
        <f t="shared" si="9"/>
        <v>0</v>
      </c>
      <c r="F48" s="6">
        <v>15079</v>
      </c>
      <c r="G48" s="6"/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25"/>
      <c r="O48" s="9"/>
    </row>
    <row r="49" spans="1:15" ht="15.75">
      <c r="A49" s="20"/>
      <c r="B49" s="22"/>
      <c r="C49" s="7" t="s">
        <v>16</v>
      </c>
      <c r="D49" s="4">
        <f t="shared" si="9"/>
        <v>0</v>
      </c>
      <c r="E49" s="4">
        <f>G49+I49+K49+M49</f>
        <v>0</v>
      </c>
      <c r="F49" s="6">
        <v>0</v>
      </c>
      <c r="G49" s="6"/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25"/>
      <c r="O49" s="9"/>
    </row>
    <row r="50" spans="1:15" ht="15.75">
      <c r="A50" s="20"/>
      <c r="B50" s="22"/>
      <c r="C50" s="7" t="s">
        <v>17</v>
      </c>
      <c r="D50" s="4">
        <f t="shared" si="9"/>
        <v>0</v>
      </c>
      <c r="E50" s="4">
        <f t="shared" si="9"/>
        <v>0</v>
      </c>
      <c r="F50" s="6">
        <v>0</v>
      </c>
      <c r="G50" s="6"/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25"/>
      <c r="O50" s="9"/>
    </row>
    <row r="51" spans="1:15" ht="15.75">
      <c r="A51" s="20"/>
      <c r="B51" s="22"/>
      <c r="C51" s="7" t="s">
        <v>18</v>
      </c>
      <c r="D51" s="4">
        <f t="shared" si="9"/>
        <v>0</v>
      </c>
      <c r="E51" s="4">
        <f t="shared" si="9"/>
        <v>0</v>
      </c>
      <c r="F51" s="6"/>
      <c r="G51" s="6"/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25"/>
      <c r="O51" s="9"/>
    </row>
    <row r="52" spans="1:15" ht="15.75">
      <c r="A52" s="20"/>
      <c r="B52" s="22"/>
      <c r="C52" s="7" t="s">
        <v>19</v>
      </c>
      <c r="D52" s="4">
        <f t="shared" si="9"/>
        <v>0</v>
      </c>
      <c r="E52" s="4">
        <f t="shared" si="9"/>
        <v>0</v>
      </c>
      <c r="F52" s="6">
        <v>0</v>
      </c>
      <c r="G52" s="6"/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25"/>
      <c r="O52" s="9"/>
    </row>
    <row r="53" spans="1:15" ht="15.75" customHeight="1">
      <c r="A53" s="20"/>
      <c r="B53" s="22" t="s">
        <v>35</v>
      </c>
      <c r="C53" s="7" t="s">
        <v>13</v>
      </c>
      <c r="D53" s="4">
        <f>SUM(D54:D59)</f>
        <v>21011.7</v>
      </c>
      <c r="E53" s="4">
        <f>SUM(E54:E59)</f>
        <v>0</v>
      </c>
      <c r="F53" s="4">
        <f aca="true" t="shared" si="10" ref="F53:K53">SUM(F54:F59)</f>
        <v>21011.7</v>
      </c>
      <c r="G53" s="4">
        <f t="shared" si="10"/>
        <v>0</v>
      </c>
      <c r="H53" s="4">
        <f t="shared" si="10"/>
        <v>0</v>
      </c>
      <c r="I53" s="4">
        <f t="shared" si="10"/>
        <v>0</v>
      </c>
      <c r="J53" s="4">
        <f t="shared" si="10"/>
        <v>0</v>
      </c>
      <c r="K53" s="4">
        <f t="shared" si="10"/>
        <v>0</v>
      </c>
      <c r="L53" s="4">
        <f>SUM(L54:L59)</f>
        <v>0</v>
      </c>
      <c r="M53" s="4">
        <f>SUM(M54:M59)</f>
        <v>0</v>
      </c>
      <c r="N53" s="25"/>
      <c r="O53" s="9"/>
    </row>
    <row r="54" spans="1:15" ht="15.75">
      <c r="A54" s="20"/>
      <c r="B54" s="22"/>
      <c r="C54" s="7" t="s">
        <v>14</v>
      </c>
      <c r="D54" s="4">
        <f aca="true" t="shared" si="11" ref="D54:E59">F54+H54+J54+L54</f>
        <v>0</v>
      </c>
      <c r="E54" s="4">
        <f t="shared" si="11"/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25"/>
      <c r="O54" s="9"/>
    </row>
    <row r="55" spans="1:15" ht="15.75">
      <c r="A55" s="20"/>
      <c r="B55" s="22"/>
      <c r="C55" s="7" t="s">
        <v>15</v>
      </c>
      <c r="D55" s="4">
        <f t="shared" si="11"/>
        <v>21011.7</v>
      </c>
      <c r="E55" s="4">
        <f t="shared" si="11"/>
        <v>0</v>
      </c>
      <c r="F55" s="6">
        <v>21011.7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25"/>
      <c r="O55" s="9"/>
    </row>
    <row r="56" spans="1:15" ht="15.75">
      <c r="A56" s="20"/>
      <c r="B56" s="22"/>
      <c r="C56" s="7" t="s">
        <v>16</v>
      </c>
      <c r="D56" s="4">
        <f t="shared" si="11"/>
        <v>0</v>
      </c>
      <c r="E56" s="4">
        <f t="shared" si="11"/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25"/>
      <c r="O56" s="9"/>
    </row>
    <row r="57" spans="1:15" ht="15.75">
      <c r="A57" s="20"/>
      <c r="B57" s="22"/>
      <c r="C57" s="7" t="s">
        <v>17</v>
      </c>
      <c r="D57" s="4">
        <f t="shared" si="11"/>
        <v>0</v>
      </c>
      <c r="E57" s="4">
        <f t="shared" si="11"/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25"/>
      <c r="O57" s="9"/>
    </row>
    <row r="58" spans="1:15" ht="15.75">
      <c r="A58" s="20"/>
      <c r="B58" s="22"/>
      <c r="C58" s="7" t="s">
        <v>18</v>
      </c>
      <c r="D58" s="4">
        <f t="shared" si="11"/>
        <v>0</v>
      </c>
      <c r="E58" s="4">
        <f t="shared" si="11"/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25"/>
      <c r="O58" s="9"/>
    </row>
    <row r="59" spans="1:15" ht="15.75">
      <c r="A59" s="20"/>
      <c r="B59" s="22"/>
      <c r="C59" s="7" t="s">
        <v>19</v>
      </c>
      <c r="D59" s="4">
        <f t="shared" si="11"/>
        <v>0</v>
      </c>
      <c r="E59" s="4">
        <f t="shared" si="11"/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25"/>
      <c r="O59" s="9"/>
    </row>
    <row r="60" spans="1:15" s="1" customFormat="1" ht="15.75" customHeight="1">
      <c r="A60" s="20"/>
      <c r="B60" s="22" t="s">
        <v>36</v>
      </c>
      <c r="C60" s="7" t="s">
        <v>13</v>
      </c>
      <c r="D60" s="4">
        <f>SUM(D61:D66)</f>
        <v>3454</v>
      </c>
      <c r="E60" s="4">
        <f>SUM(E61:E66)</f>
        <v>54</v>
      </c>
      <c r="F60" s="6">
        <f>SUM(F61:F66)</f>
        <v>3454</v>
      </c>
      <c r="G60" s="6">
        <f>SUM(G61:G66)</f>
        <v>54</v>
      </c>
      <c r="H60" s="6"/>
      <c r="I60" s="6"/>
      <c r="J60" s="6"/>
      <c r="K60" s="6"/>
      <c r="L60" s="6"/>
      <c r="M60" s="6"/>
      <c r="N60" s="25"/>
      <c r="O60" s="9"/>
    </row>
    <row r="61" spans="1:15" ht="15.75">
      <c r="A61" s="20"/>
      <c r="B61" s="22"/>
      <c r="C61" s="7" t="s">
        <v>14</v>
      </c>
      <c r="D61" s="4">
        <f aca="true" t="shared" si="12" ref="D61:E66">F61+H61+J61+L61</f>
        <v>54</v>
      </c>
      <c r="E61" s="4">
        <f t="shared" si="12"/>
        <v>54</v>
      </c>
      <c r="F61" s="6">
        <v>54</v>
      </c>
      <c r="G61" s="6">
        <v>54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25"/>
      <c r="O61" s="9"/>
    </row>
    <row r="62" spans="1:15" ht="15.75">
      <c r="A62" s="20"/>
      <c r="B62" s="22"/>
      <c r="C62" s="7" t="s">
        <v>15</v>
      </c>
      <c r="D62" s="4">
        <f t="shared" si="12"/>
        <v>3000</v>
      </c>
      <c r="E62" s="4">
        <f t="shared" si="12"/>
        <v>0</v>
      </c>
      <c r="F62" s="6">
        <v>3000</v>
      </c>
      <c r="G62" s="6"/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25"/>
      <c r="O62" s="9"/>
    </row>
    <row r="63" spans="1:15" ht="15.75">
      <c r="A63" s="20"/>
      <c r="B63" s="22"/>
      <c r="C63" s="7" t="s">
        <v>16</v>
      </c>
      <c r="D63" s="4">
        <f t="shared" si="12"/>
        <v>400</v>
      </c>
      <c r="E63" s="4">
        <f t="shared" si="12"/>
        <v>0</v>
      </c>
      <c r="F63" s="6">
        <v>400</v>
      </c>
      <c r="G63" s="6"/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25"/>
      <c r="O63" s="9"/>
    </row>
    <row r="64" spans="1:15" ht="15.75">
      <c r="A64" s="20"/>
      <c r="B64" s="22"/>
      <c r="C64" s="7" t="s">
        <v>17</v>
      </c>
      <c r="D64" s="4">
        <f t="shared" si="12"/>
        <v>0</v>
      </c>
      <c r="E64" s="4">
        <f t="shared" si="12"/>
        <v>0</v>
      </c>
      <c r="F64" s="6"/>
      <c r="G64" s="6"/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25"/>
      <c r="O64" s="9"/>
    </row>
    <row r="65" spans="1:15" ht="15.75">
      <c r="A65" s="20"/>
      <c r="B65" s="22"/>
      <c r="C65" s="7" t="s">
        <v>18</v>
      </c>
      <c r="D65" s="4">
        <f t="shared" si="12"/>
        <v>0</v>
      </c>
      <c r="E65" s="4">
        <f t="shared" si="12"/>
        <v>0</v>
      </c>
      <c r="F65" s="6"/>
      <c r="G65" s="6"/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25"/>
      <c r="O65" s="9"/>
    </row>
    <row r="66" spans="1:15" ht="15.75">
      <c r="A66" s="20"/>
      <c r="B66" s="22"/>
      <c r="C66" s="7" t="s">
        <v>19</v>
      </c>
      <c r="D66" s="4">
        <f t="shared" si="12"/>
        <v>0</v>
      </c>
      <c r="E66" s="4">
        <f t="shared" si="12"/>
        <v>0</v>
      </c>
      <c r="F66" s="6"/>
      <c r="G66" s="6"/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25"/>
      <c r="O66" s="9"/>
    </row>
    <row r="67" spans="1:15" s="1" customFormat="1" ht="15.75" customHeight="1">
      <c r="A67" s="20"/>
      <c r="B67" s="22" t="s">
        <v>37</v>
      </c>
      <c r="C67" s="7" t="s">
        <v>13</v>
      </c>
      <c r="D67" s="4">
        <f>SUM(D68:D73)</f>
        <v>4746.6</v>
      </c>
      <c r="E67" s="4">
        <f>SUM(E68:E73)</f>
        <v>0</v>
      </c>
      <c r="F67" s="6">
        <f aca="true" t="shared" si="13" ref="F67:K67">SUM(F68:F73)</f>
        <v>4746.6</v>
      </c>
      <c r="G67" s="6">
        <f t="shared" si="13"/>
        <v>0</v>
      </c>
      <c r="H67" s="6">
        <f t="shared" si="13"/>
        <v>0</v>
      </c>
      <c r="I67" s="6">
        <f t="shared" si="13"/>
        <v>0</v>
      </c>
      <c r="J67" s="6">
        <f t="shared" si="13"/>
        <v>0</v>
      </c>
      <c r="K67" s="6">
        <f t="shared" si="13"/>
        <v>0</v>
      </c>
      <c r="L67" s="6">
        <f>SUM(L68:L73)</f>
        <v>0</v>
      </c>
      <c r="M67" s="6">
        <f>SUM(M68:M73)</f>
        <v>0</v>
      </c>
      <c r="N67" s="25"/>
      <c r="O67" s="9"/>
    </row>
    <row r="68" spans="1:15" ht="16.5" customHeight="1">
      <c r="A68" s="20"/>
      <c r="B68" s="22"/>
      <c r="C68" s="7" t="s">
        <v>14</v>
      </c>
      <c r="D68" s="4">
        <f aca="true" t="shared" si="14" ref="D68:E73">F68+H68+J68+L68</f>
        <v>0</v>
      </c>
      <c r="E68" s="4">
        <f t="shared" si="14"/>
        <v>0</v>
      </c>
      <c r="F68" s="6">
        <v>0</v>
      </c>
      <c r="G68" s="6"/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25"/>
      <c r="O68" s="9"/>
    </row>
    <row r="69" spans="1:15" ht="15.75">
      <c r="A69" s="20"/>
      <c r="B69" s="22"/>
      <c r="C69" s="7" t="s">
        <v>15</v>
      </c>
      <c r="D69" s="4">
        <f t="shared" si="14"/>
        <v>746.6</v>
      </c>
      <c r="E69" s="4">
        <f t="shared" si="14"/>
        <v>0</v>
      </c>
      <c r="F69" s="6">
        <v>746.6</v>
      </c>
      <c r="G69" s="6"/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25"/>
      <c r="O69" s="9"/>
    </row>
    <row r="70" spans="1:15" ht="15.75">
      <c r="A70" s="20"/>
      <c r="B70" s="22"/>
      <c r="C70" s="7" t="s">
        <v>16</v>
      </c>
      <c r="D70" s="4">
        <f t="shared" si="14"/>
        <v>2000</v>
      </c>
      <c r="E70" s="4">
        <f t="shared" si="14"/>
        <v>0</v>
      </c>
      <c r="F70" s="6">
        <v>2000</v>
      </c>
      <c r="G70" s="6"/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25"/>
      <c r="O70" s="9"/>
    </row>
    <row r="71" spans="1:15" ht="15.75">
      <c r="A71" s="20"/>
      <c r="B71" s="22"/>
      <c r="C71" s="7" t="s">
        <v>17</v>
      </c>
      <c r="D71" s="4">
        <f t="shared" si="14"/>
        <v>2000</v>
      </c>
      <c r="E71" s="4">
        <f t="shared" si="14"/>
        <v>0</v>
      </c>
      <c r="F71" s="6">
        <v>2000</v>
      </c>
      <c r="G71" s="6"/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25"/>
      <c r="O71" s="9"/>
    </row>
    <row r="72" spans="1:15" ht="15.75">
      <c r="A72" s="20"/>
      <c r="B72" s="22"/>
      <c r="C72" s="7" t="s">
        <v>18</v>
      </c>
      <c r="D72" s="4">
        <f t="shared" si="14"/>
        <v>0</v>
      </c>
      <c r="E72" s="4">
        <f t="shared" si="14"/>
        <v>0</v>
      </c>
      <c r="F72" s="6"/>
      <c r="G72" s="6"/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25"/>
      <c r="O72" s="9"/>
    </row>
    <row r="73" spans="1:15" ht="15.75">
      <c r="A73" s="20"/>
      <c r="B73" s="22"/>
      <c r="C73" s="7" t="s">
        <v>19</v>
      </c>
      <c r="D73" s="4">
        <f t="shared" si="14"/>
        <v>0</v>
      </c>
      <c r="E73" s="4">
        <f t="shared" si="14"/>
        <v>0</v>
      </c>
      <c r="F73" s="6"/>
      <c r="G73" s="6"/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25"/>
      <c r="O73" s="9"/>
    </row>
    <row r="74" spans="1:15" s="1" customFormat="1" ht="15.75" customHeight="1">
      <c r="A74" s="20"/>
      <c r="B74" s="22" t="s">
        <v>38</v>
      </c>
      <c r="C74" s="7" t="s">
        <v>13</v>
      </c>
      <c r="D74" s="4">
        <f>SUM(D75:D80)</f>
        <v>5200</v>
      </c>
      <c r="E74" s="4">
        <f>SUM(E75:E80)</f>
        <v>0</v>
      </c>
      <c r="F74" s="6">
        <f aca="true" t="shared" si="15" ref="F74:K74">SUM(F75:F80)</f>
        <v>5200</v>
      </c>
      <c r="G74" s="6">
        <f t="shared" si="15"/>
        <v>0</v>
      </c>
      <c r="H74" s="6">
        <f t="shared" si="15"/>
        <v>0</v>
      </c>
      <c r="I74" s="6">
        <f t="shared" si="15"/>
        <v>0</v>
      </c>
      <c r="J74" s="6">
        <f t="shared" si="15"/>
        <v>0</v>
      </c>
      <c r="K74" s="6">
        <f t="shared" si="15"/>
        <v>0</v>
      </c>
      <c r="L74" s="6">
        <f>SUM(L75:L80)</f>
        <v>0</v>
      </c>
      <c r="M74" s="6">
        <f>SUM(M75:M80)</f>
        <v>0</v>
      </c>
      <c r="N74" s="25"/>
      <c r="O74" s="9"/>
    </row>
    <row r="75" spans="1:15" ht="15.75">
      <c r="A75" s="20"/>
      <c r="B75" s="22"/>
      <c r="C75" s="7" t="s">
        <v>14</v>
      </c>
      <c r="D75" s="4">
        <f aca="true" t="shared" si="16" ref="D75:E80">F75+H75+J75+L75</f>
        <v>0</v>
      </c>
      <c r="E75" s="4">
        <f t="shared" si="16"/>
        <v>0</v>
      </c>
      <c r="F75" s="6"/>
      <c r="G75" s="6"/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25"/>
      <c r="O75" s="9"/>
    </row>
    <row r="76" spans="1:15" ht="15.75">
      <c r="A76" s="20"/>
      <c r="B76" s="22"/>
      <c r="C76" s="7" t="s">
        <v>15</v>
      </c>
      <c r="D76" s="4">
        <f t="shared" si="16"/>
        <v>0</v>
      </c>
      <c r="E76" s="4">
        <f t="shared" si="16"/>
        <v>0</v>
      </c>
      <c r="F76" s="6"/>
      <c r="G76" s="6"/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25"/>
      <c r="O76" s="9"/>
    </row>
    <row r="77" spans="1:15" ht="15.75">
      <c r="A77" s="20"/>
      <c r="B77" s="22"/>
      <c r="C77" s="7" t="s">
        <v>16</v>
      </c>
      <c r="D77" s="4">
        <f t="shared" si="16"/>
        <v>700</v>
      </c>
      <c r="E77" s="4">
        <f>G77+I77+K77+M77</f>
        <v>0</v>
      </c>
      <c r="F77" s="6">
        <v>700</v>
      </c>
      <c r="G77" s="6"/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25"/>
      <c r="O77" s="9"/>
    </row>
    <row r="78" spans="1:15" ht="15.75">
      <c r="A78" s="20"/>
      <c r="B78" s="22"/>
      <c r="C78" s="7" t="s">
        <v>17</v>
      </c>
      <c r="D78" s="4">
        <f t="shared" si="16"/>
        <v>2500</v>
      </c>
      <c r="E78" s="4">
        <f t="shared" si="16"/>
        <v>0</v>
      </c>
      <c r="F78" s="6">
        <v>2500</v>
      </c>
      <c r="G78" s="6"/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25"/>
      <c r="O78" s="9"/>
    </row>
    <row r="79" spans="1:15" ht="15.75">
      <c r="A79" s="20"/>
      <c r="B79" s="22"/>
      <c r="C79" s="7" t="s">
        <v>18</v>
      </c>
      <c r="D79" s="4">
        <f t="shared" si="16"/>
        <v>2000</v>
      </c>
      <c r="E79" s="4">
        <f t="shared" si="16"/>
        <v>0</v>
      </c>
      <c r="F79" s="6">
        <v>2000</v>
      </c>
      <c r="G79" s="6"/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25"/>
      <c r="O79" s="9"/>
    </row>
    <row r="80" spans="1:15" ht="15.75">
      <c r="A80" s="20"/>
      <c r="B80" s="22"/>
      <c r="C80" s="7" t="s">
        <v>19</v>
      </c>
      <c r="D80" s="4">
        <f t="shared" si="16"/>
        <v>0</v>
      </c>
      <c r="E80" s="4">
        <f t="shared" si="16"/>
        <v>0</v>
      </c>
      <c r="F80" s="6"/>
      <c r="G80" s="6"/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25"/>
      <c r="O80" s="9"/>
    </row>
    <row r="81" spans="1:15" ht="15.75" customHeight="1">
      <c r="A81" s="20"/>
      <c r="B81" s="22" t="s">
        <v>39</v>
      </c>
      <c r="C81" s="7" t="s">
        <v>13</v>
      </c>
      <c r="D81" s="4">
        <f>SUM(D82:D87)</f>
        <v>5000</v>
      </c>
      <c r="E81" s="4">
        <f>SUM(E82:E87)</f>
        <v>0</v>
      </c>
      <c r="F81" s="4">
        <f aca="true" t="shared" si="17" ref="F81:K81">SUM(F82:F87)</f>
        <v>5000</v>
      </c>
      <c r="G81" s="4">
        <f t="shared" si="17"/>
        <v>0</v>
      </c>
      <c r="H81" s="4">
        <f t="shared" si="17"/>
        <v>0</v>
      </c>
      <c r="I81" s="4">
        <f t="shared" si="17"/>
        <v>0</v>
      </c>
      <c r="J81" s="4">
        <f t="shared" si="17"/>
        <v>0</v>
      </c>
      <c r="K81" s="4">
        <f t="shared" si="17"/>
        <v>0</v>
      </c>
      <c r="L81" s="4">
        <f>SUM(L82:L87)</f>
        <v>0</v>
      </c>
      <c r="M81" s="4">
        <f>SUM(M82:M87)</f>
        <v>0</v>
      </c>
      <c r="N81" s="25"/>
      <c r="O81" s="9"/>
    </row>
    <row r="82" spans="1:15" ht="15.75">
      <c r="A82" s="20"/>
      <c r="B82" s="22"/>
      <c r="C82" s="7" t="s">
        <v>14</v>
      </c>
      <c r="D82" s="4">
        <f aca="true" t="shared" si="18" ref="D82:E87">F82+H82+J82+L82</f>
        <v>0</v>
      </c>
      <c r="E82" s="4">
        <f t="shared" si="18"/>
        <v>0</v>
      </c>
      <c r="F82" s="6"/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25"/>
      <c r="O82" s="9"/>
    </row>
    <row r="83" spans="1:15" ht="15.75">
      <c r="A83" s="20"/>
      <c r="B83" s="22"/>
      <c r="C83" s="7" t="s">
        <v>15</v>
      </c>
      <c r="D83" s="4">
        <f t="shared" si="18"/>
        <v>0</v>
      </c>
      <c r="E83" s="4">
        <f t="shared" si="18"/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25"/>
      <c r="O83" s="9"/>
    </row>
    <row r="84" spans="1:15" ht="15.75">
      <c r="A84" s="20"/>
      <c r="B84" s="22"/>
      <c r="C84" s="7" t="s">
        <v>16</v>
      </c>
      <c r="D84" s="4">
        <f t="shared" si="18"/>
        <v>500</v>
      </c>
      <c r="E84" s="4">
        <f t="shared" si="18"/>
        <v>0</v>
      </c>
      <c r="F84" s="6">
        <v>500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25"/>
      <c r="O84" s="9"/>
    </row>
    <row r="85" spans="1:15" ht="15.75">
      <c r="A85" s="20"/>
      <c r="B85" s="22"/>
      <c r="C85" s="7" t="s">
        <v>17</v>
      </c>
      <c r="D85" s="4">
        <f t="shared" si="18"/>
        <v>2500</v>
      </c>
      <c r="E85" s="4">
        <f t="shared" si="18"/>
        <v>0</v>
      </c>
      <c r="F85" s="6">
        <v>2500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25"/>
      <c r="O85" s="9"/>
    </row>
    <row r="86" spans="1:15" ht="15.75">
      <c r="A86" s="20"/>
      <c r="B86" s="22"/>
      <c r="C86" s="7" t="s">
        <v>18</v>
      </c>
      <c r="D86" s="4">
        <f t="shared" si="18"/>
        <v>2000</v>
      </c>
      <c r="E86" s="4">
        <f t="shared" si="18"/>
        <v>0</v>
      </c>
      <c r="F86" s="6">
        <v>2000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25"/>
      <c r="O86" s="9"/>
    </row>
    <row r="87" spans="1:15" ht="15.75">
      <c r="A87" s="20"/>
      <c r="B87" s="22"/>
      <c r="C87" s="7" t="s">
        <v>19</v>
      </c>
      <c r="D87" s="4">
        <f t="shared" si="18"/>
        <v>0</v>
      </c>
      <c r="E87" s="4">
        <f t="shared" si="18"/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25"/>
      <c r="O87" s="9"/>
    </row>
    <row r="88" spans="1:15" s="1" customFormat="1" ht="15.75" customHeight="1">
      <c r="A88" s="20"/>
      <c r="B88" s="22" t="s">
        <v>40</v>
      </c>
      <c r="C88" s="7" t="s">
        <v>13</v>
      </c>
      <c r="D88" s="4">
        <f>SUM(D89:D94)</f>
        <v>4500</v>
      </c>
      <c r="E88" s="4">
        <f>SUM(E89:E94)</f>
        <v>0</v>
      </c>
      <c r="F88" s="6">
        <f aca="true" t="shared" si="19" ref="F88:K88">SUM(F89:F94)</f>
        <v>4500</v>
      </c>
      <c r="G88" s="6">
        <f t="shared" si="19"/>
        <v>0</v>
      </c>
      <c r="H88" s="6">
        <f t="shared" si="19"/>
        <v>0</v>
      </c>
      <c r="I88" s="6">
        <f t="shared" si="19"/>
        <v>0</v>
      </c>
      <c r="J88" s="6">
        <f t="shared" si="19"/>
        <v>0</v>
      </c>
      <c r="K88" s="6">
        <f t="shared" si="19"/>
        <v>0</v>
      </c>
      <c r="L88" s="6">
        <f>SUM(L89:L94)</f>
        <v>0</v>
      </c>
      <c r="M88" s="6">
        <f>SUM(M89:M94)</f>
        <v>0</v>
      </c>
      <c r="N88" s="25"/>
      <c r="O88" s="9"/>
    </row>
    <row r="89" spans="1:15" ht="15.75">
      <c r="A89" s="20"/>
      <c r="B89" s="22"/>
      <c r="C89" s="7" t="s">
        <v>14</v>
      </c>
      <c r="D89" s="4">
        <f aca="true" t="shared" si="20" ref="D89:E94">F89+H89+J89+L89</f>
        <v>0</v>
      </c>
      <c r="E89" s="4">
        <f t="shared" si="20"/>
        <v>0</v>
      </c>
      <c r="F89" s="6">
        <v>0</v>
      </c>
      <c r="G89" s="6"/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25"/>
      <c r="O89" s="9"/>
    </row>
    <row r="90" spans="1:15" ht="15.75">
      <c r="A90" s="20"/>
      <c r="B90" s="22"/>
      <c r="C90" s="7" t="s">
        <v>15</v>
      </c>
      <c r="D90" s="4">
        <f t="shared" si="20"/>
        <v>2500</v>
      </c>
      <c r="E90" s="4">
        <f t="shared" si="20"/>
        <v>0</v>
      </c>
      <c r="F90" s="6">
        <v>2500</v>
      </c>
      <c r="G90" s="6"/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25"/>
      <c r="O90" s="9"/>
    </row>
    <row r="91" spans="1:15" ht="15.75">
      <c r="A91" s="20"/>
      <c r="B91" s="22"/>
      <c r="C91" s="7" t="s">
        <v>16</v>
      </c>
      <c r="D91" s="4">
        <f t="shared" si="20"/>
        <v>2000</v>
      </c>
      <c r="E91" s="4">
        <f>G91+I91+K91+M91</f>
        <v>0</v>
      </c>
      <c r="F91" s="6">
        <v>2000</v>
      </c>
      <c r="G91" s="6"/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25"/>
      <c r="O91" s="9"/>
    </row>
    <row r="92" spans="1:15" ht="15.75">
      <c r="A92" s="20"/>
      <c r="B92" s="22"/>
      <c r="C92" s="7" t="s">
        <v>17</v>
      </c>
      <c r="D92" s="4">
        <f t="shared" si="20"/>
        <v>0</v>
      </c>
      <c r="E92" s="4">
        <f t="shared" si="20"/>
        <v>0</v>
      </c>
      <c r="F92" s="6"/>
      <c r="G92" s="6"/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25"/>
      <c r="O92" s="9"/>
    </row>
    <row r="93" spans="1:15" ht="15.75">
      <c r="A93" s="20"/>
      <c r="B93" s="22"/>
      <c r="C93" s="7" t="s">
        <v>18</v>
      </c>
      <c r="D93" s="4">
        <f t="shared" si="20"/>
        <v>0</v>
      </c>
      <c r="E93" s="4">
        <f t="shared" si="20"/>
        <v>0</v>
      </c>
      <c r="F93" s="6"/>
      <c r="G93" s="6"/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25"/>
      <c r="O93" s="9"/>
    </row>
    <row r="94" spans="1:15" ht="15.75">
      <c r="A94" s="20"/>
      <c r="B94" s="22"/>
      <c r="C94" s="7" t="s">
        <v>19</v>
      </c>
      <c r="D94" s="4">
        <f t="shared" si="20"/>
        <v>0</v>
      </c>
      <c r="E94" s="4">
        <f t="shared" si="20"/>
        <v>0</v>
      </c>
      <c r="F94" s="6"/>
      <c r="G94" s="6"/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25"/>
      <c r="O94" s="9"/>
    </row>
    <row r="95" spans="1:15" s="1" customFormat="1" ht="15.75" customHeight="1">
      <c r="A95" s="20"/>
      <c r="B95" s="22" t="s">
        <v>41</v>
      </c>
      <c r="C95" s="7" t="s">
        <v>13</v>
      </c>
      <c r="D95" s="4">
        <f>SUM(D96:D101)</f>
        <v>13000</v>
      </c>
      <c r="E95" s="4">
        <f>SUM(E96:E101)</f>
        <v>0</v>
      </c>
      <c r="F95" s="6">
        <f aca="true" t="shared" si="21" ref="F95:K95">SUM(F96:F101)</f>
        <v>13000</v>
      </c>
      <c r="G95" s="6">
        <f t="shared" si="21"/>
        <v>0</v>
      </c>
      <c r="H95" s="6">
        <f t="shared" si="21"/>
        <v>0</v>
      </c>
      <c r="I95" s="6">
        <f t="shared" si="21"/>
        <v>0</v>
      </c>
      <c r="J95" s="6">
        <f t="shared" si="21"/>
        <v>0</v>
      </c>
      <c r="K95" s="6">
        <f t="shared" si="21"/>
        <v>0</v>
      </c>
      <c r="L95" s="6">
        <f>SUM(L96:L101)</f>
        <v>0</v>
      </c>
      <c r="M95" s="6">
        <f>SUM(M96:M101)</f>
        <v>0</v>
      </c>
      <c r="N95" s="25"/>
      <c r="O95" s="9"/>
    </row>
    <row r="96" spans="1:15" ht="15.75">
      <c r="A96" s="20"/>
      <c r="B96" s="22"/>
      <c r="C96" s="7" t="s">
        <v>14</v>
      </c>
      <c r="D96" s="4">
        <f aca="true" t="shared" si="22" ref="D96:E101">F96+H96+J96+L96</f>
        <v>0</v>
      </c>
      <c r="E96" s="4">
        <f t="shared" si="22"/>
        <v>0</v>
      </c>
      <c r="F96" s="6">
        <v>0</v>
      </c>
      <c r="G96" s="6"/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25"/>
      <c r="O96" s="9"/>
    </row>
    <row r="97" spans="1:15" ht="15.75">
      <c r="A97" s="20"/>
      <c r="B97" s="22"/>
      <c r="C97" s="7" t="s">
        <v>15</v>
      </c>
      <c r="D97" s="4">
        <f t="shared" si="22"/>
        <v>3000</v>
      </c>
      <c r="E97" s="4">
        <f t="shared" si="22"/>
        <v>0</v>
      </c>
      <c r="F97" s="6">
        <v>3000</v>
      </c>
      <c r="G97" s="6"/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25"/>
      <c r="O97" s="9"/>
    </row>
    <row r="98" spans="1:15" ht="15.75">
      <c r="A98" s="20"/>
      <c r="B98" s="22"/>
      <c r="C98" s="7" t="s">
        <v>16</v>
      </c>
      <c r="D98" s="4">
        <f t="shared" si="22"/>
        <v>5000</v>
      </c>
      <c r="E98" s="4">
        <f t="shared" si="22"/>
        <v>0</v>
      </c>
      <c r="F98" s="6">
        <v>5000</v>
      </c>
      <c r="G98" s="6"/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25"/>
      <c r="O98" s="9"/>
    </row>
    <row r="99" spans="1:15" ht="15.75">
      <c r="A99" s="20"/>
      <c r="B99" s="22"/>
      <c r="C99" s="7" t="s">
        <v>17</v>
      </c>
      <c r="D99" s="4">
        <f t="shared" si="22"/>
        <v>5000</v>
      </c>
      <c r="E99" s="4">
        <f t="shared" si="22"/>
        <v>0</v>
      </c>
      <c r="F99" s="6">
        <v>5000</v>
      </c>
      <c r="G99" s="6"/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25"/>
      <c r="O99" s="9"/>
    </row>
    <row r="100" spans="1:15" ht="15.75">
      <c r="A100" s="20"/>
      <c r="B100" s="22"/>
      <c r="C100" s="7" t="s">
        <v>18</v>
      </c>
      <c r="D100" s="4">
        <f t="shared" si="22"/>
        <v>0</v>
      </c>
      <c r="E100" s="4">
        <f t="shared" si="22"/>
        <v>0</v>
      </c>
      <c r="F100" s="6">
        <v>0</v>
      </c>
      <c r="G100" s="6"/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25"/>
      <c r="O100" s="9"/>
    </row>
    <row r="101" spans="1:15" ht="15.75">
      <c r="A101" s="20"/>
      <c r="B101" s="22"/>
      <c r="C101" s="7" t="s">
        <v>19</v>
      </c>
      <c r="D101" s="4">
        <f t="shared" si="22"/>
        <v>0</v>
      </c>
      <c r="E101" s="4">
        <f t="shared" si="22"/>
        <v>0</v>
      </c>
      <c r="F101" s="6">
        <v>0</v>
      </c>
      <c r="G101" s="6"/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25"/>
      <c r="O101" s="9"/>
    </row>
    <row r="102" spans="1:15" s="1" customFormat="1" ht="15.75" customHeight="1">
      <c r="A102" s="20"/>
      <c r="B102" s="22" t="s">
        <v>42</v>
      </c>
      <c r="C102" s="7" t="s">
        <v>13</v>
      </c>
      <c r="D102" s="4">
        <f>SUM(D103:D108)</f>
        <v>12000</v>
      </c>
      <c r="E102" s="4">
        <f>SUM(E103:E108)</f>
        <v>0</v>
      </c>
      <c r="F102" s="6">
        <f aca="true" t="shared" si="23" ref="F102:K102">SUM(F103:F108)</f>
        <v>12000</v>
      </c>
      <c r="G102" s="6">
        <f t="shared" si="23"/>
        <v>0</v>
      </c>
      <c r="H102" s="6">
        <f t="shared" si="23"/>
        <v>0</v>
      </c>
      <c r="I102" s="6">
        <f t="shared" si="23"/>
        <v>0</v>
      </c>
      <c r="J102" s="6">
        <f t="shared" si="23"/>
        <v>0</v>
      </c>
      <c r="K102" s="6">
        <f t="shared" si="23"/>
        <v>0</v>
      </c>
      <c r="L102" s="6">
        <f>SUM(L103:L108)</f>
        <v>0</v>
      </c>
      <c r="M102" s="6">
        <f>SUM(M103:M108)</f>
        <v>0</v>
      </c>
      <c r="N102" s="25"/>
      <c r="O102" s="9"/>
    </row>
    <row r="103" spans="1:15" ht="15.75">
      <c r="A103" s="20"/>
      <c r="B103" s="22"/>
      <c r="C103" s="7" t="s">
        <v>14</v>
      </c>
      <c r="D103" s="4">
        <f aca="true" t="shared" si="24" ref="D103:E108">F103+H103+J103+L103</f>
        <v>0</v>
      </c>
      <c r="E103" s="4">
        <f t="shared" si="24"/>
        <v>0</v>
      </c>
      <c r="F103" s="6">
        <v>0</v>
      </c>
      <c r="G103" s="6"/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25"/>
      <c r="O103" s="9"/>
    </row>
    <row r="104" spans="1:15" ht="15.75">
      <c r="A104" s="20"/>
      <c r="B104" s="22"/>
      <c r="C104" s="7" t="s">
        <v>15</v>
      </c>
      <c r="D104" s="4">
        <f t="shared" si="24"/>
        <v>4000</v>
      </c>
      <c r="E104" s="4">
        <f t="shared" si="24"/>
        <v>0</v>
      </c>
      <c r="F104" s="6">
        <v>4000</v>
      </c>
      <c r="G104" s="6"/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25"/>
      <c r="O104" s="9"/>
    </row>
    <row r="105" spans="1:15" ht="15.75">
      <c r="A105" s="20"/>
      <c r="B105" s="22"/>
      <c r="C105" s="7" t="s">
        <v>16</v>
      </c>
      <c r="D105" s="4">
        <f t="shared" si="24"/>
        <v>4000</v>
      </c>
      <c r="E105" s="4">
        <f t="shared" si="24"/>
        <v>0</v>
      </c>
      <c r="F105" s="6">
        <v>4000</v>
      </c>
      <c r="G105" s="6"/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25"/>
      <c r="O105" s="9"/>
    </row>
    <row r="106" spans="1:15" ht="15.75">
      <c r="A106" s="20"/>
      <c r="B106" s="22"/>
      <c r="C106" s="7" t="s">
        <v>17</v>
      </c>
      <c r="D106" s="4">
        <f t="shared" si="24"/>
        <v>4000</v>
      </c>
      <c r="E106" s="4">
        <f t="shared" si="24"/>
        <v>0</v>
      </c>
      <c r="F106" s="6">
        <v>4000</v>
      </c>
      <c r="G106" s="6"/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25"/>
      <c r="O106" s="9"/>
    </row>
    <row r="107" spans="1:15" ht="15.75">
      <c r="A107" s="20"/>
      <c r="B107" s="22"/>
      <c r="C107" s="7" t="s">
        <v>18</v>
      </c>
      <c r="D107" s="4">
        <f t="shared" si="24"/>
        <v>0</v>
      </c>
      <c r="E107" s="4">
        <f t="shared" si="24"/>
        <v>0</v>
      </c>
      <c r="F107" s="6">
        <v>0</v>
      </c>
      <c r="G107" s="6"/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25"/>
      <c r="O107" s="9"/>
    </row>
    <row r="108" spans="1:15" ht="15.75">
      <c r="A108" s="20"/>
      <c r="B108" s="22"/>
      <c r="C108" s="7" t="s">
        <v>19</v>
      </c>
      <c r="D108" s="4">
        <f t="shared" si="24"/>
        <v>0</v>
      </c>
      <c r="E108" s="4">
        <f t="shared" si="24"/>
        <v>0</v>
      </c>
      <c r="F108" s="6">
        <v>0</v>
      </c>
      <c r="G108" s="6"/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25"/>
      <c r="O108" s="9"/>
    </row>
    <row r="109" spans="1:15" s="1" customFormat="1" ht="15.75" customHeight="1">
      <c r="A109" s="20"/>
      <c r="B109" s="22" t="s">
        <v>43</v>
      </c>
      <c r="C109" s="7" t="s">
        <v>13</v>
      </c>
      <c r="D109" s="4">
        <f>SUM(D110:D115)</f>
        <v>8763.5</v>
      </c>
      <c r="E109" s="4">
        <f>SUM(E110:E115)</f>
        <v>0</v>
      </c>
      <c r="F109" s="6">
        <f aca="true" t="shared" si="25" ref="F109:K109">SUM(F110:F115)</f>
        <v>8763.5</v>
      </c>
      <c r="G109" s="6">
        <f t="shared" si="25"/>
        <v>0</v>
      </c>
      <c r="H109" s="6">
        <f t="shared" si="25"/>
        <v>0</v>
      </c>
      <c r="I109" s="6">
        <f t="shared" si="25"/>
        <v>0</v>
      </c>
      <c r="J109" s="6">
        <f t="shared" si="25"/>
        <v>0</v>
      </c>
      <c r="K109" s="6">
        <f t="shared" si="25"/>
        <v>0</v>
      </c>
      <c r="L109" s="6">
        <f>SUM(L110:L115)</f>
        <v>0</v>
      </c>
      <c r="M109" s="6">
        <f>SUM(M110:M115)</f>
        <v>0</v>
      </c>
      <c r="N109" s="25"/>
      <c r="O109" s="9"/>
    </row>
    <row r="110" spans="1:15" ht="15.75">
      <c r="A110" s="20"/>
      <c r="B110" s="22"/>
      <c r="C110" s="7" t="s">
        <v>14</v>
      </c>
      <c r="D110" s="4">
        <f aca="true" t="shared" si="26" ref="D110:E115">F110+H110+J110+L110</f>
        <v>0</v>
      </c>
      <c r="E110" s="4">
        <f t="shared" si="26"/>
        <v>0</v>
      </c>
      <c r="F110" s="6">
        <v>0</v>
      </c>
      <c r="G110" s="6"/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25"/>
      <c r="O110" s="9"/>
    </row>
    <row r="111" spans="1:15" ht="15.75">
      <c r="A111" s="20"/>
      <c r="B111" s="22"/>
      <c r="C111" s="7" t="s">
        <v>15</v>
      </c>
      <c r="D111" s="4">
        <f t="shared" si="26"/>
        <v>763.5</v>
      </c>
      <c r="E111" s="4">
        <f t="shared" si="26"/>
        <v>0</v>
      </c>
      <c r="F111" s="6">
        <v>763.5</v>
      </c>
      <c r="G111" s="6"/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25"/>
      <c r="O111" s="9"/>
    </row>
    <row r="112" spans="1:15" ht="15.75">
      <c r="A112" s="20"/>
      <c r="B112" s="22"/>
      <c r="C112" s="7" t="s">
        <v>16</v>
      </c>
      <c r="D112" s="4">
        <f t="shared" si="26"/>
        <v>0</v>
      </c>
      <c r="E112" s="4">
        <f t="shared" si="26"/>
        <v>0</v>
      </c>
      <c r="F112" s="6">
        <v>0</v>
      </c>
      <c r="G112" s="6"/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25"/>
      <c r="O112" s="9"/>
    </row>
    <row r="113" spans="1:15" ht="15.75">
      <c r="A113" s="20"/>
      <c r="B113" s="22"/>
      <c r="C113" s="7" t="s">
        <v>17</v>
      </c>
      <c r="D113" s="4">
        <f t="shared" si="26"/>
        <v>0</v>
      </c>
      <c r="E113" s="4">
        <f t="shared" si="26"/>
        <v>0</v>
      </c>
      <c r="F113" s="6">
        <v>0</v>
      </c>
      <c r="G113" s="6"/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25"/>
      <c r="O113" s="9"/>
    </row>
    <row r="114" spans="1:15" ht="15.75">
      <c r="A114" s="20"/>
      <c r="B114" s="22"/>
      <c r="C114" s="7" t="s">
        <v>18</v>
      </c>
      <c r="D114" s="4">
        <f t="shared" si="26"/>
        <v>4000</v>
      </c>
      <c r="E114" s="4">
        <f t="shared" si="26"/>
        <v>0</v>
      </c>
      <c r="F114" s="6">
        <v>4000</v>
      </c>
      <c r="G114" s="6"/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25"/>
      <c r="O114" s="9"/>
    </row>
    <row r="115" spans="1:15" ht="15.75">
      <c r="A115" s="20"/>
      <c r="B115" s="22"/>
      <c r="C115" s="7" t="s">
        <v>19</v>
      </c>
      <c r="D115" s="4">
        <f t="shared" si="26"/>
        <v>4000</v>
      </c>
      <c r="E115" s="4">
        <f t="shared" si="26"/>
        <v>0</v>
      </c>
      <c r="F115" s="6">
        <v>4000</v>
      </c>
      <c r="G115" s="6"/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25"/>
      <c r="O115" s="9"/>
    </row>
    <row r="116" spans="1:15" s="1" customFormat="1" ht="15.75" customHeight="1">
      <c r="A116" s="20"/>
      <c r="B116" s="22" t="s">
        <v>44</v>
      </c>
      <c r="C116" s="7" t="s">
        <v>13</v>
      </c>
      <c r="D116" s="4">
        <f>SUM(D117:D122)</f>
        <v>9000</v>
      </c>
      <c r="E116" s="4">
        <f>SUM(E117:E122)</f>
        <v>1000</v>
      </c>
      <c r="F116" s="6">
        <f aca="true" t="shared" si="27" ref="F116:M116">SUM(F117:F122)</f>
        <v>9000</v>
      </c>
      <c r="G116" s="6">
        <f t="shared" si="27"/>
        <v>1000</v>
      </c>
      <c r="H116" s="6">
        <f t="shared" si="27"/>
        <v>0</v>
      </c>
      <c r="I116" s="6">
        <f t="shared" si="27"/>
        <v>0</v>
      </c>
      <c r="J116" s="6">
        <f t="shared" si="27"/>
        <v>0</v>
      </c>
      <c r="K116" s="6">
        <f t="shared" si="27"/>
        <v>0</v>
      </c>
      <c r="L116" s="6">
        <f t="shared" si="27"/>
        <v>0</v>
      </c>
      <c r="M116" s="6">
        <f t="shared" si="27"/>
        <v>0</v>
      </c>
      <c r="N116" s="25"/>
      <c r="O116" s="9"/>
    </row>
    <row r="117" spans="1:15" ht="15.75">
      <c r="A117" s="20"/>
      <c r="B117" s="22"/>
      <c r="C117" s="7" t="s">
        <v>14</v>
      </c>
      <c r="D117" s="4">
        <f aca="true" t="shared" si="28" ref="D117:D122">F117+H117+J117+L117</f>
        <v>0</v>
      </c>
      <c r="E117" s="4">
        <f aca="true" t="shared" si="29" ref="E117:E122">G117+I117+K117+M117</f>
        <v>0</v>
      </c>
      <c r="F117" s="6">
        <v>0</v>
      </c>
      <c r="G117" s="6"/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25"/>
      <c r="O117" s="9"/>
    </row>
    <row r="118" spans="1:15" ht="15.75">
      <c r="A118" s="20"/>
      <c r="B118" s="22"/>
      <c r="C118" s="7" t="s">
        <v>15</v>
      </c>
      <c r="D118" s="4">
        <f t="shared" si="28"/>
        <v>1000</v>
      </c>
      <c r="E118" s="4">
        <f t="shared" si="29"/>
        <v>1000</v>
      </c>
      <c r="F118" s="6">
        <v>1000</v>
      </c>
      <c r="G118" s="6">
        <v>1000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25"/>
      <c r="O118" s="9"/>
    </row>
    <row r="119" spans="1:15" ht="15.75">
      <c r="A119" s="20"/>
      <c r="B119" s="22"/>
      <c r="C119" s="7" t="s">
        <v>16</v>
      </c>
      <c r="D119" s="4">
        <f t="shared" si="28"/>
        <v>4000</v>
      </c>
      <c r="E119" s="4">
        <f t="shared" si="29"/>
        <v>0</v>
      </c>
      <c r="F119" s="6">
        <v>4000</v>
      </c>
      <c r="G119" s="6"/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25"/>
      <c r="O119" s="9"/>
    </row>
    <row r="120" spans="1:15" ht="15.75">
      <c r="A120" s="20"/>
      <c r="B120" s="22"/>
      <c r="C120" s="7" t="s">
        <v>17</v>
      </c>
      <c r="D120" s="4">
        <f t="shared" si="28"/>
        <v>4000</v>
      </c>
      <c r="E120" s="4">
        <f t="shared" si="29"/>
        <v>0</v>
      </c>
      <c r="F120" s="6">
        <v>4000</v>
      </c>
      <c r="G120" s="6"/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25"/>
      <c r="O120" s="9"/>
    </row>
    <row r="121" spans="1:15" ht="15.75">
      <c r="A121" s="20"/>
      <c r="B121" s="22"/>
      <c r="C121" s="7" t="s">
        <v>18</v>
      </c>
      <c r="D121" s="4">
        <f t="shared" si="28"/>
        <v>0</v>
      </c>
      <c r="E121" s="4">
        <f t="shared" si="29"/>
        <v>0</v>
      </c>
      <c r="F121" s="6">
        <v>0</v>
      </c>
      <c r="G121" s="6"/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25"/>
      <c r="O121" s="9"/>
    </row>
    <row r="122" spans="1:15" ht="15.75">
      <c r="A122" s="20"/>
      <c r="B122" s="22"/>
      <c r="C122" s="7" t="s">
        <v>19</v>
      </c>
      <c r="D122" s="4">
        <f t="shared" si="28"/>
        <v>0</v>
      </c>
      <c r="E122" s="4">
        <f t="shared" si="29"/>
        <v>0</v>
      </c>
      <c r="F122" s="6">
        <v>0</v>
      </c>
      <c r="G122" s="6"/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25"/>
      <c r="O122" s="9"/>
    </row>
    <row r="123" spans="1:15" ht="15.75" customHeight="1">
      <c r="A123" s="20"/>
      <c r="B123" s="22" t="s">
        <v>45</v>
      </c>
      <c r="C123" s="7" t="s">
        <v>13</v>
      </c>
      <c r="D123" s="4">
        <f>SUM(D124:D129)</f>
        <v>10000</v>
      </c>
      <c r="E123" s="4">
        <f>SUM(E124:E129)</f>
        <v>0</v>
      </c>
      <c r="F123" s="4">
        <f aca="true" t="shared" si="30" ref="F123:K123">SUM(F124:F129)</f>
        <v>10000</v>
      </c>
      <c r="G123" s="4">
        <f t="shared" si="30"/>
        <v>0</v>
      </c>
      <c r="H123" s="4">
        <f t="shared" si="30"/>
        <v>0</v>
      </c>
      <c r="I123" s="4">
        <f t="shared" si="30"/>
        <v>0</v>
      </c>
      <c r="J123" s="4">
        <f t="shared" si="30"/>
        <v>0</v>
      </c>
      <c r="K123" s="4">
        <f t="shared" si="30"/>
        <v>0</v>
      </c>
      <c r="L123" s="4">
        <f>SUM(L124:L129)</f>
        <v>0</v>
      </c>
      <c r="M123" s="4">
        <f>SUM(M124:M129)</f>
        <v>0</v>
      </c>
      <c r="N123" s="25"/>
      <c r="O123" s="9"/>
    </row>
    <row r="124" spans="1:15" ht="15.75">
      <c r="A124" s="20"/>
      <c r="B124" s="22"/>
      <c r="C124" s="7" t="s">
        <v>14</v>
      </c>
      <c r="D124" s="4">
        <f aca="true" t="shared" si="31" ref="D124:E129">F124+H124+J124+L124</f>
        <v>0</v>
      </c>
      <c r="E124" s="4">
        <f t="shared" si="31"/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25"/>
      <c r="O124" s="9"/>
    </row>
    <row r="125" spans="1:15" ht="15.75">
      <c r="A125" s="20"/>
      <c r="B125" s="22"/>
      <c r="C125" s="7" t="s">
        <v>15</v>
      </c>
      <c r="D125" s="4">
        <f t="shared" si="31"/>
        <v>2000</v>
      </c>
      <c r="E125" s="4">
        <f t="shared" si="31"/>
        <v>0</v>
      </c>
      <c r="F125" s="6">
        <v>2000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25"/>
      <c r="O125" s="9"/>
    </row>
    <row r="126" spans="1:15" ht="15.75">
      <c r="A126" s="20"/>
      <c r="B126" s="22"/>
      <c r="C126" s="7" t="s">
        <v>16</v>
      </c>
      <c r="D126" s="4">
        <f t="shared" si="31"/>
        <v>4000</v>
      </c>
      <c r="E126" s="4">
        <f t="shared" si="31"/>
        <v>0</v>
      </c>
      <c r="F126" s="6">
        <v>4000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25"/>
      <c r="O126" s="9"/>
    </row>
    <row r="127" spans="1:15" ht="15.75">
      <c r="A127" s="20"/>
      <c r="B127" s="22"/>
      <c r="C127" s="7" t="s">
        <v>17</v>
      </c>
      <c r="D127" s="4">
        <f t="shared" si="31"/>
        <v>4000</v>
      </c>
      <c r="E127" s="4">
        <f t="shared" si="31"/>
        <v>0</v>
      </c>
      <c r="F127" s="6">
        <v>4000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25"/>
      <c r="O127" s="9"/>
    </row>
    <row r="128" spans="1:15" ht="15.75">
      <c r="A128" s="20"/>
      <c r="B128" s="22"/>
      <c r="C128" s="7" t="s">
        <v>18</v>
      </c>
      <c r="D128" s="4">
        <f t="shared" si="31"/>
        <v>0</v>
      </c>
      <c r="E128" s="4">
        <f t="shared" si="31"/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25"/>
      <c r="O128" s="9"/>
    </row>
    <row r="129" spans="1:15" ht="15.75">
      <c r="A129" s="21"/>
      <c r="B129" s="22"/>
      <c r="C129" s="7" t="s">
        <v>19</v>
      </c>
      <c r="D129" s="4">
        <f t="shared" si="31"/>
        <v>0</v>
      </c>
      <c r="E129" s="4">
        <f t="shared" si="31"/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26"/>
      <c r="O129" s="9"/>
    </row>
    <row r="130" spans="1:15" s="3" customFormat="1" ht="15.75" customHeight="1">
      <c r="A130" s="19"/>
      <c r="B130" s="18" t="s">
        <v>47</v>
      </c>
      <c r="C130" s="12" t="s">
        <v>13</v>
      </c>
      <c r="D130" s="4">
        <f>SUM(D131:D136)</f>
        <v>5804448</v>
      </c>
      <c r="E130" s="4">
        <f aca="true" t="shared" si="32" ref="E130:M130">SUM(E131:E136)</f>
        <v>0</v>
      </c>
      <c r="F130" s="4">
        <f t="shared" si="32"/>
        <v>5804448</v>
      </c>
      <c r="G130" s="4">
        <f t="shared" si="32"/>
        <v>0</v>
      </c>
      <c r="H130" s="4">
        <f t="shared" si="32"/>
        <v>0</v>
      </c>
      <c r="I130" s="4">
        <f t="shared" si="32"/>
        <v>0</v>
      </c>
      <c r="J130" s="4">
        <f t="shared" si="32"/>
        <v>0</v>
      </c>
      <c r="K130" s="4">
        <f t="shared" si="32"/>
        <v>0</v>
      </c>
      <c r="L130" s="4">
        <f t="shared" si="32"/>
        <v>0</v>
      </c>
      <c r="M130" s="4">
        <f t="shared" si="32"/>
        <v>0</v>
      </c>
      <c r="N130" s="24" t="s">
        <v>29</v>
      </c>
      <c r="O130" s="9"/>
    </row>
    <row r="131" spans="1:15" s="3" customFormat="1" ht="15.75" customHeight="1">
      <c r="A131" s="20"/>
      <c r="B131" s="23" t="s">
        <v>22</v>
      </c>
      <c r="C131" s="12" t="s">
        <v>14</v>
      </c>
      <c r="D131" s="4">
        <f aca="true" t="shared" si="33" ref="D131:D136">F131+H131+J131+L131</f>
        <v>0</v>
      </c>
      <c r="E131" s="4">
        <f aca="true" t="shared" si="34" ref="E131:E136">G131+I131+K131+M131</f>
        <v>0</v>
      </c>
      <c r="F131" s="4">
        <f aca="true" t="shared" si="35" ref="F131:M131">F138+F145+F152</f>
        <v>0</v>
      </c>
      <c r="G131" s="4">
        <f t="shared" si="35"/>
        <v>0</v>
      </c>
      <c r="H131" s="4">
        <f t="shared" si="35"/>
        <v>0</v>
      </c>
      <c r="I131" s="4">
        <f t="shared" si="35"/>
        <v>0</v>
      </c>
      <c r="J131" s="4">
        <f t="shared" si="35"/>
        <v>0</v>
      </c>
      <c r="K131" s="4">
        <f t="shared" si="35"/>
        <v>0</v>
      </c>
      <c r="L131" s="4">
        <f t="shared" si="35"/>
        <v>0</v>
      </c>
      <c r="M131" s="4">
        <f t="shared" si="35"/>
        <v>0</v>
      </c>
      <c r="N131" s="25"/>
      <c r="O131" s="9"/>
    </row>
    <row r="132" spans="1:15" s="3" customFormat="1" ht="15.75">
      <c r="A132" s="20"/>
      <c r="B132" s="23"/>
      <c r="C132" s="12" t="s">
        <v>15</v>
      </c>
      <c r="D132" s="4">
        <f t="shared" si="33"/>
        <v>780000</v>
      </c>
      <c r="E132" s="4">
        <f t="shared" si="34"/>
        <v>0</v>
      </c>
      <c r="F132" s="4">
        <f aca="true" t="shared" si="36" ref="F132:K136">F139+F146+F153</f>
        <v>780000</v>
      </c>
      <c r="G132" s="4">
        <f t="shared" si="36"/>
        <v>0</v>
      </c>
      <c r="H132" s="4">
        <f t="shared" si="36"/>
        <v>0</v>
      </c>
      <c r="I132" s="4">
        <f t="shared" si="36"/>
        <v>0</v>
      </c>
      <c r="J132" s="4">
        <f t="shared" si="36"/>
        <v>0</v>
      </c>
      <c r="K132" s="4">
        <f t="shared" si="36"/>
        <v>0</v>
      </c>
      <c r="L132" s="4">
        <f aca="true" t="shared" si="37" ref="L132:M136">L139+L146+L153</f>
        <v>0</v>
      </c>
      <c r="M132" s="4">
        <f t="shared" si="37"/>
        <v>0</v>
      </c>
      <c r="N132" s="25"/>
      <c r="O132" s="9"/>
    </row>
    <row r="133" spans="1:15" s="3" customFormat="1" ht="15.75">
      <c r="A133" s="20"/>
      <c r="B133" s="23"/>
      <c r="C133" s="12" t="s">
        <v>16</v>
      </c>
      <c r="D133" s="4">
        <f t="shared" si="33"/>
        <v>936000</v>
      </c>
      <c r="E133" s="4">
        <f t="shared" si="34"/>
        <v>0</v>
      </c>
      <c r="F133" s="4">
        <f t="shared" si="36"/>
        <v>936000</v>
      </c>
      <c r="G133" s="4">
        <f t="shared" si="36"/>
        <v>0</v>
      </c>
      <c r="H133" s="4">
        <f t="shared" si="36"/>
        <v>0</v>
      </c>
      <c r="I133" s="4">
        <f t="shared" si="36"/>
        <v>0</v>
      </c>
      <c r="J133" s="4">
        <f t="shared" si="36"/>
        <v>0</v>
      </c>
      <c r="K133" s="4">
        <f t="shared" si="36"/>
        <v>0</v>
      </c>
      <c r="L133" s="4">
        <f t="shared" si="37"/>
        <v>0</v>
      </c>
      <c r="M133" s="4">
        <f t="shared" si="37"/>
        <v>0</v>
      </c>
      <c r="N133" s="25"/>
      <c r="O133" s="9"/>
    </row>
    <row r="134" spans="1:15" s="3" customFormat="1" ht="15.75">
      <c r="A134" s="20"/>
      <c r="B134" s="23"/>
      <c r="C134" s="12" t="s">
        <v>17</v>
      </c>
      <c r="D134" s="4">
        <f t="shared" si="33"/>
        <v>1123200</v>
      </c>
      <c r="E134" s="4">
        <f t="shared" si="34"/>
        <v>0</v>
      </c>
      <c r="F134" s="4">
        <f t="shared" si="36"/>
        <v>1123200</v>
      </c>
      <c r="G134" s="4">
        <f t="shared" si="36"/>
        <v>0</v>
      </c>
      <c r="H134" s="4">
        <f t="shared" si="36"/>
        <v>0</v>
      </c>
      <c r="I134" s="4">
        <f t="shared" si="36"/>
        <v>0</v>
      </c>
      <c r="J134" s="4">
        <f t="shared" si="36"/>
        <v>0</v>
      </c>
      <c r="K134" s="4">
        <f t="shared" si="36"/>
        <v>0</v>
      </c>
      <c r="L134" s="4">
        <f t="shared" si="37"/>
        <v>0</v>
      </c>
      <c r="M134" s="4">
        <f t="shared" si="37"/>
        <v>0</v>
      </c>
      <c r="N134" s="25"/>
      <c r="O134" s="9"/>
    </row>
    <row r="135" spans="1:15" s="3" customFormat="1" ht="15.75">
      <c r="A135" s="20"/>
      <c r="B135" s="23"/>
      <c r="C135" s="12" t="s">
        <v>18</v>
      </c>
      <c r="D135" s="4">
        <f t="shared" si="33"/>
        <v>1347840</v>
      </c>
      <c r="E135" s="4">
        <f t="shared" si="34"/>
        <v>0</v>
      </c>
      <c r="F135" s="4">
        <f t="shared" si="36"/>
        <v>1347840</v>
      </c>
      <c r="G135" s="4">
        <f t="shared" si="36"/>
        <v>0</v>
      </c>
      <c r="H135" s="4">
        <f t="shared" si="36"/>
        <v>0</v>
      </c>
      <c r="I135" s="4">
        <f t="shared" si="36"/>
        <v>0</v>
      </c>
      <c r="J135" s="4">
        <f t="shared" si="36"/>
        <v>0</v>
      </c>
      <c r="K135" s="4">
        <f t="shared" si="36"/>
        <v>0</v>
      </c>
      <c r="L135" s="4">
        <f t="shared" si="37"/>
        <v>0</v>
      </c>
      <c r="M135" s="4">
        <f t="shared" si="37"/>
        <v>0</v>
      </c>
      <c r="N135" s="25"/>
      <c r="O135" s="9"/>
    </row>
    <row r="136" spans="1:15" s="3" customFormat="1" ht="15.75">
      <c r="A136" s="20"/>
      <c r="B136" s="23"/>
      <c r="C136" s="12" t="s">
        <v>19</v>
      </c>
      <c r="D136" s="4">
        <f t="shared" si="33"/>
        <v>1617408</v>
      </c>
      <c r="E136" s="4">
        <f t="shared" si="34"/>
        <v>0</v>
      </c>
      <c r="F136" s="4">
        <f>F143+F150+F157</f>
        <v>1617408</v>
      </c>
      <c r="G136" s="4">
        <f t="shared" si="36"/>
        <v>0</v>
      </c>
      <c r="H136" s="4">
        <f t="shared" si="36"/>
        <v>0</v>
      </c>
      <c r="I136" s="4">
        <f t="shared" si="36"/>
        <v>0</v>
      </c>
      <c r="J136" s="4">
        <f t="shared" si="36"/>
        <v>0</v>
      </c>
      <c r="K136" s="4">
        <f t="shared" si="36"/>
        <v>0</v>
      </c>
      <c r="L136" s="4">
        <f t="shared" si="37"/>
        <v>0</v>
      </c>
      <c r="M136" s="4">
        <f t="shared" si="37"/>
        <v>0</v>
      </c>
      <c r="N136" s="25"/>
      <c r="O136" s="9"/>
    </row>
    <row r="137" spans="1:15" ht="15.75" customHeight="1">
      <c r="A137" s="20"/>
      <c r="B137" s="22" t="s">
        <v>48</v>
      </c>
      <c r="C137" s="7" t="s">
        <v>13</v>
      </c>
      <c r="D137" s="4">
        <f>SUM(D138:D143)</f>
        <v>1785984</v>
      </c>
      <c r="E137" s="4">
        <f>SUM(E138:E143)</f>
        <v>0</v>
      </c>
      <c r="F137" s="4">
        <f aca="true" t="shared" si="38" ref="F137:K137">SUM(F138:F143)</f>
        <v>1785984</v>
      </c>
      <c r="G137" s="4">
        <f t="shared" si="38"/>
        <v>0</v>
      </c>
      <c r="H137" s="4">
        <f t="shared" si="38"/>
        <v>0</v>
      </c>
      <c r="I137" s="4">
        <f t="shared" si="38"/>
        <v>0</v>
      </c>
      <c r="J137" s="4">
        <f t="shared" si="38"/>
        <v>0</v>
      </c>
      <c r="K137" s="4">
        <f t="shared" si="38"/>
        <v>0</v>
      </c>
      <c r="L137" s="4">
        <f>SUM(L138:L143)</f>
        <v>0</v>
      </c>
      <c r="M137" s="4">
        <f>SUM(M138:M143)</f>
        <v>0</v>
      </c>
      <c r="N137" s="25"/>
      <c r="O137" s="9"/>
    </row>
    <row r="138" spans="1:15" ht="15.75">
      <c r="A138" s="20"/>
      <c r="B138" s="22"/>
      <c r="C138" s="7" t="s">
        <v>14</v>
      </c>
      <c r="D138" s="4">
        <f aca="true" t="shared" si="39" ref="D138:E143">F138+H138+J138+L138</f>
        <v>0</v>
      </c>
      <c r="E138" s="4">
        <f t="shared" si="39"/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25"/>
      <c r="O138" s="9"/>
    </row>
    <row r="139" spans="1:15" ht="15.75">
      <c r="A139" s="20"/>
      <c r="B139" s="22"/>
      <c r="C139" s="7" t="s">
        <v>15</v>
      </c>
      <c r="D139" s="4">
        <f t="shared" si="39"/>
        <v>240000</v>
      </c>
      <c r="E139" s="4">
        <f t="shared" si="39"/>
        <v>0</v>
      </c>
      <c r="F139" s="6">
        <v>240000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25"/>
      <c r="O139" s="9"/>
    </row>
    <row r="140" spans="1:15" ht="15.75">
      <c r="A140" s="20"/>
      <c r="B140" s="22"/>
      <c r="C140" s="7" t="s">
        <v>16</v>
      </c>
      <c r="D140" s="4">
        <f t="shared" si="39"/>
        <v>288000</v>
      </c>
      <c r="E140" s="4">
        <f t="shared" si="39"/>
        <v>0</v>
      </c>
      <c r="F140" s="6">
        <f>1.2*F139</f>
        <v>288000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25"/>
      <c r="O140" s="9"/>
    </row>
    <row r="141" spans="1:15" ht="15.75">
      <c r="A141" s="20"/>
      <c r="B141" s="22"/>
      <c r="C141" s="7" t="s">
        <v>17</v>
      </c>
      <c r="D141" s="4">
        <f t="shared" si="39"/>
        <v>345600</v>
      </c>
      <c r="E141" s="4">
        <f t="shared" si="39"/>
        <v>0</v>
      </c>
      <c r="F141" s="6">
        <f>1.2*F140</f>
        <v>345600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25"/>
      <c r="O141" s="9"/>
    </row>
    <row r="142" spans="1:15" ht="15.75">
      <c r="A142" s="20"/>
      <c r="B142" s="22"/>
      <c r="C142" s="7" t="s">
        <v>18</v>
      </c>
      <c r="D142" s="4">
        <f t="shared" si="39"/>
        <v>414720</v>
      </c>
      <c r="E142" s="4">
        <f t="shared" si="39"/>
        <v>0</v>
      </c>
      <c r="F142" s="6">
        <f>1.2*F141</f>
        <v>414720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25"/>
      <c r="O142" s="9"/>
    </row>
    <row r="143" spans="1:15" ht="15.75">
      <c r="A143" s="20"/>
      <c r="B143" s="22"/>
      <c r="C143" s="7" t="s">
        <v>19</v>
      </c>
      <c r="D143" s="4">
        <f t="shared" si="39"/>
        <v>497664</v>
      </c>
      <c r="E143" s="4">
        <f t="shared" si="39"/>
        <v>0</v>
      </c>
      <c r="F143" s="6">
        <f>1.2*F142</f>
        <v>497664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25"/>
      <c r="O143" s="9"/>
    </row>
    <row r="144" spans="1:15" s="3" customFormat="1" ht="15.75" customHeight="1">
      <c r="A144" s="20"/>
      <c r="B144" s="22" t="s">
        <v>49</v>
      </c>
      <c r="C144" s="12" t="s">
        <v>13</v>
      </c>
      <c r="D144" s="4">
        <f>SUM(D145:D150)</f>
        <v>1785984</v>
      </c>
      <c r="E144" s="4">
        <f>SUM(E145:E150)</f>
        <v>0</v>
      </c>
      <c r="F144" s="4">
        <f aca="true" t="shared" si="40" ref="F144:K144">SUM(F145:F150)</f>
        <v>1785984</v>
      </c>
      <c r="G144" s="4">
        <f t="shared" si="40"/>
        <v>0</v>
      </c>
      <c r="H144" s="4">
        <f t="shared" si="40"/>
        <v>0</v>
      </c>
      <c r="I144" s="4">
        <f t="shared" si="40"/>
        <v>0</v>
      </c>
      <c r="J144" s="4">
        <f t="shared" si="40"/>
        <v>0</v>
      </c>
      <c r="K144" s="4">
        <f t="shared" si="40"/>
        <v>0</v>
      </c>
      <c r="L144" s="4">
        <f>SUM(L145:L150)</f>
        <v>0</v>
      </c>
      <c r="M144" s="4">
        <f>SUM(M145:M150)</f>
        <v>0</v>
      </c>
      <c r="N144" s="25"/>
      <c r="O144" s="9"/>
    </row>
    <row r="145" spans="1:15" ht="15.75">
      <c r="A145" s="20"/>
      <c r="B145" s="22"/>
      <c r="C145" s="7" t="s">
        <v>14</v>
      </c>
      <c r="D145" s="4">
        <f aca="true" t="shared" si="41" ref="D145:E150">F145+H145+J145+L145</f>
        <v>0</v>
      </c>
      <c r="E145" s="4">
        <f t="shared" si="41"/>
        <v>0</v>
      </c>
      <c r="F145" s="6">
        <v>0</v>
      </c>
      <c r="G145" s="6"/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25"/>
      <c r="O145" s="9"/>
    </row>
    <row r="146" spans="1:15" ht="15.75">
      <c r="A146" s="20"/>
      <c r="B146" s="22"/>
      <c r="C146" s="7" t="s">
        <v>15</v>
      </c>
      <c r="D146" s="4">
        <f t="shared" si="41"/>
        <v>240000</v>
      </c>
      <c r="E146" s="4">
        <f t="shared" si="41"/>
        <v>0</v>
      </c>
      <c r="F146" s="6">
        <v>240000</v>
      </c>
      <c r="G146" s="6"/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25"/>
      <c r="O146" s="9"/>
    </row>
    <row r="147" spans="1:15" ht="15.75">
      <c r="A147" s="20"/>
      <c r="B147" s="22"/>
      <c r="C147" s="7" t="s">
        <v>16</v>
      </c>
      <c r="D147" s="4">
        <f t="shared" si="41"/>
        <v>288000</v>
      </c>
      <c r="E147" s="4">
        <f>G147+I147+K147+M147</f>
        <v>0</v>
      </c>
      <c r="F147" s="6">
        <f>1.2*F146</f>
        <v>288000</v>
      </c>
      <c r="G147" s="6"/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25"/>
      <c r="O147" s="9"/>
    </row>
    <row r="148" spans="1:15" ht="15.75">
      <c r="A148" s="20"/>
      <c r="B148" s="22"/>
      <c r="C148" s="7" t="s">
        <v>17</v>
      </c>
      <c r="D148" s="4">
        <f t="shared" si="41"/>
        <v>345600</v>
      </c>
      <c r="E148" s="4">
        <f t="shared" si="41"/>
        <v>0</v>
      </c>
      <c r="F148" s="6">
        <f>1.2*F147</f>
        <v>345600</v>
      </c>
      <c r="G148" s="6"/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25"/>
      <c r="O148" s="9"/>
    </row>
    <row r="149" spans="1:15" ht="15.75">
      <c r="A149" s="20"/>
      <c r="B149" s="22"/>
      <c r="C149" s="7" t="s">
        <v>18</v>
      </c>
      <c r="D149" s="4">
        <f t="shared" si="41"/>
        <v>414720</v>
      </c>
      <c r="E149" s="4">
        <f t="shared" si="41"/>
        <v>0</v>
      </c>
      <c r="F149" s="6">
        <f>1.2*F148</f>
        <v>414720</v>
      </c>
      <c r="G149" s="6"/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25"/>
      <c r="O149" s="9"/>
    </row>
    <row r="150" spans="1:15" ht="15.75">
      <c r="A150" s="20"/>
      <c r="B150" s="22"/>
      <c r="C150" s="7" t="s">
        <v>19</v>
      </c>
      <c r="D150" s="4">
        <f t="shared" si="41"/>
        <v>497664</v>
      </c>
      <c r="E150" s="4">
        <f t="shared" si="41"/>
        <v>0</v>
      </c>
      <c r="F150" s="6">
        <f>1.2*F149</f>
        <v>497664</v>
      </c>
      <c r="G150" s="6"/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25"/>
      <c r="O150" s="9"/>
    </row>
    <row r="151" spans="1:15" ht="15.75" customHeight="1">
      <c r="A151" s="20"/>
      <c r="B151" s="22" t="s">
        <v>50</v>
      </c>
      <c r="C151" s="7" t="s">
        <v>13</v>
      </c>
      <c r="D151" s="4">
        <f>SUM(D152:D157)</f>
        <v>2232480</v>
      </c>
      <c r="E151" s="4">
        <f>SUM(E152:E157)</f>
        <v>0</v>
      </c>
      <c r="F151" s="4">
        <f aca="true" t="shared" si="42" ref="F151:K151">SUM(F152:F157)</f>
        <v>2232480</v>
      </c>
      <c r="G151" s="4">
        <f t="shared" si="42"/>
        <v>0</v>
      </c>
      <c r="H151" s="4">
        <f t="shared" si="42"/>
        <v>0</v>
      </c>
      <c r="I151" s="4">
        <f t="shared" si="42"/>
        <v>0</v>
      </c>
      <c r="J151" s="4">
        <f t="shared" si="42"/>
        <v>0</v>
      </c>
      <c r="K151" s="4">
        <f t="shared" si="42"/>
        <v>0</v>
      </c>
      <c r="L151" s="4">
        <f>SUM(L152:L157)</f>
        <v>0</v>
      </c>
      <c r="M151" s="4">
        <f>SUM(M152:M157)</f>
        <v>0</v>
      </c>
      <c r="N151" s="25"/>
      <c r="O151" s="9"/>
    </row>
    <row r="152" spans="1:15" ht="15.75">
      <c r="A152" s="20"/>
      <c r="B152" s="22"/>
      <c r="C152" s="7" t="s">
        <v>14</v>
      </c>
      <c r="D152" s="4">
        <f aca="true" t="shared" si="43" ref="D152:E157">F152+H152+J152+L152</f>
        <v>0</v>
      </c>
      <c r="E152" s="4">
        <f t="shared" si="43"/>
        <v>0</v>
      </c>
      <c r="F152" s="6"/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25"/>
      <c r="O152" s="9"/>
    </row>
    <row r="153" spans="1:15" ht="15.75">
      <c r="A153" s="20"/>
      <c r="B153" s="22"/>
      <c r="C153" s="7" t="s">
        <v>15</v>
      </c>
      <c r="D153" s="4">
        <f t="shared" si="43"/>
        <v>300000</v>
      </c>
      <c r="E153" s="4">
        <f t="shared" si="43"/>
        <v>0</v>
      </c>
      <c r="F153" s="6">
        <v>300000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25"/>
      <c r="O153" s="9"/>
    </row>
    <row r="154" spans="1:15" ht="15.75">
      <c r="A154" s="20"/>
      <c r="B154" s="22"/>
      <c r="C154" s="7" t="s">
        <v>16</v>
      </c>
      <c r="D154" s="4">
        <f t="shared" si="43"/>
        <v>360000</v>
      </c>
      <c r="E154" s="4">
        <f t="shared" si="43"/>
        <v>0</v>
      </c>
      <c r="F154" s="6">
        <f>1.2*F153</f>
        <v>360000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25"/>
      <c r="O154" s="9"/>
    </row>
    <row r="155" spans="1:15" ht="15.75">
      <c r="A155" s="20"/>
      <c r="B155" s="22"/>
      <c r="C155" s="7" t="s">
        <v>17</v>
      </c>
      <c r="D155" s="4">
        <f t="shared" si="43"/>
        <v>432000</v>
      </c>
      <c r="E155" s="4">
        <f t="shared" si="43"/>
        <v>0</v>
      </c>
      <c r="F155" s="6">
        <f>1.2*F154</f>
        <v>432000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25"/>
      <c r="O155" s="9"/>
    </row>
    <row r="156" spans="1:15" ht="15.75">
      <c r="A156" s="20"/>
      <c r="B156" s="22"/>
      <c r="C156" s="7" t="s">
        <v>18</v>
      </c>
      <c r="D156" s="4">
        <f t="shared" si="43"/>
        <v>518400</v>
      </c>
      <c r="E156" s="4">
        <f t="shared" si="43"/>
        <v>0</v>
      </c>
      <c r="F156" s="6">
        <f>1.2*F155</f>
        <v>518400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25"/>
      <c r="O156" s="9"/>
    </row>
    <row r="157" spans="1:15" ht="15.75">
      <c r="A157" s="21"/>
      <c r="B157" s="22"/>
      <c r="C157" s="7" t="s">
        <v>19</v>
      </c>
      <c r="D157" s="4">
        <f t="shared" si="43"/>
        <v>622080</v>
      </c>
      <c r="E157" s="4">
        <f t="shared" si="43"/>
        <v>0</v>
      </c>
      <c r="F157" s="6">
        <f>1.2*F156</f>
        <v>622080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25"/>
      <c r="O157" s="9"/>
    </row>
    <row r="158" spans="1:15" ht="15.75">
      <c r="A158" s="27"/>
      <c r="B158" s="23" t="s">
        <v>27</v>
      </c>
      <c r="C158" s="12" t="s">
        <v>13</v>
      </c>
      <c r="D158" s="4">
        <f aca="true" t="shared" si="44" ref="D158:M158">SUM(D159:D164)</f>
        <v>5926488.1</v>
      </c>
      <c r="E158" s="4">
        <f t="shared" si="44"/>
        <v>1339.3</v>
      </c>
      <c r="F158" s="4">
        <f t="shared" si="44"/>
        <v>5926488.1</v>
      </c>
      <c r="G158" s="4">
        <f t="shared" si="44"/>
        <v>1339.3</v>
      </c>
      <c r="H158" s="4">
        <f t="shared" si="44"/>
        <v>0</v>
      </c>
      <c r="I158" s="4">
        <f t="shared" si="44"/>
        <v>0</v>
      </c>
      <c r="J158" s="4">
        <f t="shared" si="44"/>
        <v>0</v>
      </c>
      <c r="K158" s="4">
        <f t="shared" si="44"/>
        <v>0</v>
      </c>
      <c r="L158" s="4">
        <f t="shared" si="44"/>
        <v>0</v>
      </c>
      <c r="M158" s="4">
        <f t="shared" si="44"/>
        <v>0</v>
      </c>
      <c r="N158" s="25"/>
      <c r="O158" s="9"/>
    </row>
    <row r="159" spans="1:15" ht="15.75">
      <c r="A159" s="28"/>
      <c r="B159" s="23"/>
      <c r="C159" s="12" t="s">
        <v>14</v>
      </c>
      <c r="D159" s="4">
        <f aca="true" t="shared" si="45" ref="D159:E164">F159+H159+J159+L159</f>
        <v>339.3</v>
      </c>
      <c r="E159" s="4">
        <f>G159+I159+K159+M159</f>
        <v>339.3</v>
      </c>
      <c r="F159" s="4">
        <f aca="true" t="shared" si="46" ref="F159:M164">F131+F26</f>
        <v>339.3</v>
      </c>
      <c r="G159" s="4">
        <f t="shared" si="46"/>
        <v>339.3</v>
      </c>
      <c r="H159" s="4">
        <f t="shared" si="46"/>
        <v>0</v>
      </c>
      <c r="I159" s="4">
        <f t="shared" si="46"/>
        <v>0</v>
      </c>
      <c r="J159" s="4">
        <f t="shared" si="46"/>
        <v>0</v>
      </c>
      <c r="K159" s="4">
        <f t="shared" si="46"/>
        <v>0</v>
      </c>
      <c r="L159" s="4">
        <f t="shared" si="46"/>
        <v>0</v>
      </c>
      <c r="M159" s="4">
        <f t="shared" si="46"/>
        <v>0</v>
      </c>
      <c r="N159" s="25"/>
      <c r="O159" s="9"/>
    </row>
    <row r="160" spans="1:15" ht="15.75">
      <c r="A160" s="28"/>
      <c r="B160" s="23"/>
      <c r="C160" s="12" t="s">
        <v>15</v>
      </c>
      <c r="D160" s="4">
        <f t="shared" si="45"/>
        <v>839100.8</v>
      </c>
      <c r="E160" s="4">
        <f t="shared" si="45"/>
        <v>1000</v>
      </c>
      <c r="F160" s="4">
        <f>F132+F27</f>
        <v>839100.8</v>
      </c>
      <c r="G160" s="4">
        <f t="shared" si="46"/>
        <v>1000</v>
      </c>
      <c r="H160" s="4">
        <f t="shared" si="46"/>
        <v>0</v>
      </c>
      <c r="I160" s="4">
        <f t="shared" si="46"/>
        <v>0</v>
      </c>
      <c r="J160" s="4">
        <f t="shared" si="46"/>
        <v>0</v>
      </c>
      <c r="K160" s="4">
        <f t="shared" si="46"/>
        <v>0</v>
      </c>
      <c r="L160" s="4">
        <f t="shared" si="46"/>
        <v>0</v>
      </c>
      <c r="M160" s="4">
        <f t="shared" si="46"/>
        <v>0</v>
      </c>
      <c r="N160" s="25"/>
      <c r="O160" s="9"/>
    </row>
    <row r="161" spans="1:15" ht="15.75">
      <c r="A161" s="28"/>
      <c r="B161" s="23"/>
      <c r="C161" s="12" t="s">
        <v>16</v>
      </c>
      <c r="D161" s="4">
        <f t="shared" si="45"/>
        <v>960600</v>
      </c>
      <c r="E161" s="4">
        <f t="shared" si="45"/>
        <v>0</v>
      </c>
      <c r="F161" s="4">
        <f t="shared" si="46"/>
        <v>960600</v>
      </c>
      <c r="G161" s="4">
        <f t="shared" si="46"/>
        <v>0</v>
      </c>
      <c r="H161" s="4">
        <f t="shared" si="46"/>
        <v>0</v>
      </c>
      <c r="I161" s="4">
        <f t="shared" si="46"/>
        <v>0</v>
      </c>
      <c r="J161" s="4">
        <f t="shared" si="46"/>
        <v>0</v>
      </c>
      <c r="K161" s="4">
        <f t="shared" si="46"/>
        <v>0</v>
      </c>
      <c r="L161" s="4">
        <f t="shared" si="46"/>
        <v>0</v>
      </c>
      <c r="M161" s="4">
        <f t="shared" si="46"/>
        <v>0</v>
      </c>
      <c r="N161" s="25"/>
      <c r="O161" s="9"/>
    </row>
    <row r="162" spans="1:15" ht="15.75">
      <c r="A162" s="28"/>
      <c r="B162" s="23"/>
      <c r="C162" s="12" t="s">
        <v>17</v>
      </c>
      <c r="D162" s="4">
        <f t="shared" si="45"/>
        <v>1149200</v>
      </c>
      <c r="E162" s="4">
        <f t="shared" si="45"/>
        <v>0</v>
      </c>
      <c r="F162" s="4">
        <f t="shared" si="46"/>
        <v>1149200</v>
      </c>
      <c r="G162" s="4">
        <f t="shared" si="46"/>
        <v>0</v>
      </c>
      <c r="H162" s="4">
        <f t="shared" si="46"/>
        <v>0</v>
      </c>
      <c r="I162" s="4">
        <f t="shared" si="46"/>
        <v>0</v>
      </c>
      <c r="J162" s="4">
        <f t="shared" si="46"/>
        <v>0</v>
      </c>
      <c r="K162" s="4">
        <f t="shared" si="46"/>
        <v>0</v>
      </c>
      <c r="L162" s="4">
        <f t="shared" si="46"/>
        <v>0</v>
      </c>
      <c r="M162" s="4">
        <f t="shared" si="46"/>
        <v>0</v>
      </c>
      <c r="N162" s="25"/>
      <c r="O162" s="9"/>
    </row>
    <row r="163" spans="1:15" ht="15.75">
      <c r="A163" s="28"/>
      <c r="B163" s="23"/>
      <c r="C163" s="12" t="s">
        <v>18</v>
      </c>
      <c r="D163" s="4">
        <f t="shared" si="45"/>
        <v>1355840</v>
      </c>
      <c r="E163" s="4">
        <f t="shared" si="45"/>
        <v>0</v>
      </c>
      <c r="F163" s="4">
        <f t="shared" si="46"/>
        <v>1355840</v>
      </c>
      <c r="G163" s="4">
        <f t="shared" si="46"/>
        <v>0</v>
      </c>
      <c r="H163" s="4">
        <f t="shared" si="46"/>
        <v>0</v>
      </c>
      <c r="I163" s="4">
        <f t="shared" si="46"/>
        <v>0</v>
      </c>
      <c r="J163" s="4">
        <f t="shared" si="46"/>
        <v>0</v>
      </c>
      <c r="K163" s="4">
        <f t="shared" si="46"/>
        <v>0</v>
      </c>
      <c r="L163" s="4">
        <f t="shared" si="46"/>
        <v>0</v>
      </c>
      <c r="M163" s="4">
        <f t="shared" si="46"/>
        <v>0</v>
      </c>
      <c r="N163" s="25"/>
      <c r="O163" s="9"/>
    </row>
    <row r="164" spans="1:15" ht="15.75">
      <c r="A164" s="29"/>
      <c r="B164" s="23"/>
      <c r="C164" s="12" t="s">
        <v>19</v>
      </c>
      <c r="D164" s="4">
        <f t="shared" si="45"/>
        <v>1621408</v>
      </c>
      <c r="E164" s="4">
        <f t="shared" si="45"/>
        <v>0</v>
      </c>
      <c r="F164" s="4">
        <f t="shared" si="46"/>
        <v>1621408</v>
      </c>
      <c r="G164" s="4">
        <f t="shared" si="46"/>
        <v>0</v>
      </c>
      <c r="H164" s="4">
        <f t="shared" si="46"/>
        <v>0</v>
      </c>
      <c r="I164" s="4">
        <f t="shared" si="46"/>
        <v>0</v>
      </c>
      <c r="J164" s="4">
        <f t="shared" si="46"/>
        <v>0</v>
      </c>
      <c r="K164" s="4">
        <f t="shared" si="46"/>
        <v>0</v>
      </c>
      <c r="L164" s="4">
        <f t="shared" si="46"/>
        <v>0</v>
      </c>
      <c r="M164" s="4">
        <f t="shared" si="46"/>
        <v>0</v>
      </c>
      <c r="N164" s="26"/>
      <c r="O164" s="9"/>
    </row>
    <row r="166" spans="5:6" ht="15.75" hidden="1">
      <c r="E166" s="13">
        <v>2015</v>
      </c>
      <c r="F166" s="16">
        <f>F159-G159</f>
        <v>0</v>
      </c>
    </row>
    <row r="167" spans="5:6" ht="15.75" hidden="1">
      <c r="E167" s="13">
        <v>2016</v>
      </c>
      <c r="F167" s="16">
        <f>F160-G160</f>
        <v>838100.8</v>
      </c>
    </row>
    <row r="168" ht="15.75" hidden="1">
      <c r="F168" s="16">
        <f>F161-G161</f>
        <v>960600</v>
      </c>
    </row>
    <row r="169" spans="5:6" ht="15.75" hidden="1">
      <c r="E169" s="13">
        <v>2017</v>
      </c>
      <c r="F169" s="16">
        <f>F162-G162</f>
        <v>1149200</v>
      </c>
    </row>
    <row r="170" spans="5:6" ht="15.75" hidden="1">
      <c r="E170" s="13">
        <v>2018</v>
      </c>
      <c r="F170" s="16">
        <f>F163-G163</f>
        <v>1355840</v>
      </c>
    </row>
  </sheetData>
  <sheetProtection/>
  <mergeCells count="48">
    <mergeCell ref="A2:N2"/>
    <mergeCell ref="A3:N3"/>
    <mergeCell ref="A4:N4"/>
    <mergeCell ref="A5:N5"/>
    <mergeCell ref="A21:N21"/>
    <mergeCell ref="A7:N7"/>
    <mergeCell ref="A8:N8"/>
    <mergeCell ref="A9:N9"/>
    <mergeCell ref="A10:N10"/>
    <mergeCell ref="A13:N13"/>
    <mergeCell ref="L18:M18"/>
    <mergeCell ref="F17:M17"/>
    <mergeCell ref="N17:N18"/>
    <mergeCell ref="F18:G18"/>
    <mergeCell ref="H18:I18"/>
    <mergeCell ref="J18:K18"/>
    <mergeCell ref="A17:A19"/>
    <mergeCell ref="B17:B19"/>
    <mergeCell ref="C17:C19"/>
    <mergeCell ref="D17:E18"/>
    <mergeCell ref="B53:B59"/>
    <mergeCell ref="B102:B108"/>
    <mergeCell ref="B116:B122"/>
    <mergeCell ref="A22:N22"/>
    <mergeCell ref="A23:M23"/>
    <mergeCell ref="A24:M24"/>
    <mergeCell ref="B26:B31"/>
    <mergeCell ref="B32:B38"/>
    <mergeCell ref="B39:B45"/>
    <mergeCell ref="N25:N129"/>
    <mergeCell ref="N130:N164"/>
    <mergeCell ref="A158:A164"/>
    <mergeCell ref="B158:B164"/>
    <mergeCell ref="B60:B66"/>
    <mergeCell ref="B67:B73"/>
    <mergeCell ref="A25:A129"/>
    <mergeCell ref="B95:B101"/>
    <mergeCell ref="B109:B115"/>
    <mergeCell ref="A130:A157"/>
    <mergeCell ref="B46:B52"/>
    <mergeCell ref="B74:B80"/>
    <mergeCell ref="B81:B87"/>
    <mergeCell ref="B88:B94"/>
    <mergeCell ref="B123:B129"/>
    <mergeCell ref="B131:B136"/>
    <mergeCell ref="B137:B143"/>
    <mergeCell ref="B144:B150"/>
    <mergeCell ref="B151:B157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</cp:lastModifiedBy>
  <cp:lastPrinted>2016-03-22T07:58:36Z</cp:lastPrinted>
  <dcterms:created xsi:type="dcterms:W3CDTF">2014-06-24T05:35:40Z</dcterms:created>
  <dcterms:modified xsi:type="dcterms:W3CDTF">2016-03-23T08:11:18Z</dcterms:modified>
  <cp:category/>
  <cp:version/>
  <cp:contentType/>
  <cp:contentStatus/>
</cp:coreProperties>
</file>