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66" windowWidth="19320" windowHeight="9135" activeTab="0"/>
  </bookViews>
  <sheets>
    <sheet name="прил.4" sheetId="1" r:id="rId1"/>
  </sheets>
  <definedNames>
    <definedName name="_xlnm.Print_Titles" localSheetId="0">'прил.4'!$9:$11</definedName>
    <definedName name="_xlnm.Print_Area" localSheetId="0">'прил.4'!$A$1:$S$765</definedName>
  </definedNames>
  <calcPr fullCalcOnLoad="1"/>
</workbook>
</file>

<file path=xl/sharedStrings.xml><?xml version="1.0" encoding="utf-8"?>
<sst xmlns="http://schemas.openxmlformats.org/spreadsheetml/2006/main" count="1068" uniqueCount="225">
  <si>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</si>
  <si>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</si>
  <si>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</si>
  <si>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</si>
  <si>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</si>
  <si>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</si>
  <si>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</si>
  <si>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</si>
  <si>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</si>
  <si>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</si>
  <si>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</si>
  <si>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</si>
  <si>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</si>
  <si>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</si>
  <si>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</si>
  <si>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</si>
  <si>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</si>
  <si>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1.1</t>
  </si>
  <si>
    <t>Департамент капитального строительства администрации Города Томска</t>
  </si>
  <si>
    <t>1.2</t>
  </si>
  <si>
    <t>1.3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</si>
  <si>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</si>
  <si>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51 г. Томска, ул. Карташова, 47</t>
  </si>
  <si>
    <t>ПЕРЕЧЕНЬ МЕРОПРИЯТИЙ И РЕСУРСНОЕ ОБЕСПЕЧЕНИЕ ПОДПРОГРАММЫ 5</t>
  </si>
  <si>
    <t>ВСЕГО ПО ПОДПРОГРАММЕ 5</t>
  </si>
  <si>
    <t>1</t>
  </si>
  <si>
    <t>1.2.1</t>
  </si>
  <si>
    <t>1.2.2</t>
  </si>
  <si>
    <t>1.2.3</t>
  </si>
  <si>
    <t>1.2.4</t>
  </si>
  <si>
    <t>1.3.1</t>
  </si>
  <si>
    <t>Итого по задаче 2</t>
  </si>
  <si>
    <t xml:space="preserve">Итого по задаче 3 </t>
  </si>
  <si>
    <t xml:space="preserve">Реконструкция МАОУ Гуманитарный лицей г.Томска, пр.Ленина, 53 </t>
  </si>
  <si>
    <t>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</si>
  <si>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</t>
  </si>
  <si>
    <t>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</si>
  <si>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</si>
  <si>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№62г. Томска, ул. Мокрушина, 16/2 </t>
  </si>
  <si>
    <t>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№63  г. Томска, ул. Тверская, 70/1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</si>
  <si>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№73 , Водяная, 31/1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</si>
  <si>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</si>
  <si>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</si>
  <si>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</si>
  <si>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</si>
  <si>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>Капитальный ремонт фасада МАОУ лицей № 8</t>
  </si>
  <si>
    <t>Капитальный ремонт фасада МАОУ СОШ № 2</t>
  </si>
  <si>
    <t>Проектные работы по капитальному ремонту фасада МАОУ СОШ № 2</t>
  </si>
  <si>
    <t>Капитальный ремонт фасада МБОУ ДОД ДДиЮ "Факел"</t>
  </si>
  <si>
    <t>Проектные работы по капитальному ремонту фасада МБОУ ДОД ДДиЮ "Факел"</t>
  </si>
  <si>
    <t>Капитальный ремонт фасада МАОУ ДОД ДЮЦ "Звездочка"</t>
  </si>
  <si>
    <t>Проектные работы по капитальному ремонту фасада МАОУ ДОД ДЮЦ "Звездочка"</t>
  </si>
  <si>
    <t>Реконструкция стадиона МБОУ СОШ № 49 по ул. Мокрушина,10</t>
  </si>
  <si>
    <t>Разработка проектно-сметной документации по выносу сетей связи по пер. Ботанический, 16/6</t>
  </si>
  <si>
    <t>Капитальный ремонт МАОУ СОШ 
№ 28 (капитальный ремонт тира)</t>
  </si>
  <si>
    <t>Проектно-изыскательские работы по капитальному ремонту МАОУ СОШ 
№ 28 (капитальный ремонт тира)</t>
  </si>
  <si>
    <t>Департамент управления муниципальной собственностью администрации Города Томска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</si>
  <si>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</si>
  <si>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</si>
  <si>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</si>
  <si>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</si>
  <si>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</si>
  <si>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</si>
  <si>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</si>
  <si>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</si>
  <si>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</si>
  <si>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Приобретение здания для размещения дошкольного образовательного учреждения на 145 мест по адресу: г. Томск, п. Наука, ул. Академика Сахарова, 46  (строительный адрес)</t>
  </si>
  <si>
    <t>Приобретение здания для размещения дошкольного образовательного учреждения на 145 мест по адресу: п. Просторный (строительный адрес)</t>
  </si>
  <si>
    <t>Приобретение здания для размещения дошкольного образовательного учреждения на 220 мест по адресу: г. Томск,  ул. Иркутский тракт, 177 (строительный адрес)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</si>
  <si>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</si>
  <si>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</si>
  <si>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Софинансироование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</si>
  <si>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Капитальный ремонт МАДОУ детский сад комбинированного вида № 95 г. Томска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</si>
  <si>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</si>
  <si>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</si>
  <si>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</si>
  <si>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1.1.1</t>
  </si>
  <si>
    <t>1.1.2</t>
  </si>
  <si>
    <t>1.1.3</t>
  </si>
  <si>
    <t>1.1.4</t>
  </si>
  <si>
    <t xml:space="preserve">Приобретение зданий для размещения дошкольных образовательных организаций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</si>
  <si>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</si>
  <si>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</si>
  <si>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</si>
  <si>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</si>
  <si>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</si>
  <si>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</si>
  <si>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</si>
  <si>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</si>
  <si>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</si>
  <si>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</si>
  <si>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</si>
  <si>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</si>
  <si>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</si>
  <si>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Строительство отдельно стоящих зданий для дошкольных групп на территориях муниципальных образовательных учреждений</t>
  </si>
  <si>
    <t>1.1.4.1</t>
  </si>
  <si>
    <t>1.1.3.1</t>
  </si>
  <si>
    <t>1.1.3.2</t>
  </si>
  <si>
    <t>Департамент управления муниципальной собственностью</t>
  </si>
  <si>
    <t>1.2.2.1</t>
  </si>
  <si>
    <t>1.2.2.2</t>
  </si>
  <si>
    <t>Капитальный ремонт фасадов  зданий централизованных бухгалтерий</t>
  </si>
  <si>
    <t>Капитальный ремонт дошкольных образовательных учреждений, в том числе проектно - изыскательские работы</t>
  </si>
  <si>
    <t>Площадь (м2)</t>
  </si>
  <si>
    <t>1.1.2.1</t>
  </si>
  <si>
    <t>Корректировка проектной документации на 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</si>
  <si>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</si>
  <si>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Корректировка проектной документации на 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</si>
  <si>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документациина на 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</si>
  <si>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Корректировка проектной документации на 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</si>
  <si>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детского сада по адресу: г.Томск, ул. Асиновская, д. 1/1</t>
  </si>
  <si>
    <t>1.3.5.1</t>
  </si>
  <si>
    <t>1.3.6</t>
  </si>
  <si>
    <t>1.3.6.1</t>
  </si>
  <si>
    <t>1.3.7</t>
  </si>
  <si>
    <t>1.3.7.1</t>
  </si>
  <si>
    <t>1.3.6.2</t>
  </si>
  <si>
    <t>Проектно-изыскательские работы по реконструкции МАОУ "Средняя общеобразовательная школа №54 по ул. Ферганская, 25 в г. Томске"</t>
  </si>
  <si>
    <t>Капитальный ремонт МАОУ "Средняя общеобразовательная школа № 27 г. Томска" (по решению суда)</t>
  </si>
  <si>
    <t>2018 год</t>
  </si>
  <si>
    <t>2019 год</t>
  </si>
  <si>
    <t>2020 год</t>
  </si>
  <si>
    <t xml:space="preserve">2019 год </t>
  </si>
  <si>
    <t>Разработка проектно-сметной документации на капитальный ремонт здания по адресу: пос. Аникино, ул. Басандайская, 41</t>
  </si>
  <si>
    <t>Итого по объекту:</t>
  </si>
  <si>
    <t>1.1.5</t>
  </si>
  <si>
    <t xml:space="preserve">2018 год </t>
  </si>
  <si>
    <t>к постановлению администрации Города Томска</t>
  </si>
  <si>
    <t>Строительство отдельно стоящего здания для дошкольных групп на территории МАОУ СОШ № 30 по адресу: ТО, г. Томска, ул. Интернационалистов, 11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</si>
  <si>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</si>
  <si>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 xml:space="preserve"> 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</si>
  <si>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   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</si>
  <si>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  Строительство отдельно стоящего здания для дошкольных групп на территории МАДОУ № 76 по адресу: ТО, г. Томска, ул. Говорова, 24/1 </t>
  </si>
  <si>
    <t>Исполнение решения суда по объекту: "Школа на 1136 мест в микрорайоне 9 жилого района "Восточный" по ул. П. Федоровского"</t>
  </si>
  <si>
    <t>Капитальный ремонт фасада здания МАДОУ Центр развития ребенка-детский сад № 3 по адресу: г. Томск, пос. Светлый,36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</si>
  <si>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 вида № 4 "Монтессори"  г. Томска, пер. Пионерский,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</si>
  <si>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</si>
  <si>
    <t>Дополнительно введенные (сохраненные) места</t>
  </si>
  <si>
    <t>Задача 1 подпрограммы: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</si>
  <si>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</si>
  <si>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</si>
  <si>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</si>
  <si>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</si>
  <si>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</si>
  <si>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</si>
  <si>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</si>
  <si>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</si>
  <si>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</si>
  <si>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Задача 2 подпрограммы: 
создание в Городе Томске (исходя из прогнозируемой потребности) новых мест в муниципальных общеобразовательных учреждениях.</t>
  </si>
  <si>
    <t>1.2.1.1</t>
  </si>
  <si>
    <t>1.2.1.2</t>
  </si>
  <si>
    <t>Обследование, исследовательские работы, инженерные изыскания, разработка проектно-сметной документации для реконструкции зданий для размещения общеобразовательных учреждений</t>
  </si>
  <si>
    <t>Разработка проектно-сметной документации на реконструкцию зданий по ул. Никитина, 8 для размещения общеобразовательного учреждения</t>
  </si>
  <si>
    <t>Задача 3 подпрограммы: 
сохранение существующих мест в муниципальных образовательных учреждениях.</t>
  </si>
  <si>
    <t>1.3.1.1</t>
  </si>
  <si>
    <t>1.3.1.2</t>
  </si>
  <si>
    <t>1.3.1.3</t>
  </si>
  <si>
    <t>1.3.1.4</t>
  </si>
  <si>
    <t>1.3.1.5</t>
  </si>
  <si>
    <t>1.3.1.6</t>
  </si>
  <si>
    <t>1.3.1.7</t>
  </si>
  <si>
    <t>1.3.2</t>
  </si>
  <si>
    <t>1.3.2.1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</si>
  <si>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</si>
  <si>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</si>
  <si>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</si>
  <si>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</si>
  <si>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</si>
  <si>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</si>
  <si>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</si>
  <si>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</si>
  <si>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1.3.3</t>
  </si>
  <si>
    <t xml:space="preserve">Капитальный ремонт зданий дошкольных образовательных учреждений, в т.ч. разработка проектно-сметной документации, проектно-изыскательсике работы  </t>
  </si>
  <si>
    <t xml:space="preserve">Капитальный ремонт зданий учреждений дополнительного образования детей, в т.ч. разработка проектно-сметной документации, проектно-изыскательсике работы  </t>
  </si>
  <si>
    <t xml:space="preserve">Капитальный ремонт фасадов зданий общеобразовательных учреждений, в т.ч. разработка проектно-сметной документации, проектно-изыскательские работы </t>
  </si>
  <si>
    <t>1.3.4</t>
  </si>
  <si>
    <t>1.3.4.1</t>
  </si>
  <si>
    <t>1.3.4.2</t>
  </si>
  <si>
    <t>1.3.5</t>
  </si>
  <si>
    <t xml:space="preserve">Капитальный ремонт фасадов зданий дошкольных образовательных учреждений, в т.ч. разработка проектно-сметной документации, проектно-изыскательские работы </t>
  </si>
  <si>
    <t xml:space="preserve">Капитальный ремонт фасадов  зданий учреждений дополнительного образования детей, в т.ч. разработка проектно-сметной документации, проектно-изыскательские работы </t>
  </si>
  <si>
    <t>1.1.4.2</t>
  </si>
  <si>
    <t>Комплексный капитальный ремонт здания МАОУ СОШ № 36 г. Томска, ул. Иркутский тракт, 122/1</t>
  </si>
  <si>
    <t>1.2.1.3</t>
  </si>
  <si>
    <t>1.2.1.4</t>
  </si>
  <si>
    <t>1.2.1.5</t>
  </si>
  <si>
    <t>1.2.1.6</t>
  </si>
  <si>
    <t>Приобретение здания для размещения  общеобразовательного учреждения на 1100 мест по ул. В. Высоцкого</t>
  </si>
  <si>
    <t>Приобретение здания для размещения  общеобразовательного учреждения на 1100 мест по ул. Ивановского, 18</t>
  </si>
  <si>
    <t>Приобретение здания для размещения  общеобразовательного учреждения на 1100 мест по ул. А. Крячкова</t>
  </si>
  <si>
    <t xml:space="preserve">Капитальный ремонт и реконтсрукция  зданий общеобразовательных учреждений, в т.ч. разработка проектно-сметной документации, проектно-изыскательсике работы </t>
  </si>
  <si>
    <t>1.3.2.2</t>
  </si>
  <si>
    <t>1.3.5.2</t>
  </si>
  <si>
    <t>Капитальный ремонт чаши басейна МАДОУ Центр развития ребенка-детский сад № 3 по адресу: г. Томск, пос. Светлый,36</t>
  </si>
  <si>
    <t>Проектные работы по капитальному ремонту фасада МАОУ лицей № 8</t>
  </si>
  <si>
    <t>Приобретение здания для размещения  общеобразовательной организации по объекту: г. Томск, ул. Дизайнеров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</si>
  <si>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</si>
  <si>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Капитальный ремонт здания МБОУ ДОД ДДЮ "Наша Гавань", ул. Карла Маркса, 31, выведенного из эксплуатации</t>
  </si>
  <si>
    <t>Разработка проектно-сметной документации на капитальный ремонт здания МБОУ ДОД ДДЮ "Наша Гавань", ул. Карла Маркса, 31</t>
  </si>
  <si>
    <t>1.3.3.1</t>
  </si>
  <si>
    <t>1.1.6</t>
  </si>
  <si>
    <t>Строительство дошкольных образовательных учреждений</t>
  </si>
  <si>
    <t>1.1.6.1</t>
  </si>
  <si>
    <t>Строительство дошкольного учреждения на 80 мест по пр. Комсомольский, 71/2</t>
  </si>
  <si>
    <t>1.1.6.2</t>
  </si>
  <si>
    <t>Строительство дошкольного учреждения на 220 мест по ул. Высоцкого, 8ж</t>
  </si>
  <si>
    <t>1.1.6.3</t>
  </si>
  <si>
    <t>Строительство дошкольного учреждения на 200 мест по ул. А. Крячкова, 5 № 3.2</t>
  </si>
  <si>
    <t>1.1.6.4</t>
  </si>
  <si>
    <t>Строительство дошкольного учреждения на 200 мест по ул. А. Крячкова, 5 № 3.3</t>
  </si>
  <si>
    <t>1.1.6.5</t>
  </si>
  <si>
    <t>Строительство дошкольного учреждения на 80 мест по ул. Первомайская, 161</t>
  </si>
  <si>
    <t>Приобретение здания для размещения  здания для размещения общеобразовательного учреждения на 1100  мест по ул. Трудовая</t>
  </si>
  <si>
    <t>Приложение 11</t>
  </si>
  <si>
    <t>1.2.2.3</t>
  </si>
  <si>
    <t>1.2.2.4</t>
  </si>
  <si>
    <t>1.2.2.5</t>
  </si>
  <si>
    <t xml:space="preserve">Строительство и приобретение зданий для размещения общеобразовательных учреждений </t>
  </si>
  <si>
    <t>1.2.1.7</t>
  </si>
  <si>
    <t>Строительство здания для размещения  общеобразовательной организации на 1100 мест по ул. Дизайнеров,4 в г. Томске (в рамках реализации ГП "Развитие образования в Томской области")</t>
  </si>
  <si>
    <t xml:space="preserve">Приложение 2 к Подпрограмме 5 «Строительство, реконструкция, капитальный ремонт объектов образования» 
на 2015 – 2020 годы»
</t>
  </si>
  <si>
    <t xml:space="preserve">«Строительство, реконструкция, капитальный ремонт объектов образования» 
на 2015 – 2020 годы»
</t>
  </si>
  <si>
    <t>Цель подпрограммы: 
создание условий для предоставления детям города Томска общего и дополнительного образования.</t>
  </si>
  <si>
    <t>Основное мероприятие  "Создание условий для предоставления детям города Томска дошкольного и общего образования"</t>
  </si>
  <si>
    <t xml:space="preserve"> от 30.03.2016 № 244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</si>
</sst>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;[Red]#,##0.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2" xfId="53" applyNumberFormat="1" applyFont="1" applyFill="1" applyBorder="1" applyAlignment="1" applyProtection="1">
      <alignment horizontal="center" vertical="center"/>
      <protection locked="0"/>
    </xf>
    <xf numFmtId="172" fontId="4" fillId="0" borderId="12" xfId="53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65"/>
  <sheetViews>
    <sheetView tabSelected="1" view="pageBreakPreview" zoomScale="70" zoomScaleNormal="85" zoomScaleSheetLayoutView="70" zoomScalePageLayoutView="0" workbookViewId="0" topLeftCell="A1">
      <pane xSplit="3" ySplit="11" topLeftCell="D18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O3" sqref="O3"/>
    </sheetView>
  </sheetViews>
  <sheetFormatPr defaultColWidth="9.140625" defaultRowHeight="15"/>
  <cols>
    <col min="1" max="1" width="13.28125" style="2" customWidth="1"/>
    <col min="2" max="2" width="36.140625" style="2" customWidth="1"/>
    <col min="3" max="3" width="9.140625" style="2" customWidth="1"/>
    <col min="4" max="4" width="14.7109375" style="2" customWidth="1"/>
    <col min="5" max="5" width="13.28125" style="2" customWidth="1"/>
    <col min="6" max="6" width="13.8515625" style="2" customWidth="1"/>
    <col min="7" max="8" width="13.28125" style="2" customWidth="1"/>
    <col min="9" max="9" width="12.8515625" style="2" customWidth="1"/>
    <col min="10" max="10" width="14.7109375" style="2" customWidth="1"/>
    <col min="11" max="11" width="12.140625" style="2" customWidth="1"/>
    <col min="12" max="17" width="9.28125" style="2" customWidth="1"/>
    <col min="18" max="20" width="9.140625" style="2" customWidth="1"/>
    <col min="21" max="21" width="15.140625" style="2" customWidth="1"/>
    <col min="22" max="16384" width="9.140625" style="2" customWidth="1"/>
  </cols>
  <sheetData>
    <row r="1" spans="15:19" ht="15">
      <c r="O1" s="8" t="s">
        <v>213</v>
      </c>
      <c r="R1" s="8"/>
      <c r="S1" s="8"/>
    </row>
    <row r="2" spans="15:19" ht="15">
      <c r="O2" s="8" t="s">
        <v>127</v>
      </c>
      <c r="P2" s="8"/>
      <c r="Q2" s="8"/>
      <c r="R2" s="8"/>
      <c r="S2" s="8"/>
    </row>
    <row r="3" ht="15">
      <c r="O3" s="2" t="s">
        <v>224</v>
      </c>
    </row>
    <row r="5" spans="1:19" ht="87.75" customHeight="1">
      <c r="A5" s="9"/>
      <c r="B5" s="10"/>
      <c r="C5" s="10"/>
      <c r="D5" s="10"/>
      <c r="E5" s="10"/>
      <c r="F5" s="1"/>
      <c r="G5" s="1"/>
      <c r="H5" s="1"/>
      <c r="I5" s="1"/>
      <c r="J5" s="1"/>
      <c r="K5" s="1"/>
      <c r="M5" s="11"/>
      <c r="N5" s="11"/>
      <c r="O5" s="40" t="s">
        <v>220</v>
      </c>
      <c r="P5" s="40"/>
      <c r="Q5" s="40"/>
      <c r="R5" s="40"/>
      <c r="S5" s="40"/>
    </row>
    <row r="6" spans="1:19" ht="24" customHeight="1">
      <c r="A6" s="42" t="s">
        <v>23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45.75" customHeight="1">
      <c r="A7" s="41" t="s">
        <v>221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35" t="s">
        <v>3</v>
      </c>
      <c r="B9" s="36" t="s">
        <v>4</v>
      </c>
      <c r="C9" s="36" t="s">
        <v>5</v>
      </c>
      <c r="D9" s="36" t="s">
        <v>6</v>
      </c>
      <c r="E9" s="36"/>
      <c r="F9" s="36" t="s">
        <v>7</v>
      </c>
      <c r="G9" s="36"/>
      <c r="H9" s="36"/>
      <c r="I9" s="36"/>
      <c r="J9" s="36"/>
      <c r="K9" s="36"/>
      <c r="L9" s="36"/>
      <c r="M9" s="36"/>
      <c r="N9" s="36" t="s">
        <v>103</v>
      </c>
      <c r="O9" s="36"/>
      <c r="P9" s="36" t="s">
        <v>137</v>
      </c>
      <c r="Q9" s="36"/>
      <c r="R9" s="36" t="s">
        <v>16</v>
      </c>
      <c r="S9" s="36"/>
    </row>
    <row r="10" spans="1:19" ht="42.75" customHeight="1">
      <c r="A10" s="35"/>
      <c r="B10" s="36"/>
      <c r="C10" s="36"/>
      <c r="D10" s="36"/>
      <c r="E10" s="36"/>
      <c r="F10" s="36" t="s">
        <v>8</v>
      </c>
      <c r="G10" s="36"/>
      <c r="H10" s="36" t="s">
        <v>9</v>
      </c>
      <c r="I10" s="36"/>
      <c r="J10" s="36" t="s">
        <v>10</v>
      </c>
      <c r="K10" s="36"/>
      <c r="L10" s="36" t="s">
        <v>11</v>
      </c>
      <c r="M10" s="36"/>
      <c r="N10" s="36"/>
      <c r="O10" s="36"/>
      <c r="P10" s="36"/>
      <c r="Q10" s="36"/>
      <c r="R10" s="36"/>
      <c r="S10" s="36"/>
    </row>
    <row r="11" spans="1:34" ht="30">
      <c r="A11" s="35"/>
      <c r="B11" s="36"/>
      <c r="C11" s="36"/>
      <c r="D11" s="24" t="s">
        <v>12</v>
      </c>
      <c r="E11" s="24" t="s">
        <v>13</v>
      </c>
      <c r="F11" s="24" t="s">
        <v>12</v>
      </c>
      <c r="G11" s="24" t="s">
        <v>13</v>
      </c>
      <c r="H11" s="24" t="s">
        <v>12</v>
      </c>
      <c r="I11" s="24" t="s">
        <v>13</v>
      </c>
      <c r="J11" s="24" t="s">
        <v>12</v>
      </c>
      <c r="K11" s="24" t="s">
        <v>13</v>
      </c>
      <c r="L11" s="24" t="s">
        <v>12</v>
      </c>
      <c r="M11" s="24" t="s">
        <v>13</v>
      </c>
      <c r="N11" s="24" t="s">
        <v>12</v>
      </c>
      <c r="O11" s="24" t="s">
        <v>13</v>
      </c>
      <c r="P11" s="24" t="s">
        <v>12</v>
      </c>
      <c r="Q11" s="24" t="s">
        <v>13</v>
      </c>
      <c r="R11" s="36"/>
      <c r="S11" s="3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>
      <c r="A12" s="28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36">
        <v>18</v>
      </c>
      <c r="S12" s="3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5" customFormat="1" ht="55.5" customHeight="1">
      <c r="A13" s="25" t="s">
        <v>25</v>
      </c>
      <c r="B13" s="43" t="s">
        <v>222</v>
      </c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8"/>
      <c r="S13" s="38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19" s="5" customFormat="1" ht="14.25" customHeight="1">
      <c r="A14" s="37"/>
      <c r="B14" s="38" t="s">
        <v>223</v>
      </c>
      <c r="C14" s="26" t="s">
        <v>14</v>
      </c>
      <c r="D14" s="27">
        <f>D759</f>
        <v>7733792.7700000005</v>
      </c>
      <c r="E14" s="27">
        <f aca="true" t="shared" si="0" ref="E14:M14">E759</f>
        <v>3791771.8</v>
      </c>
      <c r="F14" s="27">
        <f t="shared" si="0"/>
        <v>1536420.1099999999</v>
      </c>
      <c r="G14" s="27">
        <f t="shared" si="0"/>
        <v>771661</v>
      </c>
      <c r="H14" s="27">
        <f t="shared" si="0"/>
        <v>59063.100000000006</v>
      </c>
      <c r="I14" s="27">
        <f t="shared" si="0"/>
        <v>59063.100000000006</v>
      </c>
      <c r="J14" s="27">
        <f t="shared" si="0"/>
        <v>6138309.560000001</v>
      </c>
      <c r="K14" s="27">
        <f t="shared" si="0"/>
        <v>2961047.7</v>
      </c>
      <c r="L14" s="27">
        <f t="shared" si="0"/>
        <v>0</v>
      </c>
      <c r="M14" s="27">
        <f t="shared" si="0"/>
        <v>0</v>
      </c>
      <c r="N14" s="27"/>
      <c r="O14" s="27"/>
      <c r="P14" s="27"/>
      <c r="Q14" s="27"/>
      <c r="R14" s="38" t="s">
        <v>98</v>
      </c>
      <c r="S14" s="38"/>
    </row>
    <row r="15" spans="1:19" s="5" customFormat="1" ht="28.5">
      <c r="A15" s="37"/>
      <c r="B15" s="38"/>
      <c r="C15" s="26" t="s">
        <v>0</v>
      </c>
      <c r="D15" s="27">
        <f aca="true" t="shared" si="1" ref="D15:M15">D760</f>
        <v>634863.5</v>
      </c>
      <c r="E15" s="27">
        <f t="shared" si="1"/>
        <v>634863.5</v>
      </c>
      <c r="F15" s="27">
        <f t="shared" si="1"/>
        <v>209414.40000000002</v>
      </c>
      <c r="G15" s="27">
        <f t="shared" si="1"/>
        <v>209414.40000000002</v>
      </c>
      <c r="H15" s="27">
        <f t="shared" si="1"/>
        <v>59063.100000000006</v>
      </c>
      <c r="I15" s="27">
        <f t="shared" si="1"/>
        <v>59063.100000000006</v>
      </c>
      <c r="J15" s="27">
        <f t="shared" si="1"/>
        <v>366386</v>
      </c>
      <c r="K15" s="27">
        <f t="shared" si="1"/>
        <v>366386</v>
      </c>
      <c r="L15" s="27">
        <f t="shared" si="1"/>
        <v>0</v>
      </c>
      <c r="M15" s="27">
        <f t="shared" si="1"/>
        <v>0</v>
      </c>
      <c r="N15" s="27"/>
      <c r="O15" s="27"/>
      <c r="P15" s="27"/>
      <c r="Q15" s="27"/>
      <c r="R15" s="38"/>
      <c r="S15" s="38"/>
    </row>
    <row r="16" spans="1:19" s="5" customFormat="1" ht="28.5">
      <c r="A16" s="37"/>
      <c r="B16" s="38"/>
      <c r="C16" s="26" t="s">
        <v>1</v>
      </c>
      <c r="D16" s="27">
        <f aca="true" t="shared" si="2" ref="D16:M16">D761</f>
        <v>2022176.2800000003</v>
      </c>
      <c r="E16" s="27">
        <f t="shared" si="2"/>
        <v>1087014.3</v>
      </c>
      <c r="F16" s="27">
        <f t="shared" si="2"/>
        <v>430497.42000000004</v>
      </c>
      <c r="G16" s="27">
        <f t="shared" si="2"/>
        <v>164507.90000000002</v>
      </c>
      <c r="H16" s="27">
        <f t="shared" si="2"/>
        <v>0</v>
      </c>
      <c r="I16" s="27">
        <f t="shared" si="2"/>
        <v>0</v>
      </c>
      <c r="J16" s="27">
        <f t="shared" si="2"/>
        <v>1591678.86</v>
      </c>
      <c r="K16" s="27">
        <f t="shared" si="2"/>
        <v>922506.4</v>
      </c>
      <c r="L16" s="27">
        <f t="shared" si="2"/>
        <v>0</v>
      </c>
      <c r="M16" s="27">
        <f t="shared" si="2"/>
        <v>0</v>
      </c>
      <c r="N16" s="27"/>
      <c r="O16" s="27"/>
      <c r="P16" s="27"/>
      <c r="Q16" s="27"/>
      <c r="R16" s="38"/>
      <c r="S16" s="38"/>
    </row>
    <row r="17" spans="1:19" s="5" customFormat="1" ht="28.5">
      <c r="A17" s="37"/>
      <c r="B17" s="38"/>
      <c r="C17" s="26" t="s">
        <v>2</v>
      </c>
      <c r="D17" s="27">
        <f aca="true" t="shared" si="3" ref="D17:M17">D762</f>
        <v>3549061.7900000005</v>
      </c>
      <c r="E17" s="27">
        <f t="shared" si="3"/>
        <v>2069894</v>
      </c>
      <c r="F17" s="27">
        <f t="shared" si="3"/>
        <v>647782.89</v>
      </c>
      <c r="G17" s="27">
        <f t="shared" si="3"/>
        <v>397738.7</v>
      </c>
      <c r="H17" s="27">
        <f t="shared" si="3"/>
        <v>0</v>
      </c>
      <c r="I17" s="27">
        <f t="shared" si="3"/>
        <v>0</v>
      </c>
      <c r="J17" s="27">
        <f t="shared" si="3"/>
        <v>2901278.9000000004</v>
      </c>
      <c r="K17" s="27">
        <f t="shared" si="3"/>
        <v>1672155.3</v>
      </c>
      <c r="L17" s="27">
        <f t="shared" si="3"/>
        <v>0</v>
      </c>
      <c r="M17" s="27">
        <f t="shared" si="3"/>
        <v>0</v>
      </c>
      <c r="N17" s="27"/>
      <c r="O17" s="27"/>
      <c r="P17" s="27"/>
      <c r="Q17" s="27"/>
      <c r="R17" s="38"/>
      <c r="S17" s="38"/>
    </row>
    <row r="18" spans="1:19" s="5" customFormat="1" ht="28.5">
      <c r="A18" s="37"/>
      <c r="B18" s="38"/>
      <c r="C18" s="26" t="s">
        <v>119</v>
      </c>
      <c r="D18" s="27">
        <f aca="true" t="shared" si="4" ref="D18:M18">D763</f>
        <v>700120.6</v>
      </c>
      <c r="E18" s="27">
        <f t="shared" si="4"/>
        <v>0</v>
      </c>
      <c r="F18" s="27">
        <f t="shared" si="4"/>
        <v>116825.9</v>
      </c>
      <c r="G18" s="27">
        <f t="shared" si="4"/>
        <v>0</v>
      </c>
      <c r="H18" s="27">
        <f t="shared" si="4"/>
        <v>0</v>
      </c>
      <c r="I18" s="27">
        <f t="shared" si="4"/>
        <v>0</v>
      </c>
      <c r="J18" s="27">
        <f t="shared" si="4"/>
        <v>583294.7</v>
      </c>
      <c r="K18" s="27">
        <f t="shared" si="4"/>
        <v>0</v>
      </c>
      <c r="L18" s="27">
        <f t="shared" si="4"/>
        <v>0</v>
      </c>
      <c r="M18" s="27">
        <f t="shared" si="4"/>
        <v>0</v>
      </c>
      <c r="N18" s="27"/>
      <c r="O18" s="27"/>
      <c r="P18" s="27"/>
      <c r="Q18" s="27"/>
      <c r="R18" s="38"/>
      <c r="S18" s="38"/>
    </row>
    <row r="19" spans="1:19" s="5" customFormat="1" ht="28.5">
      <c r="A19" s="37"/>
      <c r="B19" s="38"/>
      <c r="C19" s="26" t="s">
        <v>120</v>
      </c>
      <c r="D19" s="27">
        <f aca="true" t="shared" si="5" ref="D19:M19">D764</f>
        <v>362661.9</v>
      </c>
      <c r="E19" s="27">
        <f t="shared" si="5"/>
        <v>0</v>
      </c>
      <c r="F19" s="27">
        <f t="shared" si="5"/>
        <v>43966.5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318695.4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/>
      <c r="O19" s="27"/>
      <c r="P19" s="27"/>
      <c r="Q19" s="27"/>
      <c r="R19" s="38"/>
      <c r="S19" s="38"/>
    </row>
    <row r="20" spans="1:19" s="5" customFormat="1" ht="28.5">
      <c r="A20" s="37"/>
      <c r="B20" s="38"/>
      <c r="C20" s="26" t="s">
        <v>121</v>
      </c>
      <c r="D20" s="27">
        <f aca="true" t="shared" si="6" ref="D20:M20">D765</f>
        <v>464908.69999999995</v>
      </c>
      <c r="E20" s="27">
        <f t="shared" si="6"/>
        <v>0</v>
      </c>
      <c r="F20" s="27">
        <f t="shared" si="6"/>
        <v>87933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376975.69999999995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/>
      <c r="O20" s="27"/>
      <c r="P20" s="27"/>
      <c r="Q20" s="27"/>
      <c r="R20" s="38"/>
      <c r="S20" s="38"/>
    </row>
    <row r="21" spans="1:19" s="5" customFormat="1" ht="90" customHeight="1">
      <c r="A21" s="25" t="s">
        <v>17</v>
      </c>
      <c r="B21" s="43" t="s">
        <v>138</v>
      </c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8"/>
      <c r="S21" s="38"/>
    </row>
    <row r="22" spans="1:19" s="5" customFormat="1" ht="14.25" customHeight="1">
      <c r="A22" s="37" t="s">
        <v>76</v>
      </c>
      <c r="B22" s="38" t="s">
        <v>80</v>
      </c>
      <c r="C22" s="26" t="s">
        <v>14</v>
      </c>
      <c r="D22" s="27">
        <f aca="true" t="shared" si="7" ref="D22:Q22">SUM(D23:D28)</f>
        <v>2215231.5</v>
      </c>
      <c r="E22" s="27">
        <f t="shared" si="7"/>
        <v>1251658.9</v>
      </c>
      <c r="F22" s="27">
        <f t="shared" si="7"/>
        <v>329733.4</v>
      </c>
      <c r="G22" s="27">
        <f t="shared" si="7"/>
        <v>66436.1</v>
      </c>
      <c r="H22" s="27">
        <f t="shared" si="7"/>
        <v>0</v>
      </c>
      <c r="I22" s="27">
        <f t="shared" si="7"/>
        <v>0</v>
      </c>
      <c r="J22" s="27">
        <f t="shared" si="7"/>
        <v>1885498.0999999999</v>
      </c>
      <c r="K22" s="27">
        <f t="shared" si="7"/>
        <v>1185222.8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1960</v>
      </c>
      <c r="Q22" s="27">
        <f t="shared" si="7"/>
        <v>1680</v>
      </c>
      <c r="R22" s="38" t="s">
        <v>98</v>
      </c>
      <c r="S22" s="38"/>
    </row>
    <row r="23" spans="1:19" s="5" customFormat="1" ht="28.5">
      <c r="A23" s="37"/>
      <c r="B23" s="38"/>
      <c r="C23" s="26" t="s">
        <v>0</v>
      </c>
      <c r="D23" s="27">
        <f aca="true" t="shared" si="8" ref="D23:E28">F23+H23+J23+L23</f>
        <v>247029.9</v>
      </c>
      <c r="E23" s="27">
        <f t="shared" si="8"/>
        <v>247029.9</v>
      </c>
      <c r="F23" s="27">
        <f aca="true" t="shared" si="9" ref="F23:Q23">F30+F37+F44+F51+F58+F65+F72+F79+F86+F93+F100+F107+F114</f>
        <v>15625</v>
      </c>
      <c r="G23" s="27">
        <f t="shared" si="9"/>
        <v>15625</v>
      </c>
      <c r="H23" s="27">
        <f t="shared" si="9"/>
        <v>0</v>
      </c>
      <c r="I23" s="27">
        <f t="shared" si="9"/>
        <v>0</v>
      </c>
      <c r="J23" s="27">
        <f t="shared" si="9"/>
        <v>231404.9</v>
      </c>
      <c r="K23" s="27">
        <f t="shared" si="9"/>
        <v>231404.9</v>
      </c>
      <c r="L23" s="27">
        <f t="shared" si="9"/>
        <v>0</v>
      </c>
      <c r="M23" s="27">
        <f t="shared" si="9"/>
        <v>0</v>
      </c>
      <c r="N23" s="27">
        <f t="shared" si="9"/>
        <v>0</v>
      </c>
      <c r="O23" s="27">
        <f t="shared" si="9"/>
        <v>0</v>
      </c>
      <c r="P23" s="27">
        <f t="shared" si="9"/>
        <v>1450</v>
      </c>
      <c r="Q23" s="27">
        <f t="shared" si="9"/>
        <v>1170</v>
      </c>
      <c r="R23" s="38"/>
      <c r="S23" s="38"/>
    </row>
    <row r="24" spans="1:19" s="5" customFormat="1" ht="28.5">
      <c r="A24" s="37"/>
      <c r="B24" s="38"/>
      <c r="C24" s="26" t="s">
        <v>1</v>
      </c>
      <c r="D24" s="27">
        <f t="shared" si="8"/>
        <v>838259.1000000001</v>
      </c>
      <c r="E24" s="27">
        <f t="shared" si="8"/>
        <v>545977.6</v>
      </c>
      <c r="F24" s="27">
        <f aca="true" t="shared" si="10" ref="F24:Q24">F31+F38+F45+F52+F59+F66+F73+F80+F87+F94+F101+F108+F115</f>
        <v>175608.40000000002</v>
      </c>
      <c r="G24" s="27">
        <f t="shared" si="10"/>
        <v>50811.1</v>
      </c>
      <c r="H24" s="27">
        <f t="shared" si="10"/>
        <v>0</v>
      </c>
      <c r="I24" s="27">
        <f t="shared" si="10"/>
        <v>0</v>
      </c>
      <c r="J24" s="27">
        <f t="shared" si="10"/>
        <v>662650.7000000001</v>
      </c>
      <c r="K24" s="27">
        <f t="shared" si="10"/>
        <v>495166.5</v>
      </c>
      <c r="L24" s="27">
        <f t="shared" si="10"/>
        <v>0</v>
      </c>
      <c r="M24" s="27">
        <f t="shared" si="10"/>
        <v>0</v>
      </c>
      <c r="N24" s="27">
        <f t="shared" si="10"/>
        <v>0</v>
      </c>
      <c r="O24" s="27">
        <f t="shared" si="10"/>
        <v>0</v>
      </c>
      <c r="P24" s="27">
        <f t="shared" si="10"/>
        <v>510</v>
      </c>
      <c r="Q24" s="27">
        <f t="shared" si="10"/>
        <v>510</v>
      </c>
      <c r="R24" s="38"/>
      <c r="S24" s="38"/>
    </row>
    <row r="25" spans="1:19" s="5" customFormat="1" ht="28.5">
      <c r="A25" s="37"/>
      <c r="B25" s="38"/>
      <c r="C25" s="26" t="s">
        <v>2</v>
      </c>
      <c r="D25" s="27">
        <f t="shared" si="8"/>
        <v>597152</v>
      </c>
      <c r="E25" s="27">
        <f t="shared" si="8"/>
        <v>458651.39999999997</v>
      </c>
      <c r="F25" s="27">
        <f aca="true" t="shared" si="11" ref="F25:Q25">F32+F39+F46+F53+F60+F67+F74+F81+F88+F95+F102+F109+F116</f>
        <v>138500</v>
      </c>
      <c r="G25" s="27">
        <f t="shared" si="11"/>
        <v>0</v>
      </c>
      <c r="H25" s="27">
        <f t="shared" si="11"/>
        <v>0</v>
      </c>
      <c r="I25" s="27">
        <f t="shared" si="11"/>
        <v>0</v>
      </c>
      <c r="J25" s="27">
        <f t="shared" si="11"/>
        <v>458651.99999999994</v>
      </c>
      <c r="K25" s="27">
        <f t="shared" si="11"/>
        <v>458651.39999999997</v>
      </c>
      <c r="L25" s="27">
        <f t="shared" si="11"/>
        <v>0</v>
      </c>
      <c r="M25" s="27">
        <f t="shared" si="11"/>
        <v>0</v>
      </c>
      <c r="N25" s="27">
        <f t="shared" si="11"/>
        <v>0</v>
      </c>
      <c r="O25" s="27">
        <f t="shared" si="11"/>
        <v>0</v>
      </c>
      <c r="P25" s="27">
        <f t="shared" si="11"/>
        <v>0</v>
      </c>
      <c r="Q25" s="27">
        <f t="shared" si="11"/>
        <v>0</v>
      </c>
      <c r="R25" s="38"/>
      <c r="S25" s="38"/>
    </row>
    <row r="26" spans="1:19" s="5" customFormat="1" ht="28.5">
      <c r="A26" s="37"/>
      <c r="B26" s="38"/>
      <c r="C26" s="26" t="s">
        <v>119</v>
      </c>
      <c r="D26" s="27">
        <f t="shared" si="8"/>
        <v>232817.69999999995</v>
      </c>
      <c r="E26" s="27">
        <f t="shared" si="8"/>
        <v>0</v>
      </c>
      <c r="F26" s="27">
        <f aca="true" t="shared" si="12" ref="F26:Q26">F33+F40+F47+F54+F61+F68+F75+F82+F89+F96+F103+F110+F117</f>
        <v>0</v>
      </c>
      <c r="G26" s="27">
        <f t="shared" si="12"/>
        <v>0</v>
      </c>
      <c r="H26" s="27">
        <f t="shared" si="12"/>
        <v>0</v>
      </c>
      <c r="I26" s="27">
        <f t="shared" si="12"/>
        <v>0</v>
      </c>
      <c r="J26" s="27">
        <f t="shared" si="12"/>
        <v>232817.69999999995</v>
      </c>
      <c r="K26" s="27">
        <f t="shared" si="12"/>
        <v>0</v>
      </c>
      <c r="L26" s="27">
        <f t="shared" si="12"/>
        <v>0</v>
      </c>
      <c r="M26" s="27">
        <f t="shared" si="12"/>
        <v>0</v>
      </c>
      <c r="N26" s="27">
        <f t="shared" si="12"/>
        <v>0</v>
      </c>
      <c r="O26" s="27">
        <f t="shared" si="12"/>
        <v>0</v>
      </c>
      <c r="P26" s="27">
        <f t="shared" si="12"/>
        <v>0</v>
      </c>
      <c r="Q26" s="27">
        <f t="shared" si="12"/>
        <v>0</v>
      </c>
      <c r="R26" s="38"/>
      <c r="S26" s="38"/>
    </row>
    <row r="27" spans="1:19" s="5" customFormat="1" ht="28.5">
      <c r="A27" s="37"/>
      <c r="B27" s="38"/>
      <c r="C27" s="26" t="s">
        <v>120</v>
      </c>
      <c r="D27" s="27">
        <f t="shared" si="8"/>
        <v>186795.9</v>
      </c>
      <c r="E27" s="27">
        <f t="shared" si="8"/>
        <v>0</v>
      </c>
      <c r="F27" s="27">
        <f aca="true" t="shared" si="13" ref="F27:Q27">F34+F41+F48+F55+F62+F69+F76+F83+F90+F97+F104+F111+F118</f>
        <v>0</v>
      </c>
      <c r="G27" s="27">
        <f t="shared" si="13"/>
        <v>0</v>
      </c>
      <c r="H27" s="27">
        <f t="shared" si="13"/>
        <v>0</v>
      </c>
      <c r="I27" s="27">
        <f t="shared" si="13"/>
        <v>0</v>
      </c>
      <c r="J27" s="27">
        <f t="shared" si="13"/>
        <v>186795.9</v>
      </c>
      <c r="K27" s="27">
        <f t="shared" si="13"/>
        <v>0</v>
      </c>
      <c r="L27" s="27">
        <f t="shared" si="13"/>
        <v>0</v>
      </c>
      <c r="M27" s="27">
        <f t="shared" si="13"/>
        <v>0</v>
      </c>
      <c r="N27" s="27">
        <f t="shared" si="13"/>
        <v>0</v>
      </c>
      <c r="O27" s="27">
        <f t="shared" si="13"/>
        <v>0</v>
      </c>
      <c r="P27" s="27">
        <f t="shared" si="13"/>
        <v>0</v>
      </c>
      <c r="Q27" s="27">
        <f t="shared" si="13"/>
        <v>0</v>
      </c>
      <c r="R27" s="38"/>
      <c r="S27" s="38"/>
    </row>
    <row r="28" spans="1:19" s="5" customFormat="1" ht="28.5">
      <c r="A28" s="37"/>
      <c r="B28" s="38"/>
      <c r="C28" s="26" t="s">
        <v>121</v>
      </c>
      <c r="D28" s="27">
        <f t="shared" si="8"/>
        <v>113176.9</v>
      </c>
      <c r="E28" s="27">
        <f t="shared" si="8"/>
        <v>0</v>
      </c>
      <c r="F28" s="27">
        <f aca="true" t="shared" si="14" ref="F28:Q28">F35+F42+F49+F56+F63+F70+F77+F84+F91+F98+F105+F112+F119</f>
        <v>0</v>
      </c>
      <c r="G28" s="27">
        <f t="shared" si="14"/>
        <v>0</v>
      </c>
      <c r="H28" s="27">
        <f t="shared" si="14"/>
        <v>0</v>
      </c>
      <c r="I28" s="27">
        <f t="shared" si="14"/>
        <v>0</v>
      </c>
      <c r="J28" s="27">
        <f t="shared" si="14"/>
        <v>113176.9</v>
      </c>
      <c r="K28" s="27">
        <f t="shared" si="14"/>
        <v>0</v>
      </c>
      <c r="L28" s="27">
        <f t="shared" si="14"/>
        <v>0</v>
      </c>
      <c r="M28" s="27">
        <f t="shared" si="14"/>
        <v>0</v>
      </c>
      <c r="N28" s="27">
        <f t="shared" si="14"/>
        <v>0</v>
      </c>
      <c r="O28" s="27">
        <f t="shared" si="14"/>
        <v>0</v>
      </c>
      <c r="P28" s="27">
        <f t="shared" si="14"/>
        <v>0</v>
      </c>
      <c r="Q28" s="27">
        <f t="shared" si="14"/>
        <v>0</v>
      </c>
      <c r="R28" s="38"/>
      <c r="S28" s="38"/>
    </row>
    <row r="29" spans="1:130" ht="23.25" customHeight="1">
      <c r="A29" s="35" t="s">
        <v>81</v>
      </c>
      <c r="B29" s="39" t="s">
        <v>73</v>
      </c>
      <c r="C29" s="24" t="s">
        <v>14</v>
      </c>
      <c r="D29" s="29">
        <f>SUM(D30:D35)</f>
        <v>98311.1</v>
      </c>
      <c r="E29" s="29">
        <f>SUM(E30:E35)</f>
        <v>98311.1</v>
      </c>
      <c r="F29" s="29">
        <f>SUM(F30:F35)</f>
        <v>62686.1</v>
      </c>
      <c r="G29" s="29">
        <f aca="true" t="shared" si="15" ref="G29:Q29">SUM(G30:G35)</f>
        <v>62686.1</v>
      </c>
      <c r="H29" s="29">
        <f t="shared" si="15"/>
        <v>0</v>
      </c>
      <c r="I29" s="29">
        <f t="shared" si="15"/>
        <v>0</v>
      </c>
      <c r="J29" s="29">
        <f t="shared" si="15"/>
        <v>35625</v>
      </c>
      <c r="K29" s="29">
        <f t="shared" si="15"/>
        <v>35625</v>
      </c>
      <c r="L29" s="29">
        <f t="shared" si="15"/>
        <v>0</v>
      </c>
      <c r="M29" s="29">
        <f t="shared" si="15"/>
        <v>0</v>
      </c>
      <c r="N29" s="29">
        <f t="shared" si="15"/>
        <v>0</v>
      </c>
      <c r="O29" s="29">
        <f t="shared" si="15"/>
        <v>0</v>
      </c>
      <c r="P29" s="29">
        <f t="shared" si="15"/>
        <v>80</v>
      </c>
      <c r="Q29" s="29">
        <f t="shared" si="15"/>
        <v>80</v>
      </c>
      <c r="R29" s="36" t="s">
        <v>56</v>
      </c>
      <c r="S29" s="36"/>
      <c r="T29" s="12"/>
      <c r="U29" s="12"/>
      <c r="V29" s="44"/>
      <c r="W29" s="4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spans="1:130" ht="16.5" customHeight="1">
      <c r="A30" s="35"/>
      <c r="B30" s="39"/>
      <c r="C30" s="24" t="s">
        <v>0</v>
      </c>
      <c r="D30" s="29">
        <f>F30+H30+J30+L30</f>
        <v>47500</v>
      </c>
      <c r="E30" s="29">
        <f aca="true" t="shared" si="16" ref="D30:E35">G30+I30+K30+M30</f>
        <v>47500</v>
      </c>
      <c r="F30" s="29">
        <v>11875</v>
      </c>
      <c r="G30" s="29">
        <v>11875</v>
      </c>
      <c r="H30" s="29">
        <v>0</v>
      </c>
      <c r="I30" s="29">
        <v>0</v>
      </c>
      <c r="J30" s="29">
        <v>35625</v>
      </c>
      <c r="K30" s="29">
        <v>35625</v>
      </c>
      <c r="L30" s="29">
        <v>0</v>
      </c>
      <c r="M30" s="29">
        <v>0</v>
      </c>
      <c r="N30" s="29">
        <v>0</v>
      </c>
      <c r="O30" s="29">
        <v>0</v>
      </c>
      <c r="P30" s="29">
        <v>80</v>
      </c>
      <c r="Q30" s="29">
        <v>80</v>
      </c>
      <c r="R30" s="36"/>
      <c r="S30" s="36"/>
      <c r="T30" s="14"/>
      <c r="U30" s="14"/>
      <c r="V30" s="44"/>
      <c r="W30" s="4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spans="1:130" ht="15" customHeight="1">
      <c r="A31" s="35"/>
      <c r="B31" s="39"/>
      <c r="C31" s="24" t="s">
        <v>1</v>
      </c>
      <c r="D31" s="29">
        <f t="shared" si="16"/>
        <v>50811.1</v>
      </c>
      <c r="E31" s="29">
        <f t="shared" si="16"/>
        <v>50811.1</v>
      </c>
      <c r="F31" s="29">
        <v>50811.1</v>
      </c>
      <c r="G31" s="29">
        <v>50811.1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36"/>
      <c r="S31" s="36"/>
      <c r="T31" s="14"/>
      <c r="U31" s="14"/>
      <c r="V31" s="44"/>
      <c r="W31" s="4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spans="1:130" ht="16.5" customHeight="1">
      <c r="A32" s="35"/>
      <c r="B32" s="39"/>
      <c r="C32" s="24" t="s">
        <v>2</v>
      </c>
      <c r="D32" s="29">
        <f t="shared" si="16"/>
        <v>0</v>
      </c>
      <c r="E32" s="29">
        <f t="shared" si="16"/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36"/>
      <c r="S32" s="36"/>
      <c r="T32" s="14"/>
      <c r="U32" s="14"/>
      <c r="V32" s="44"/>
      <c r="W32" s="44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spans="1:19" ht="15">
      <c r="A33" s="35"/>
      <c r="B33" s="39"/>
      <c r="C33" s="24" t="s">
        <v>119</v>
      </c>
      <c r="D33" s="29">
        <f t="shared" si="16"/>
        <v>0</v>
      </c>
      <c r="E33" s="29">
        <f t="shared" si="16"/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36"/>
      <c r="S33" s="36"/>
    </row>
    <row r="34" spans="1:19" ht="15">
      <c r="A34" s="35"/>
      <c r="B34" s="39"/>
      <c r="C34" s="24" t="s">
        <v>120</v>
      </c>
      <c r="D34" s="29">
        <f t="shared" si="16"/>
        <v>0</v>
      </c>
      <c r="E34" s="29">
        <f t="shared" si="16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6"/>
      <c r="S34" s="36"/>
    </row>
    <row r="35" spans="1:19" ht="15">
      <c r="A35" s="35"/>
      <c r="B35" s="39"/>
      <c r="C35" s="24" t="s">
        <v>121</v>
      </c>
      <c r="D35" s="29">
        <f t="shared" si="16"/>
        <v>0</v>
      </c>
      <c r="E35" s="29">
        <f t="shared" si="16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36"/>
      <c r="S35" s="36"/>
    </row>
    <row r="36" spans="1:24" ht="15.75" customHeight="1">
      <c r="A36" s="35" t="s">
        <v>82</v>
      </c>
      <c r="B36" s="39" t="s">
        <v>74</v>
      </c>
      <c r="C36" s="24" t="s">
        <v>14</v>
      </c>
      <c r="D36" s="29">
        <f>SUM(D37:D42)</f>
        <v>205106.6</v>
      </c>
      <c r="E36" s="29">
        <f>SUM(E37:E42)</f>
        <v>114840</v>
      </c>
      <c r="F36" s="29">
        <f aca="true" t="shared" si="17" ref="F36:Q36">SUM(F37:F42)</f>
        <v>8399.5</v>
      </c>
      <c r="G36" s="29">
        <f t="shared" si="17"/>
        <v>1875</v>
      </c>
      <c r="H36" s="29">
        <f t="shared" si="17"/>
        <v>0</v>
      </c>
      <c r="I36" s="29">
        <f t="shared" si="17"/>
        <v>0</v>
      </c>
      <c r="J36" s="29">
        <f t="shared" si="17"/>
        <v>196707.1</v>
      </c>
      <c r="K36" s="29">
        <f t="shared" si="17"/>
        <v>112965</v>
      </c>
      <c r="L36" s="29">
        <f t="shared" si="17"/>
        <v>0</v>
      </c>
      <c r="M36" s="29">
        <f t="shared" si="17"/>
        <v>0</v>
      </c>
      <c r="N36" s="29">
        <f t="shared" si="17"/>
        <v>0</v>
      </c>
      <c r="O36" s="29">
        <f t="shared" si="17"/>
        <v>0</v>
      </c>
      <c r="P36" s="29">
        <f t="shared" si="17"/>
        <v>145</v>
      </c>
      <c r="Q36" s="29">
        <f t="shared" si="17"/>
        <v>145</v>
      </c>
      <c r="R36" s="36" t="s">
        <v>56</v>
      </c>
      <c r="S36" s="36"/>
      <c r="T36" s="12"/>
      <c r="U36" s="12"/>
      <c r="V36" s="13"/>
      <c r="W36" s="13"/>
      <c r="X36" s="3"/>
    </row>
    <row r="37" spans="1:24" ht="16.5" customHeight="1">
      <c r="A37" s="35"/>
      <c r="B37" s="39"/>
      <c r="C37" s="24" t="s">
        <v>0</v>
      </c>
      <c r="D37" s="29">
        <f aca="true" t="shared" si="18" ref="D37:D42">F37+H37+J37+L37</f>
        <v>37500</v>
      </c>
      <c r="E37" s="29">
        <f aca="true" t="shared" si="19" ref="E37:E42">G37+I37+K37+M37</f>
        <v>37500</v>
      </c>
      <c r="F37" s="29">
        <f>G37</f>
        <v>1875</v>
      </c>
      <c r="G37" s="29">
        <v>1875</v>
      </c>
      <c r="H37" s="29">
        <v>0</v>
      </c>
      <c r="I37" s="29">
        <v>0</v>
      </c>
      <c r="J37" s="29">
        <f>K37</f>
        <v>35625</v>
      </c>
      <c r="K37" s="29">
        <v>35625</v>
      </c>
      <c r="L37" s="29">
        <v>0</v>
      </c>
      <c r="M37" s="29">
        <v>0</v>
      </c>
      <c r="N37" s="29">
        <v>0</v>
      </c>
      <c r="O37" s="29">
        <v>0</v>
      </c>
      <c r="P37" s="29">
        <v>145</v>
      </c>
      <c r="Q37" s="29">
        <v>145</v>
      </c>
      <c r="R37" s="36"/>
      <c r="S37" s="36"/>
      <c r="T37" s="14"/>
      <c r="U37" s="14"/>
      <c r="V37" s="13"/>
      <c r="W37" s="13"/>
      <c r="X37" s="3"/>
    </row>
    <row r="38" spans="1:24" ht="17.25" customHeight="1">
      <c r="A38" s="35"/>
      <c r="B38" s="39"/>
      <c r="C38" s="24" t="s">
        <v>1</v>
      </c>
      <c r="D38" s="29">
        <f t="shared" si="18"/>
        <v>130488.5</v>
      </c>
      <c r="E38" s="29">
        <f t="shared" si="19"/>
        <v>40221.9</v>
      </c>
      <c r="F38" s="29">
        <v>6524.5</v>
      </c>
      <c r="G38" s="29">
        <v>0</v>
      </c>
      <c r="H38" s="29">
        <v>0</v>
      </c>
      <c r="I38" s="29">
        <v>0</v>
      </c>
      <c r="J38" s="29">
        <v>123964</v>
      </c>
      <c r="K38" s="29">
        <v>40221.9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36"/>
      <c r="S38" s="36"/>
      <c r="T38" s="15"/>
      <c r="U38" s="14"/>
      <c r="V38" s="13"/>
      <c r="W38" s="13"/>
      <c r="X38" s="3"/>
    </row>
    <row r="39" spans="1:24" ht="15" customHeight="1">
      <c r="A39" s="35"/>
      <c r="B39" s="39"/>
      <c r="C39" s="24" t="s">
        <v>2</v>
      </c>
      <c r="D39" s="29">
        <f t="shared" si="18"/>
        <v>37118.1</v>
      </c>
      <c r="E39" s="29">
        <f t="shared" si="19"/>
        <v>37118.1</v>
      </c>
      <c r="F39" s="29">
        <v>0</v>
      </c>
      <c r="G39" s="29">
        <v>0</v>
      </c>
      <c r="H39" s="29">
        <v>0</v>
      </c>
      <c r="I39" s="29">
        <v>0</v>
      </c>
      <c r="J39" s="29">
        <v>37118.1</v>
      </c>
      <c r="K39" s="29">
        <v>37118.1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36"/>
      <c r="S39" s="36"/>
      <c r="T39" s="14"/>
      <c r="U39" s="14"/>
      <c r="V39" s="13"/>
      <c r="W39" s="13"/>
      <c r="X39" s="3"/>
    </row>
    <row r="40" spans="1:19" ht="15">
      <c r="A40" s="35"/>
      <c r="B40" s="39"/>
      <c r="C40" s="24" t="s">
        <v>119</v>
      </c>
      <c r="D40" s="29">
        <f t="shared" si="18"/>
        <v>0</v>
      </c>
      <c r="E40" s="29">
        <f t="shared" si="19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36"/>
      <c r="S40" s="36"/>
    </row>
    <row r="41" spans="1:19" ht="15">
      <c r="A41" s="35"/>
      <c r="B41" s="39"/>
      <c r="C41" s="24" t="s">
        <v>120</v>
      </c>
      <c r="D41" s="29">
        <f t="shared" si="18"/>
        <v>0</v>
      </c>
      <c r="E41" s="29">
        <f t="shared" si="19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36"/>
      <c r="S41" s="36"/>
    </row>
    <row r="42" spans="1:19" ht="15">
      <c r="A42" s="35"/>
      <c r="B42" s="39"/>
      <c r="C42" s="24" t="s">
        <v>121</v>
      </c>
      <c r="D42" s="29">
        <f t="shared" si="18"/>
        <v>0</v>
      </c>
      <c r="E42" s="29">
        <f t="shared" si="19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36"/>
      <c r="S42" s="36"/>
    </row>
    <row r="43" spans="1:24" ht="15.75" customHeight="1">
      <c r="A43" s="35" t="s">
        <v>83</v>
      </c>
      <c r="B43" s="39" t="s">
        <v>75</v>
      </c>
      <c r="C43" s="24" t="s">
        <v>14</v>
      </c>
      <c r="D43" s="29">
        <f>SUM(D44:D49)</f>
        <v>205106.6</v>
      </c>
      <c r="E43" s="29">
        <f>SUM(E44:E49)</f>
        <v>114840</v>
      </c>
      <c r="F43" s="29">
        <f aca="true" t="shared" si="20" ref="F43:Q43">SUM(F44:F49)</f>
        <v>8399.5</v>
      </c>
      <c r="G43" s="29">
        <f t="shared" si="20"/>
        <v>1875</v>
      </c>
      <c r="H43" s="29">
        <f t="shared" si="20"/>
        <v>0</v>
      </c>
      <c r="I43" s="29">
        <f t="shared" si="20"/>
        <v>0</v>
      </c>
      <c r="J43" s="29">
        <f t="shared" si="20"/>
        <v>196707.1</v>
      </c>
      <c r="K43" s="29">
        <f t="shared" si="20"/>
        <v>112965</v>
      </c>
      <c r="L43" s="29">
        <f t="shared" si="20"/>
        <v>0</v>
      </c>
      <c r="M43" s="29">
        <f t="shared" si="20"/>
        <v>0</v>
      </c>
      <c r="N43" s="29">
        <f t="shared" si="20"/>
        <v>0</v>
      </c>
      <c r="O43" s="29">
        <f t="shared" si="20"/>
        <v>0</v>
      </c>
      <c r="P43" s="29">
        <f t="shared" si="20"/>
        <v>145</v>
      </c>
      <c r="Q43" s="29">
        <f t="shared" si="20"/>
        <v>145</v>
      </c>
      <c r="R43" s="36" t="s">
        <v>56</v>
      </c>
      <c r="S43" s="36"/>
      <c r="T43" s="12"/>
      <c r="U43" s="12"/>
      <c r="V43" s="13"/>
      <c r="W43" s="13"/>
      <c r="X43" s="3"/>
    </row>
    <row r="44" spans="1:24" ht="21" customHeight="1">
      <c r="A44" s="35"/>
      <c r="B44" s="39"/>
      <c r="C44" s="24" t="s">
        <v>0</v>
      </c>
      <c r="D44" s="29">
        <f aca="true" t="shared" si="21" ref="D44:D49">F44+H44+J44+L44</f>
        <v>37500</v>
      </c>
      <c r="E44" s="29">
        <f aca="true" t="shared" si="22" ref="E44:E49">G44+I44+K44+M44</f>
        <v>37500</v>
      </c>
      <c r="F44" s="29">
        <f>G44</f>
        <v>1875</v>
      </c>
      <c r="G44" s="29">
        <v>1875</v>
      </c>
      <c r="H44" s="29">
        <v>0</v>
      </c>
      <c r="I44" s="29">
        <v>0</v>
      </c>
      <c r="J44" s="29">
        <f>K44</f>
        <v>35625</v>
      </c>
      <c r="K44" s="29">
        <v>35625</v>
      </c>
      <c r="L44" s="29">
        <v>0</v>
      </c>
      <c r="M44" s="29">
        <v>0</v>
      </c>
      <c r="N44" s="29">
        <v>0</v>
      </c>
      <c r="O44" s="29">
        <v>0</v>
      </c>
      <c r="P44" s="29">
        <v>145</v>
      </c>
      <c r="Q44" s="29">
        <v>145</v>
      </c>
      <c r="R44" s="36"/>
      <c r="S44" s="36"/>
      <c r="T44" s="14"/>
      <c r="U44" s="14"/>
      <c r="V44" s="13"/>
      <c r="W44" s="13"/>
      <c r="X44" s="3"/>
    </row>
    <row r="45" spans="1:24" ht="20.25" customHeight="1">
      <c r="A45" s="35"/>
      <c r="B45" s="39"/>
      <c r="C45" s="24" t="s">
        <v>1</v>
      </c>
      <c r="D45" s="29">
        <f t="shared" si="21"/>
        <v>130488.5</v>
      </c>
      <c r="E45" s="29">
        <f t="shared" si="22"/>
        <v>40221.9</v>
      </c>
      <c r="F45" s="29">
        <v>6524.5</v>
      </c>
      <c r="G45" s="29">
        <v>0</v>
      </c>
      <c r="H45" s="29">
        <v>0</v>
      </c>
      <c r="I45" s="29">
        <v>0</v>
      </c>
      <c r="J45" s="29">
        <v>123964</v>
      </c>
      <c r="K45" s="29">
        <v>40221.9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36"/>
      <c r="S45" s="36"/>
      <c r="T45" s="15"/>
      <c r="U45" s="14"/>
      <c r="V45" s="13"/>
      <c r="W45" s="13"/>
      <c r="X45" s="3"/>
    </row>
    <row r="46" spans="1:24" ht="18.75" customHeight="1">
      <c r="A46" s="35"/>
      <c r="B46" s="39"/>
      <c r="C46" s="24" t="s">
        <v>2</v>
      </c>
      <c r="D46" s="29">
        <f t="shared" si="21"/>
        <v>37118.1</v>
      </c>
      <c r="E46" s="29">
        <f t="shared" si="22"/>
        <v>37118.1</v>
      </c>
      <c r="F46" s="29">
        <v>0</v>
      </c>
      <c r="G46" s="29">
        <v>0</v>
      </c>
      <c r="H46" s="29">
        <v>0</v>
      </c>
      <c r="I46" s="29">
        <v>0</v>
      </c>
      <c r="J46" s="29">
        <v>37118.1</v>
      </c>
      <c r="K46" s="29">
        <v>37118.1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36"/>
      <c r="S46" s="36"/>
      <c r="T46" s="14"/>
      <c r="U46" s="14"/>
      <c r="V46" s="13"/>
      <c r="W46" s="13"/>
      <c r="X46" s="3"/>
    </row>
    <row r="47" spans="1:19" ht="15">
      <c r="A47" s="35"/>
      <c r="B47" s="39"/>
      <c r="C47" s="24" t="s">
        <v>119</v>
      </c>
      <c r="D47" s="29">
        <f t="shared" si="21"/>
        <v>0</v>
      </c>
      <c r="E47" s="29">
        <f t="shared" si="22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36"/>
      <c r="S47" s="36"/>
    </row>
    <row r="48" spans="1:19" ht="15">
      <c r="A48" s="35"/>
      <c r="B48" s="39"/>
      <c r="C48" s="24" t="s">
        <v>120</v>
      </c>
      <c r="D48" s="29">
        <f t="shared" si="21"/>
        <v>0</v>
      </c>
      <c r="E48" s="29">
        <f t="shared" si="22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36"/>
      <c r="S48" s="36"/>
    </row>
    <row r="49" spans="1:19" ht="15">
      <c r="A49" s="35"/>
      <c r="B49" s="39"/>
      <c r="C49" s="24" t="s">
        <v>121</v>
      </c>
      <c r="D49" s="29">
        <f t="shared" si="21"/>
        <v>0</v>
      </c>
      <c r="E49" s="29">
        <f t="shared" si="22"/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36"/>
      <c r="S49" s="36"/>
    </row>
    <row r="50" spans="1:130" ht="15.75" customHeight="1">
      <c r="A50" s="35" t="s">
        <v>84</v>
      </c>
      <c r="B50" s="39" t="s">
        <v>64</v>
      </c>
      <c r="C50" s="24" t="s">
        <v>14</v>
      </c>
      <c r="D50" s="29">
        <f>SUM(D51:D56)</f>
        <v>160465.4</v>
      </c>
      <c r="E50" s="29">
        <f>SUM(E51:E56)</f>
        <v>76894.7</v>
      </c>
      <c r="F50" s="29">
        <f aca="true" t="shared" si="23" ref="F50:M50">SUM(F51:F56)</f>
        <v>0</v>
      </c>
      <c r="G50" s="29">
        <f t="shared" si="23"/>
        <v>0</v>
      </c>
      <c r="H50" s="29">
        <f t="shared" si="23"/>
        <v>0</v>
      </c>
      <c r="I50" s="29">
        <f t="shared" si="23"/>
        <v>0</v>
      </c>
      <c r="J50" s="29">
        <f t="shared" si="23"/>
        <v>160465.4</v>
      </c>
      <c r="K50" s="29">
        <f t="shared" si="23"/>
        <v>76894.7</v>
      </c>
      <c r="L50" s="29">
        <f t="shared" si="23"/>
        <v>0</v>
      </c>
      <c r="M50" s="29">
        <f t="shared" si="23"/>
        <v>0</v>
      </c>
      <c r="N50" s="29">
        <f>SUM(N51:N53)</f>
        <v>0</v>
      </c>
      <c r="O50" s="29">
        <f>SUM(O51:O53)</f>
        <v>0</v>
      </c>
      <c r="P50" s="29">
        <f>SUM(P51:P53)</f>
        <v>145</v>
      </c>
      <c r="Q50" s="29">
        <f>SUM(Q51:Q53)</f>
        <v>145</v>
      </c>
      <c r="R50" s="36" t="s">
        <v>56</v>
      </c>
      <c r="S50" s="36"/>
      <c r="T50" s="12"/>
      <c r="U50" s="12"/>
      <c r="V50" s="44"/>
      <c r="W50" s="4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</row>
    <row r="51" spans="1:130" ht="21" customHeight="1">
      <c r="A51" s="35"/>
      <c r="B51" s="39"/>
      <c r="C51" s="24" t="s">
        <v>0</v>
      </c>
      <c r="D51" s="29">
        <f aca="true" t="shared" si="24" ref="D51:E56">F51+H51+J51+L51</f>
        <v>8083</v>
      </c>
      <c r="E51" s="29">
        <f t="shared" si="24"/>
        <v>8083</v>
      </c>
      <c r="F51" s="29">
        <v>0</v>
      </c>
      <c r="G51" s="29">
        <v>0</v>
      </c>
      <c r="H51" s="29">
        <v>0</v>
      </c>
      <c r="I51" s="29">
        <v>0</v>
      </c>
      <c r="J51" s="29">
        <v>8083</v>
      </c>
      <c r="K51" s="29">
        <v>8083</v>
      </c>
      <c r="L51" s="29">
        <v>0</v>
      </c>
      <c r="M51" s="29">
        <v>0</v>
      </c>
      <c r="N51" s="29">
        <v>0</v>
      </c>
      <c r="O51" s="29">
        <v>0</v>
      </c>
      <c r="P51" s="29">
        <v>145</v>
      </c>
      <c r="Q51" s="29">
        <v>145</v>
      </c>
      <c r="R51" s="36"/>
      <c r="S51" s="36"/>
      <c r="T51" s="14"/>
      <c r="U51" s="14"/>
      <c r="V51" s="44"/>
      <c r="W51" s="4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</row>
    <row r="52" spans="1:130" ht="20.25" customHeight="1">
      <c r="A52" s="35"/>
      <c r="B52" s="39"/>
      <c r="C52" s="24" t="s">
        <v>1</v>
      </c>
      <c r="D52" s="29">
        <f t="shared" si="24"/>
        <v>35715.6</v>
      </c>
      <c r="E52" s="29">
        <f t="shared" si="24"/>
        <v>35715.7</v>
      </c>
      <c r="F52" s="29">
        <v>0</v>
      </c>
      <c r="G52" s="29">
        <v>0</v>
      </c>
      <c r="H52" s="29">
        <v>0</v>
      </c>
      <c r="I52" s="29">
        <v>0</v>
      </c>
      <c r="J52" s="29">
        <v>35715.6</v>
      </c>
      <c r="K52" s="29">
        <v>35715.7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36"/>
      <c r="S52" s="36"/>
      <c r="T52" s="14"/>
      <c r="U52" s="14"/>
      <c r="V52" s="44"/>
      <c r="W52" s="44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</row>
    <row r="53" spans="1:130" ht="25.5" customHeight="1">
      <c r="A53" s="35"/>
      <c r="B53" s="39"/>
      <c r="C53" s="24" t="s">
        <v>2</v>
      </c>
      <c r="D53" s="29">
        <f t="shared" si="24"/>
        <v>33096.1</v>
      </c>
      <c r="E53" s="29">
        <f t="shared" si="24"/>
        <v>33096</v>
      </c>
      <c r="F53" s="29">
        <v>0</v>
      </c>
      <c r="G53" s="29">
        <v>0</v>
      </c>
      <c r="H53" s="29">
        <v>0</v>
      </c>
      <c r="I53" s="29">
        <v>0</v>
      </c>
      <c r="J53" s="29">
        <v>33096.1</v>
      </c>
      <c r="K53" s="29">
        <v>33096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36"/>
      <c r="S53" s="36"/>
      <c r="T53" s="15"/>
      <c r="U53" s="14"/>
      <c r="V53" s="44"/>
      <c r="W53" s="44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</row>
    <row r="54" spans="1:130" ht="25.5" customHeight="1">
      <c r="A54" s="35"/>
      <c r="B54" s="39"/>
      <c r="C54" s="24" t="s">
        <v>119</v>
      </c>
      <c r="D54" s="29">
        <f t="shared" si="24"/>
        <v>30476.5</v>
      </c>
      <c r="E54" s="29">
        <f t="shared" si="24"/>
        <v>0</v>
      </c>
      <c r="F54" s="29">
        <v>0</v>
      </c>
      <c r="G54" s="29">
        <v>0</v>
      </c>
      <c r="H54" s="29">
        <v>0</v>
      </c>
      <c r="I54" s="29">
        <v>0</v>
      </c>
      <c r="J54" s="29">
        <v>30476.5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36"/>
      <c r="S54" s="36"/>
      <c r="T54" s="14"/>
      <c r="U54" s="14"/>
      <c r="V54" s="16"/>
      <c r="W54" s="16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</row>
    <row r="55" spans="1:130" ht="25.5" customHeight="1">
      <c r="A55" s="35"/>
      <c r="B55" s="39"/>
      <c r="C55" s="24" t="s">
        <v>120</v>
      </c>
      <c r="D55" s="29">
        <f t="shared" si="24"/>
        <v>27856.9</v>
      </c>
      <c r="E55" s="29">
        <f t="shared" si="24"/>
        <v>0</v>
      </c>
      <c r="F55" s="29">
        <v>0</v>
      </c>
      <c r="G55" s="29">
        <v>0</v>
      </c>
      <c r="H55" s="29">
        <v>0</v>
      </c>
      <c r="I55" s="29">
        <v>0</v>
      </c>
      <c r="J55" s="29">
        <v>27856.9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36"/>
      <c r="S55" s="36"/>
      <c r="T55" s="14"/>
      <c r="U55" s="14"/>
      <c r="V55" s="16"/>
      <c r="W55" s="16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</row>
    <row r="56" spans="1:130" ht="25.5" customHeight="1">
      <c r="A56" s="35"/>
      <c r="B56" s="39"/>
      <c r="C56" s="24" t="s">
        <v>121</v>
      </c>
      <c r="D56" s="29">
        <f t="shared" si="24"/>
        <v>25237.3</v>
      </c>
      <c r="E56" s="29">
        <f t="shared" si="24"/>
        <v>0</v>
      </c>
      <c r="F56" s="29">
        <v>0</v>
      </c>
      <c r="G56" s="29">
        <v>0</v>
      </c>
      <c r="H56" s="29">
        <v>0</v>
      </c>
      <c r="I56" s="29">
        <v>0</v>
      </c>
      <c r="J56" s="29">
        <v>25237.3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36"/>
      <c r="S56" s="36"/>
      <c r="T56" s="14"/>
      <c r="U56" s="14"/>
      <c r="V56" s="16"/>
      <c r="W56" s="16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</row>
    <row r="57" spans="1:130" ht="15.75" customHeight="1">
      <c r="A57" s="35" t="s">
        <v>85</v>
      </c>
      <c r="B57" s="39" t="s">
        <v>60</v>
      </c>
      <c r="C57" s="24" t="s">
        <v>14</v>
      </c>
      <c r="D57" s="29">
        <f>SUM(D58:D63)</f>
        <v>218173.6</v>
      </c>
      <c r="E57" s="29">
        <f>SUM(E58:E63)</f>
        <v>82194.1</v>
      </c>
      <c r="F57" s="29">
        <f aca="true" t="shared" si="25" ref="F57:M57">SUM(F58:F63)</f>
        <v>67974.2</v>
      </c>
      <c r="G57" s="29">
        <f t="shared" si="25"/>
        <v>0</v>
      </c>
      <c r="H57" s="29">
        <f t="shared" si="25"/>
        <v>0</v>
      </c>
      <c r="I57" s="29">
        <f t="shared" si="25"/>
        <v>0</v>
      </c>
      <c r="J57" s="29">
        <f t="shared" si="25"/>
        <v>150199.4</v>
      </c>
      <c r="K57" s="29">
        <f t="shared" si="25"/>
        <v>82194.1</v>
      </c>
      <c r="L57" s="29">
        <f t="shared" si="25"/>
        <v>0</v>
      </c>
      <c r="M57" s="29">
        <f t="shared" si="25"/>
        <v>0</v>
      </c>
      <c r="N57" s="29">
        <f>SUM(N58:N60)</f>
        <v>0</v>
      </c>
      <c r="O57" s="29">
        <f>SUM(O58:O60)</f>
        <v>0</v>
      </c>
      <c r="P57" s="29">
        <f>SUM(P58:P60)</f>
        <v>145</v>
      </c>
      <c r="Q57" s="29">
        <f>SUM(Q58:Q60)</f>
        <v>145</v>
      </c>
      <c r="R57" s="36" t="s">
        <v>56</v>
      </c>
      <c r="S57" s="36"/>
      <c r="T57" s="12"/>
      <c r="U57" s="12"/>
      <c r="V57" s="44"/>
      <c r="W57" s="4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</row>
    <row r="58" spans="1:130" ht="21" customHeight="1">
      <c r="A58" s="35"/>
      <c r="B58" s="39"/>
      <c r="C58" s="24" t="s">
        <v>0</v>
      </c>
      <c r="D58" s="29">
        <f aca="true" t="shared" si="26" ref="D58:E63">F58+H58+J58+L58</f>
        <v>16002.3</v>
      </c>
      <c r="E58" s="29">
        <f t="shared" si="26"/>
        <v>16002.3</v>
      </c>
      <c r="F58" s="29">
        <v>0</v>
      </c>
      <c r="G58" s="29">
        <v>0</v>
      </c>
      <c r="H58" s="29">
        <v>0</v>
      </c>
      <c r="I58" s="29">
        <v>0</v>
      </c>
      <c r="J58" s="29">
        <v>16002.3</v>
      </c>
      <c r="K58" s="29">
        <v>16002.3</v>
      </c>
      <c r="L58" s="29">
        <v>0</v>
      </c>
      <c r="M58" s="29">
        <v>0</v>
      </c>
      <c r="N58" s="29">
        <v>0</v>
      </c>
      <c r="O58" s="29">
        <v>0</v>
      </c>
      <c r="P58" s="29">
        <v>145</v>
      </c>
      <c r="Q58" s="29">
        <v>145</v>
      </c>
      <c r="R58" s="36"/>
      <c r="S58" s="36"/>
      <c r="T58" s="14"/>
      <c r="U58" s="14"/>
      <c r="V58" s="44"/>
      <c r="W58" s="44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</row>
    <row r="59" spans="1:130" ht="20.25" customHeight="1">
      <c r="A59" s="35"/>
      <c r="B59" s="39"/>
      <c r="C59" s="24" t="s">
        <v>1</v>
      </c>
      <c r="D59" s="29">
        <f t="shared" si="26"/>
        <v>34405.9</v>
      </c>
      <c r="E59" s="29">
        <f t="shared" si="26"/>
        <v>34405.8</v>
      </c>
      <c r="F59" s="29">
        <v>0</v>
      </c>
      <c r="G59" s="29">
        <v>0</v>
      </c>
      <c r="H59" s="29">
        <v>0</v>
      </c>
      <c r="I59" s="29">
        <v>0</v>
      </c>
      <c r="J59" s="29">
        <v>34405.9</v>
      </c>
      <c r="K59" s="29">
        <v>34405.8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36"/>
      <c r="S59" s="36"/>
      <c r="T59" s="15"/>
      <c r="U59" s="14"/>
      <c r="V59" s="44"/>
      <c r="W59" s="44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</row>
    <row r="60" spans="1:130" ht="25.5" customHeight="1">
      <c r="A60" s="35"/>
      <c r="B60" s="39"/>
      <c r="C60" s="24" t="s">
        <v>2</v>
      </c>
      <c r="D60" s="29">
        <f t="shared" si="26"/>
        <v>99760.4</v>
      </c>
      <c r="E60" s="29">
        <f t="shared" si="26"/>
        <v>31786</v>
      </c>
      <c r="F60" s="29">
        <v>67974.2</v>
      </c>
      <c r="G60" s="29">
        <v>0</v>
      </c>
      <c r="H60" s="29">
        <v>0</v>
      </c>
      <c r="I60" s="29">
        <v>0</v>
      </c>
      <c r="J60" s="29">
        <v>31786.2</v>
      </c>
      <c r="K60" s="29">
        <v>31786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36"/>
      <c r="S60" s="36"/>
      <c r="T60" s="14"/>
      <c r="U60" s="14"/>
      <c r="V60" s="44"/>
      <c r="W60" s="44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</row>
    <row r="61" spans="1:130" ht="25.5" customHeight="1">
      <c r="A61" s="35"/>
      <c r="B61" s="39"/>
      <c r="C61" s="24" t="s">
        <v>119</v>
      </c>
      <c r="D61" s="29">
        <f t="shared" si="26"/>
        <v>29166.7</v>
      </c>
      <c r="E61" s="29">
        <f t="shared" si="26"/>
        <v>0</v>
      </c>
      <c r="F61" s="29">
        <v>0</v>
      </c>
      <c r="G61" s="29">
        <v>0</v>
      </c>
      <c r="H61" s="29">
        <v>0</v>
      </c>
      <c r="I61" s="29">
        <v>0</v>
      </c>
      <c r="J61" s="29">
        <v>29166.7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36"/>
      <c r="S61" s="36"/>
      <c r="T61" s="14"/>
      <c r="U61" s="14"/>
      <c r="V61" s="16"/>
      <c r="W61" s="16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</row>
    <row r="62" spans="1:130" ht="25.5" customHeight="1">
      <c r="A62" s="35"/>
      <c r="B62" s="39"/>
      <c r="C62" s="24" t="s">
        <v>120</v>
      </c>
      <c r="D62" s="29">
        <f t="shared" si="26"/>
        <v>26547.1</v>
      </c>
      <c r="E62" s="29">
        <f t="shared" si="26"/>
        <v>0</v>
      </c>
      <c r="F62" s="29">
        <v>0</v>
      </c>
      <c r="G62" s="29">
        <v>0</v>
      </c>
      <c r="H62" s="29">
        <v>0</v>
      </c>
      <c r="I62" s="29">
        <v>0</v>
      </c>
      <c r="J62" s="29">
        <v>26547.1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36"/>
      <c r="S62" s="36"/>
      <c r="T62" s="14"/>
      <c r="U62" s="14"/>
      <c r="V62" s="16"/>
      <c r="W62" s="16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</row>
    <row r="63" spans="1:130" ht="25.5" customHeight="1">
      <c r="A63" s="35"/>
      <c r="B63" s="39"/>
      <c r="C63" s="24" t="s">
        <v>121</v>
      </c>
      <c r="D63" s="29">
        <f t="shared" si="26"/>
        <v>12291.2</v>
      </c>
      <c r="E63" s="29">
        <f t="shared" si="26"/>
        <v>0</v>
      </c>
      <c r="F63" s="29">
        <v>0</v>
      </c>
      <c r="G63" s="29">
        <v>0</v>
      </c>
      <c r="H63" s="29">
        <v>0</v>
      </c>
      <c r="I63" s="29">
        <v>0</v>
      </c>
      <c r="J63" s="29">
        <v>12291.2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36"/>
      <c r="S63" s="36"/>
      <c r="T63" s="14"/>
      <c r="U63" s="14"/>
      <c r="V63" s="16"/>
      <c r="W63" s="16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</row>
    <row r="64" spans="1:130" ht="21.75" customHeight="1">
      <c r="A64" s="35" t="s">
        <v>86</v>
      </c>
      <c r="B64" s="39" t="s">
        <v>61</v>
      </c>
      <c r="C64" s="24" t="s">
        <v>14</v>
      </c>
      <c r="D64" s="29">
        <f>SUM(D65:D70)</f>
        <v>143207.9</v>
      </c>
      <c r="E64" s="29">
        <f>SUM(E65:E70)</f>
        <v>67501.8</v>
      </c>
      <c r="F64" s="29">
        <f aca="true" t="shared" si="27" ref="F64:M64">SUM(F65:F70)</f>
        <v>0</v>
      </c>
      <c r="G64" s="29">
        <f t="shared" si="27"/>
        <v>0</v>
      </c>
      <c r="H64" s="29">
        <f t="shared" si="27"/>
        <v>0</v>
      </c>
      <c r="I64" s="29">
        <f t="shared" si="27"/>
        <v>0</v>
      </c>
      <c r="J64" s="29">
        <f t="shared" si="27"/>
        <v>143207.9</v>
      </c>
      <c r="K64" s="29">
        <f t="shared" si="27"/>
        <v>67501.8</v>
      </c>
      <c r="L64" s="29">
        <f t="shared" si="27"/>
        <v>0</v>
      </c>
      <c r="M64" s="29">
        <f t="shared" si="27"/>
        <v>0</v>
      </c>
      <c r="N64" s="29">
        <f>SUM(N65:N67)</f>
        <v>0</v>
      </c>
      <c r="O64" s="29">
        <f>SUM(O65:O67)</f>
        <v>0</v>
      </c>
      <c r="P64" s="29">
        <f>SUM(P65:P67)</f>
        <v>145</v>
      </c>
      <c r="Q64" s="29">
        <f>SUM(Q65:Q67)</f>
        <v>145</v>
      </c>
      <c r="R64" s="36" t="s">
        <v>56</v>
      </c>
      <c r="S64" s="36"/>
      <c r="T64" s="12"/>
      <c r="U64" s="12"/>
      <c r="V64" s="44"/>
      <c r="W64" s="44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</row>
    <row r="65" spans="1:130" ht="21" customHeight="1">
      <c r="A65" s="35"/>
      <c r="B65" s="39"/>
      <c r="C65" s="24" t="s">
        <v>0</v>
      </c>
      <c r="D65" s="29">
        <f aca="true" t="shared" si="28" ref="D65:E67">F65+H65+J65+L65</f>
        <v>0</v>
      </c>
      <c r="E65" s="29">
        <f t="shared" si="28"/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145</v>
      </c>
      <c r="Q65" s="29">
        <v>145</v>
      </c>
      <c r="R65" s="36"/>
      <c r="S65" s="36"/>
      <c r="T65" s="14"/>
      <c r="U65" s="14"/>
      <c r="V65" s="44"/>
      <c r="W65" s="4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</row>
    <row r="66" spans="1:130" ht="20.25" customHeight="1">
      <c r="A66" s="35"/>
      <c r="B66" s="39"/>
      <c r="C66" s="24" t="s">
        <v>1</v>
      </c>
      <c r="D66" s="29">
        <f t="shared" si="28"/>
        <v>35060.8</v>
      </c>
      <c r="E66" s="29">
        <f t="shared" si="28"/>
        <v>35060.8</v>
      </c>
      <c r="F66" s="29">
        <v>0</v>
      </c>
      <c r="G66" s="29">
        <v>0</v>
      </c>
      <c r="H66" s="29">
        <v>0</v>
      </c>
      <c r="I66" s="29">
        <v>0</v>
      </c>
      <c r="J66" s="29">
        <v>35060.8</v>
      </c>
      <c r="K66" s="29">
        <v>35060.8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36"/>
      <c r="S66" s="36"/>
      <c r="T66" s="14"/>
      <c r="U66" s="14"/>
      <c r="V66" s="44"/>
      <c r="W66" s="4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</row>
    <row r="67" spans="1:130" ht="25.5" customHeight="1">
      <c r="A67" s="35"/>
      <c r="B67" s="39"/>
      <c r="C67" s="24" t="s">
        <v>2</v>
      </c>
      <c r="D67" s="29">
        <f t="shared" si="28"/>
        <v>32441.1</v>
      </c>
      <c r="E67" s="29">
        <f t="shared" si="28"/>
        <v>32441</v>
      </c>
      <c r="F67" s="29">
        <v>0</v>
      </c>
      <c r="G67" s="29">
        <v>0</v>
      </c>
      <c r="H67" s="29">
        <v>0</v>
      </c>
      <c r="I67" s="29">
        <v>0</v>
      </c>
      <c r="J67" s="29">
        <v>32441.1</v>
      </c>
      <c r="K67" s="29">
        <v>32441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36"/>
      <c r="S67" s="36"/>
      <c r="T67" s="15"/>
      <c r="U67" s="14"/>
      <c r="V67" s="44"/>
      <c r="W67" s="4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</row>
    <row r="68" spans="1:130" ht="25.5" customHeight="1">
      <c r="A68" s="35"/>
      <c r="B68" s="39"/>
      <c r="C68" s="24" t="s">
        <v>119</v>
      </c>
      <c r="D68" s="29">
        <f aca="true" t="shared" si="29" ref="D68:E70">F68+H68+J68+L68</f>
        <v>29821.6</v>
      </c>
      <c r="E68" s="29">
        <f t="shared" si="29"/>
        <v>0</v>
      </c>
      <c r="F68" s="29">
        <v>0</v>
      </c>
      <c r="G68" s="29">
        <v>0</v>
      </c>
      <c r="H68" s="29">
        <v>0</v>
      </c>
      <c r="I68" s="29">
        <v>0</v>
      </c>
      <c r="J68" s="29">
        <v>29821.6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36"/>
      <c r="S68" s="36"/>
      <c r="T68" s="14"/>
      <c r="U68" s="14"/>
      <c r="V68" s="16"/>
      <c r="W68" s="16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</row>
    <row r="69" spans="1:130" ht="25.5" customHeight="1">
      <c r="A69" s="35"/>
      <c r="B69" s="39"/>
      <c r="C69" s="24" t="s">
        <v>120</v>
      </c>
      <c r="D69" s="29">
        <f t="shared" si="29"/>
        <v>27202</v>
      </c>
      <c r="E69" s="29">
        <f t="shared" si="29"/>
        <v>0</v>
      </c>
      <c r="F69" s="29">
        <v>0</v>
      </c>
      <c r="G69" s="29">
        <v>0</v>
      </c>
      <c r="H69" s="29">
        <v>0</v>
      </c>
      <c r="I69" s="29">
        <v>0</v>
      </c>
      <c r="J69" s="29">
        <v>27202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36"/>
      <c r="S69" s="36"/>
      <c r="T69" s="14"/>
      <c r="U69" s="14"/>
      <c r="V69" s="16"/>
      <c r="W69" s="16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</row>
    <row r="70" spans="1:130" ht="25.5" customHeight="1">
      <c r="A70" s="35"/>
      <c r="B70" s="39"/>
      <c r="C70" s="24" t="s">
        <v>121</v>
      </c>
      <c r="D70" s="29">
        <f t="shared" si="29"/>
        <v>18682.4</v>
      </c>
      <c r="E70" s="29">
        <f t="shared" si="29"/>
        <v>0</v>
      </c>
      <c r="F70" s="29">
        <v>0</v>
      </c>
      <c r="G70" s="29">
        <v>0</v>
      </c>
      <c r="H70" s="29">
        <v>0</v>
      </c>
      <c r="I70" s="29">
        <v>0</v>
      </c>
      <c r="J70" s="29">
        <v>18682.4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36"/>
      <c r="S70" s="36"/>
      <c r="T70" s="14"/>
      <c r="U70" s="14"/>
      <c r="V70" s="16"/>
      <c r="W70" s="16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</row>
    <row r="71" spans="1:130" ht="15.75" customHeight="1">
      <c r="A71" s="35" t="s">
        <v>87</v>
      </c>
      <c r="B71" s="39" t="s">
        <v>63</v>
      </c>
      <c r="C71" s="24" t="s">
        <v>14</v>
      </c>
      <c r="D71" s="29">
        <f>SUM(D72:D77)</f>
        <v>228074</v>
      </c>
      <c r="E71" s="29">
        <f>SUM(E72:E77)</f>
        <v>76676.3</v>
      </c>
      <c r="F71" s="29">
        <f aca="true" t="shared" si="30" ref="F71:M71">SUM(F72:F77)</f>
        <v>75691.7</v>
      </c>
      <c r="G71" s="29">
        <f t="shared" si="30"/>
        <v>0</v>
      </c>
      <c r="H71" s="29">
        <f t="shared" si="30"/>
        <v>0</v>
      </c>
      <c r="I71" s="29">
        <f t="shared" si="30"/>
        <v>0</v>
      </c>
      <c r="J71" s="29">
        <f t="shared" si="30"/>
        <v>152382.3</v>
      </c>
      <c r="K71" s="29">
        <f t="shared" si="30"/>
        <v>76676.3</v>
      </c>
      <c r="L71" s="29">
        <f t="shared" si="30"/>
        <v>0</v>
      </c>
      <c r="M71" s="29">
        <f t="shared" si="30"/>
        <v>0</v>
      </c>
      <c r="N71" s="29">
        <f>SUM(N72:N74)</f>
        <v>0</v>
      </c>
      <c r="O71" s="29">
        <f>SUM(O72:O74)</f>
        <v>0</v>
      </c>
      <c r="P71" s="29">
        <f>SUM(P72:P74)</f>
        <v>145</v>
      </c>
      <c r="Q71" s="29">
        <f>SUM(Q72:Q74)</f>
        <v>145</v>
      </c>
      <c r="R71" s="36" t="s">
        <v>56</v>
      </c>
      <c r="S71" s="36"/>
      <c r="T71" s="12"/>
      <c r="U71" s="12"/>
      <c r="V71" s="44"/>
      <c r="W71" s="4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</row>
    <row r="72" spans="1:130" ht="21" customHeight="1">
      <c r="A72" s="35"/>
      <c r="B72" s="39"/>
      <c r="C72" s="24" t="s">
        <v>0</v>
      </c>
      <c r="D72" s="29">
        <f aca="true" t="shared" si="31" ref="D72:E77">F72+H72+J72+L72</f>
        <v>9174.5</v>
      </c>
      <c r="E72" s="29">
        <f t="shared" si="31"/>
        <v>9174.5</v>
      </c>
      <c r="F72" s="29">
        <v>0</v>
      </c>
      <c r="G72" s="29">
        <v>0</v>
      </c>
      <c r="H72" s="29">
        <v>0</v>
      </c>
      <c r="I72" s="29">
        <v>0</v>
      </c>
      <c r="J72" s="29">
        <v>9174.5</v>
      </c>
      <c r="K72" s="29">
        <v>9174.5</v>
      </c>
      <c r="L72" s="29">
        <v>0</v>
      </c>
      <c r="M72" s="29">
        <v>0</v>
      </c>
      <c r="N72" s="29">
        <v>0</v>
      </c>
      <c r="O72" s="29">
        <v>0</v>
      </c>
      <c r="P72" s="29">
        <v>145</v>
      </c>
      <c r="Q72" s="29">
        <v>145</v>
      </c>
      <c r="R72" s="36"/>
      <c r="S72" s="36"/>
      <c r="T72" s="14"/>
      <c r="U72" s="14"/>
      <c r="V72" s="44"/>
      <c r="W72" s="4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</row>
    <row r="73" spans="1:130" ht="20.25" customHeight="1">
      <c r="A73" s="35"/>
      <c r="B73" s="39"/>
      <c r="C73" s="24" t="s">
        <v>1</v>
      </c>
      <c r="D73" s="29">
        <f t="shared" si="31"/>
        <v>40226.6</v>
      </c>
      <c r="E73" s="29">
        <f t="shared" si="31"/>
        <v>35060.8</v>
      </c>
      <c r="F73" s="29">
        <v>5165.9</v>
      </c>
      <c r="G73" s="29">
        <v>0</v>
      </c>
      <c r="H73" s="29">
        <v>0</v>
      </c>
      <c r="I73" s="29">
        <v>0</v>
      </c>
      <c r="J73" s="29">
        <v>35060.7</v>
      </c>
      <c r="K73" s="29">
        <v>35060.8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36"/>
      <c r="S73" s="36"/>
      <c r="T73" s="15"/>
      <c r="U73" s="14"/>
      <c r="V73" s="44"/>
      <c r="W73" s="4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</row>
    <row r="74" spans="1:130" ht="25.5" customHeight="1">
      <c r="A74" s="35"/>
      <c r="B74" s="39"/>
      <c r="C74" s="24" t="s">
        <v>2</v>
      </c>
      <c r="D74" s="29">
        <f t="shared" si="31"/>
        <v>102966.9</v>
      </c>
      <c r="E74" s="29">
        <f t="shared" si="31"/>
        <v>32441</v>
      </c>
      <c r="F74" s="29">
        <v>70525.8</v>
      </c>
      <c r="G74" s="29">
        <v>0</v>
      </c>
      <c r="H74" s="29">
        <v>0</v>
      </c>
      <c r="I74" s="29">
        <v>0</v>
      </c>
      <c r="J74" s="29">
        <v>32441.1</v>
      </c>
      <c r="K74" s="29">
        <v>32441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36"/>
      <c r="S74" s="36"/>
      <c r="T74" s="14"/>
      <c r="U74" s="14"/>
      <c r="V74" s="44"/>
      <c r="W74" s="4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</row>
    <row r="75" spans="1:130" ht="25.5" customHeight="1">
      <c r="A75" s="35"/>
      <c r="B75" s="39"/>
      <c r="C75" s="24" t="s">
        <v>119</v>
      </c>
      <c r="D75" s="29">
        <f t="shared" si="31"/>
        <v>29821.6</v>
      </c>
      <c r="E75" s="29">
        <f t="shared" si="31"/>
        <v>0</v>
      </c>
      <c r="F75" s="29">
        <v>0</v>
      </c>
      <c r="G75" s="29">
        <v>0</v>
      </c>
      <c r="H75" s="29">
        <v>0</v>
      </c>
      <c r="I75" s="29">
        <v>0</v>
      </c>
      <c r="J75" s="29">
        <v>29821.6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36"/>
      <c r="S75" s="36"/>
      <c r="T75" s="14"/>
      <c r="U75" s="14"/>
      <c r="V75" s="16"/>
      <c r="W75" s="16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</row>
    <row r="76" spans="1:130" ht="25.5" customHeight="1">
      <c r="A76" s="35"/>
      <c r="B76" s="39"/>
      <c r="C76" s="24" t="s">
        <v>120</v>
      </c>
      <c r="D76" s="29">
        <f t="shared" si="31"/>
        <v>27202</v>
      </c>
      <c r="E76" s="29">
        <f t="shared" si="31"/>
        <v>0</v>
      </c>
      <c r="F76" s="29">
        <v>0</v>
      </c>
      <c r="G76" s="29">
        <v>0</v>
      </c>
      <c r="H76" s="29">
        <v>0</v>
      </c>
      <c r="I76" s="29">
        <v>0</v>
      </c>
      <c r="J76" s="29">
        <v>27202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36"/>
      <c r="S76" s="36"/>
      <c r="T76" s="14"/>
      <c r="U76" s="14"/>
      <c r="V76" s="16"/>
      <c r="W76" s="16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</row>
    <row r="77" spans="1:130" ht="25.5" customHeight="1">
      <c r="A77" s="35"/>
      <c r="B77" s="39"/>
      <c r="C77" s="24" t="s">
        <v>121</v>
      </c>
      <c r="D77" s="29">
        <f t="shared" si="31"/>
        <v>18682.4</v>
      </c>
      <c r="E77" s="29">
        <f t="shared" si="31"/>
        <v>0</v>
      </c>
      <c r="F77" s="29">
        <v>0</v>
      </c>
      <c r="G77" s="29">
        <v>0</v>
      </c>
      <c r="H77" s="29">
        <v>0</v>
      </c>
      <c r="I77" s="29">
        <v>0</v>
      </c>
      <c r="J77" s="29">
        <v>18682.4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36"/>
      <c r="S77" s="36"/>
      <c r="T77" s="14"/>
      <c r="U77" s="14"/>
      <c r="V77" s="16"/>
      <c r="W77" s="16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</row>
    <row r="78" spans="1:24" ht="15.75" customHeight="1">
      <c r="A78" s="35" t="s">
        <v>88</v>
      </c>
      <c r="B78" s="39" t="s">
        <v>65</v>
      </c>
      <c r="C78" s="24" t="s">
        <v>14</v>
      </c>
      <c r="D78" s="29">
        <f>SUM(D79:D84)</f>
        <v>229500.3</v>
      </c>
      <c r="E78" s="29">
        <f>SUM(E79:E84)</f>
        <v>102728.1</v>
      </c>
      <c r="F78" s="29">
        <f aca="true" t="shared" si="32" ref="F78:M78">SUM(F79:F84)</f>
        <v>0</v>
      </c>
      <c r="G78" s="29">
        <f t="shared" si="32"/>
        <v>0</v>
      </c>
      <c r="H78" s="29">
        <f t="shared" si="32"/>
        <v>0</v>
      </c>
      <c r="I78" s="29">
        <f t="shared" si="32"/>
        <v>0</v>
      </c>
      <c r="J78" s="29">
        <f t="shared" si="32"/>
        <v>229500.3</v>
      </c>
      <c r="K78" s="29">
        <f t="shared" si="32"/>
        <v>102728.1</v>
      </c>
      <c r="L78" s="29">
        <f t="shared" si="32"/>
        <v>0</v>
      </c>
      <c r="M78" s="29">
        <f t="shared" si="32"/>
        <v>0</v>
      </c>
      <c r="N78" s="29">
        <f>SUM(N79:N81)</f>
        <v>0</v>
      </c>
      <c r="O78" s="29">
        <f>SUM(O79:O81)</f>
        <v>0</v>
      </c>
      <c r="P78" s="29">
        <f>SUM(P79:P81)</f>
        <v>220</v>
      </c>
      <c r="Q78" s="29">
        <f>SUM(Q79:Q81)</f>
        <v>220</v>
      </c>
      <c r="R78" s="36" t="s">
        <v>56</v>
      </c>
      <c r="S78" s="36"/>
      <c r="T78" s="12"/>
      <c r="U78" s="12"/>
      <c r="V78" s="44"/>
      <c r="W78" s="44"/>
      <c r="X78" s="3"/>
    </row>
    <row r="79" spans="1:24" ht="21" customHeight="1">
      <c r="A79" s="35"/>
      <c r="B79" s="39"/>
      <c r="C79" s="24" t="s">
        <v>0</v>
      </c>
      <c r="D79" s="29">
        <f aca="true" t="shared" si="33" ref="D79:E81">F79+H79+J79+L79</f>
        <v>0</v>
      </c>
      <c r="E79" s="29">
        <f t="shared" si="33"/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220</v>
      </c>
      <c r="Q79" s="29">
        <v>220</v>
      </c>
      <c r="R79" s="36"/>
      <c r="S79" s="36"/>
      <c r="T79" s="14"/>
      <c r="U79" s="14"/>
      <c r="V79" s="44"/>
      <c r="W79" s="44"/>
      <c r="X79" s="3"/>
    </row>
    <row r="80" spans="1:24" ht="20.25" customHeight="1">
      <c r="A80" s="35"/>
      <c r="B80" s="39"/>
      <c r="C80" s="24" t="s">
        <v>1</v>
      </c>
      <c r="D80" s="29">
        <f t="shared" si="33"/>
        <v>52523.1</v>
      </c>
      <c r="E80" s="29">
        <f t="shared" si="33"/>
        <v>52523.1</v>
      </c>
      <c r="F80" s="29">
        <v>0</v>
      </c>
      <c r="G80" s="29">
        <v>0</v>
      </c>
      <c r="H80" s="29">
        <v>0</v>
      </c>
      <c r="I80" s="29">
        <v>0</v>
      </c>
      <c r="J80" s="29">
        <v>52523.1</v>
      </c>
      <c r="K80" s="29">
        <v>52523.1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36"/>
      <c r="S80" s="36"/>
      <c r="T80" s="15"/>
      <c r="U80" s="14"/>
      <c r="V80" s="44"/>
      <c r="W80" s="44"/>
      <c r="X80" s="3"/>
    </row>
    <row r="81" spans="1:24" ht="25.5" customHeight="1">
      <c r="A81" s="35"/>
      <c r="B81" s="39"/>
      <c r="C81" s="24" t="s">
        <v>2</v>
      </c>
      <c r="D81" s="29">
        <f>F81+H81+J81+L81</f>
        <v>50205</v>
      </c>
      <c r="E81" s="29">
        <f t="shared" si="33"/>
        <v>50205</v>
      </c>
      <c r="F81" s="29">
        <v>0</v>
      </c>
      <c r="G81" s="29">
        <v>0</v>
      </c>
      <c r="H81" s="29">
        <v>0</v>
      </c>
      <c r="I81" s="29">
        <v>0</v>
      </c>
      <c r="J81" s="29">
        <v>50205</v>
      </c>
      <c r="K81" s="29">
        <v>50205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36"/>
      <c r="S81" s="36"/>
      <c r="T81" s="14"/>
      <c r="U81" s="14"/>
      <c r="V81" s="44"/>
      <c r="W81" s="44"/>
      <c r="X81" s="3"/>
    </row>
    <row r="82" spans="1:24" ht="25.5" customHeight="1">
      <c r="A82" s="35"/>
      <c r="B82" s="39"/>
      <c r="C82" s="24" t="s">
        <v>119</v>
      </c>
      <c r="D82" s="29">
        <f>F82+H82+J82+L82</f>
        <v>46231.2</v>
      </c>
      <c r="E82" s="29">
        <f>G82+I82+K82+M82</f>
        <v>0</v>
      </c>
      <c r="F82" s="29">
        <v>0</v>
      </c>
      <c r="G82" s="29">
        <v>0</v>
      </c>
      <c r="H82" s="29">
        <v>0</v>
      </c>
      <c r="I82" s="29">
        <v>0</v>
      </c>
      <c r="J82" s="29">
        <v>46231.2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36"/>
      <c r="S82" s="36"/>
      <c r="T82" s="14"/>
      <c r="U82" s="14"/>
      <c r="V82" s="16"/>
      <c r="W82" s="16"/>
      <c r="X82" s="3"/>
    </row>
    <row r="83" spans="1:24" ht="25.5" customHeight="1">
      <c r="A83" s="35"/>
      <c r="B83" s="39"/>
      <c r="C83" s="24" t="s">
        <v>120</v>
      </c>
      <c r="D83" s="29">
        <f>F83+H83+J83+L83</f>
        <v>42257.4</v>
      </c>
      <c r="E83" s="29">
        <f>G83+I83+K83+M83</f>
        <v>0</v>
      </c>
      <c r="F83" s="29">
        <v>0</v>
      </c>
      <c r="G83" s="29">
        <v>0</v>
      </c>
      <c r="H83" s="29">
        <v>0</v>
      </c>
      <c r="I83" s="29">
        <v>0</v>
      </c>
      <c r="J83" s="29">
        <v>42257.4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36"/>
      <c r="S83" s="36"/>
      <c r="T83" s="14"/>
      <c r="U83" s="14"/>
      <c r="V83" s="16"/>
      <c r="W83" s="16"/>
      <c r="X83" s="3"/>
    </row>
    <row r="84" spans="1:24" ht="25.5" customHeight="1">
      <c r="A84" s="35"/>
      <c r="B84" s="39"/>
      <c r="C84" s="24" t="s">
        <v>121</v>
      </c>
      <c r="D84" s="29">
        <f>F84+H84+J84+L84</f>
        <v>38283.6</v>
      </c>
      <c r="E84" s="29">
        <f>G84+I84+K84+M84</f>
        <v>0</v>
      </c>
      <c r="F84" s="29">
        <v>0</v>
      </c>
      <c r="G84" s="29">
        <v>0</v>
      </c>
      <c r="H84" s="29">
        <v>0</v>
      </c>
      <c r="I84" s="29">
        <v>0</v>
      </c>
      <c r="J84" s="29">
        <v>38283.6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36"/>
      <c r="S84" s="36"/>
      <c r="T84" s="14"/>
      <c r="U84" s="14"/>
      <c r="V84" s="16"/>
      <c r="W84" s="16"/>
      <c r="X84" s="3"/>
    </row>
    <row r="85" spans="1:24" ht="15.75" customHeight="1">
      <c r="A85" s="35" t="s">
        <v>89</v>
      </c>
      <c r="B85" s="39" t="s">
        <v>66</v>
      </c>
      <c r="C85" s="24" t="s">
        <v>14</v>
      </c>
      <c r="D85" s="29">
        <f>SUM(D86:D91)</f>
        <v>77340</v>
      </c>
      <c r="E85" s="29">
        <f>SUM(E86:E91)</f>
        <v>77340</v>
      </c>
      <c r="F85" s="29">
        <f>SUM(F86:F91)</f>
        <v>0</v>
      </c>
      <c r="G85" s="29">
        <f aca="true" t="shared" si="34" ref="G85:Q85">SUM(G86:G91)</f>
        <v>0</v>
      </c>
      <c r="H85" s="29">
        <f t="shared" si="34"/>
        <v>0</v>
      </c>
      <c r="I85" s="29">
        <f t="shared" si="34"/>
        <v>0</v>
      </c>
      <c r="J85" s="29">
        <f t="shared" si="34"/>
        <v>77340</v>
      </c>
      <c r="K85" s="29">
        <f t="shared" si="34"/>
        <v>77340</v>
      </c>
      <c r="L85" s="29">
        <f t="shared" si="34"/>
        <v>0</v>
      </c>
      <c r="M85" s="29">
        <f t="shared" si="34"/>
        <v>0</v>
      </c>
      <c r="N85" s="29">
        <f t="shared" si="34"/>
        <v>0</v>
      </c>
      <c r="O85" s="29">
        <f t="shared" si="34"/>
        <v>0</v>
      </c>
      <c r="P85" s="29">
        <f t="shared" si="34"/>
        <v>145</v>
      </c>
      <c r="Q85" s="29">
        <f t="shared" si="34"/>
        <v>145</v>
      </c>
      <c r="R85" s="36" t="s">
        <v>56</v>
      </c>
      <c r="S85" s="36"/>
      <c r="T85" s="12"/>
      <c r="U85" s="12"/>
      <c r="V85" s="44"/>
      <c r="W85" s="44"/>
      <c r="X85" s="3"/>
    </row>
    <row r="86" spans="1:24" ht="21" customHeight="1">
      <c r="A86" s="35"/>
      <c r="B86" s="39"/>
      <c r="C86" s="24" t="s">
        <v>0</v>
      </c>
      <c r="D86" s="29">
        <f aca="true" t="shared" si="35" ref="D86:E91">F86+H86+J86+L86</f>
        <v>0</v>
      </c>
      <c r="E86" s="29">
        <f t="shared" si="35"/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36"/>
      <c r="S86" s="36"/>
      <c r="T86" s="14"/>
      <c r="U86" s="14"/>
      <c r="V86" s="44"/>
      <c r="W86" s="44"/>
      <c r="X86" s="3"/>
    </row>
    <row r="87" spans="1:24" ht="20.25" customHeight="1">
      <c r="A87" s="35"/>
      <c r="B87" s="39"/>
      <c r="C87" s="24" t="s">
        <v>1</v>
      </c>
      <c r="D87" s="29">
        <f t="shared" si="35"/>
        <v>40221.9</v>
      </c>
      <c r="E87" s="29">
        <f t="shared" si="35"/>
        <v>40221.9</v>
      </c>
      <c r="F87" s="29">
        <v>0</v>
      </c>
      <c r="G87" s="29">
        <v>0</v>
      </c>
      <c r="H87" s="29">
        <v>0</v>
      </c>
      <c r="I87" s="29">
        <v>0</v>
      </c>
      <c r="J87" s="29">
        <v>40221.9</v>
      </c>
      <c r="K87" s="29">
        <v>40221.9</v>
      </c>
      <c r="L87" s="29">
        <v>0</v>
      </c>
      <c r="M87" s="29">
        <v>0</v>
      </c>
      <c r="N87" s="29">
        <v>0</v>
      </c>
      <c r="O87" s="29">
        <v>0</v>
      </c>
      <c r="P87" s="29">
        <v>145</v>
      </c>
      <c r="Q87" s="29">
        <v>145</v>
      </c>
      <c r="R87" s="36"/>
      <c r="S87" s="36"/>
      <c r="T87" s="14"/>
      <c r="U87" s="14"/>
      <c r="V87" s="44"/>
      <c r="W87" s="44"/>
      <c r="X87" s="3"/>
    </row>
    <row r="88" spans="1:24" ht="25.5" customHeight="1">
      <c r="A88" s="35"/>
      <c r="B88" s="39"/>
      <c r="C88" s="24" t="s">
        <v>2</v>
      </c>
      <c r="D88" s="29">
        <f t="shared" si="35"/>
        <v>37118.1</v>
      </c>
      <c r="E88" s="29">
        <f t="shared" si="35"/>
        <v>37118.1</v>
      </c>
      <c r="F88" s="29">
        <v>0</v>
      </c>
      <c r="G88" s="29">
        <v>0</v>
      </c>
      <c r="H88" s="29">
        <v>0</v>
      </c>
      <c r="I88" s="29">
        <v>0</v>
      </c>
      <c r="J88" s="29">
        <v>37118.1</v>
      </c>
      <c r="K88" s="29">
        <v>37118.1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36"/>
      <c r="S88" s="36"/>
      <c r="T88" s="14"/>
      <c r="U88" s="14"/>
      <c r="V88" s="44"/>
      <c r="W88" s="44"/>
      <c r="X88" s="3"/>
    </row>
    <row r="89" spans="1:24" ht="25.5" customHeight="1">
      <c r="A89" s="35"/>
      <c r="B89" s="39"/>
      <c r="C89" s="24" t="s">
        <v>119</v>
      </c>
      <c r="D89" s="29">
        <f t="shared" si="35"/>
        <v>0</v>
      </c>
      <c r="E89" s="29">
        <f t="shared" si="35"/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36"/>
      <c r="S89" s="36"/>
      <c r="T89" s="14"/>
      <c r="U89" s="14"/>
      <c r="V89" s="16"/>
      <c r="W89" s="16"/>
      <c r="X89" s="3"/>
    </row>
    <row r="90" spans="1:24" ht="25.5" customHeight="1">
      <c r="A90" s="35"/>
      <c r="B90" s="39"/>
      <c r="C90" s="24" t="s">
        <v>120</v>
      </c>
      <c r="D90" s="29">
        <f t="shared" si="35"/>
        <v>0</v>
      </c>
      <c r="E90" s="29">
        <f t="shared" si="35"/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36"/>
      <c r="S90" s="36"/>
      <c r="T90" s="14"/>
      <c r="U90" s="14"/>
      <c r="V90" s="16"/>
      <c r="W90" s="16"/>
      <c r="X90" s="3"/>
    </row>
    <row r="91" spans="1:24" ht="25.5" customHeight="1">
      <c r="A91" s="35"/>
      <c r="B91" s="39"/>
      <c r="C91" s="24" t="s">
        <v>121</v>
      </c>
      <c r="D91" s="29">
        <f t="shared" si="35"/>
        <v>0</v>
      </c>
      <c r="E91" s="29">
        <f t="shared" si="35"/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36"/>
      <c r="S91" s="36"/>
      <c r="T91" s="14"/>
      <c r="U91" s="14"/>
      <c r="V91" s="16"/>
      <c r="W91" s="16"/>
      <c r="X91" s="3"/>
    </row>
    <row r="92" spans="1:24" ht="15.75" customHeight="1">
      <c r="A92" s="35" t="s">
        <v>90</v>
      </c>
      <c r="B92" s="39" t="s">
        <v>67</v>
      </c>
      <c r="C92" s="24" t="s">
        <v>14</v>
      </c>
      <c r="D92" s="29">
        <f>SUM(D93:D98)</f>
        <v>77340</v>
      </c>
      <c r="E92" s="29">
        <f>SUM(E93:E98)</f>
        <v>77340</v>
      </c>
      <c r="F92" s="29">
        <f aca="true" t="shared" si="36" ref="F92:Q92">SUM(F93:F98)</f>
        <v>0</v>
      </c>
      <c r="G92" s="29">
        <f t="shared" si="36"/>
        <v>0</v>
      </c>
      <c r="H92" s="29">
        <f t="shared" si="36"/>
        <v>0</v>
      </c>
      <c r="I92" s="29">
        <f t="shared" si="36"/>
        <v>0</v>
      </c>
      <c r="J92" s="29">
        <f t="shared" si="36"/>
        <v>77340</v>
      </c>
      <c r="K92" s="29">
        <f t="shared" si="36"/>
        <v>77340</v>
      </c>
      <c r="L92" s="29">
        <f t="shared" si="36"/>
        <v>0</v>
      </c>
      <c r="M92" s="29">
        <f t="shared" si="36"/>
        <v>0</v>
      </c>
      <c r="N92" s="29">
        <f t="shared" si="36"/>
        <v>0</v>
      </c>
      <c r="O92" s="29">
        <f t="shared" si="36"/>
        <v>0</v>
      </c>
      <c r="P92" s="29">
        <f t="shared" si="36"/>
        <v>145</v>
      </c>
      <c r="Q92" s="29">
        <f t="shared" si="36"/>
        <v>145</v>
      </c>
      <c r="R92" s="36" t="s">
        <v>56</v>
      </c>
      <c r="S92" s="36"/>
      <c r="T92" s="12"/>
      <c r="U92" s="12"/>
      <c r="V92" s="44"/>
      <c r="W92" s="44"/>
      <c r="X92" s="3"/>
    </row>
    <row r="93" spans="1:24" ht="21" customHeight="1">
      <c r="A93" s="35"/>
      <c r="B93" s="39"/>
      <c r="C93" s="24" t="s">
        <v>0</v>
      </c>
      <c r="D93" s="29">
        <f aca="true" t="shared" si="37" ref="D93:E98">F93+H93+J93+L93</f>
        <v>0</v>
      </c>
      <c r="E93" s="29">
        <f t="shared" si="37"/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36"/>
      <c r="S93" s="36"/>
      <c r="T93" s="14"/>
      <c r="U93" s="14"/>
      <c r="V93" s="44"/>
      <c r="W93" s="44"/>
      <c r="X93" s="3"/>
    </row>
    <row r="94" spans="1:24" ht="20.25" customHeight="1">
      <c r="A94" s="35"/>
      <c r="B94" s="39"/>
      <c r="C94" s="24" t="s">
        <v>1</v>
      </c>
      <c r="D94" s="29">
        <f t="shared" si="37"/>
        <v>40221.9</v>
      </c>
      <c r="E94" s="29">
        <f t="shared" si="37"/>
        <v>40221.9</v>
      </c>
      <c r="F94" s="29">
        <v>0</v>
      </c>
      <c r="G94" s="29">
        <v>0</v>
      </c>
      <c r="H94" s="29">
        <v>0</v>
      </c>
      <c r="I94" s="29">
        <v>0</v>
      </c>
      <c r="J94" s="29">
        <v>40221.9</v>
      </c>
      <c r="K94" s="29">
        <v>40221.9</v>
      </c>
      <c r="L94" s="29">
        <v>0</v>
      </c>
      <c r="M94" s="29">
        <v>0</v>
      </c>
      <c r="N94" s="29">
        <v>0</v>
      </c>
      <c r="O94" s="29">
        <v>0</v>
      </c>
      <c r="P94" s="29">
        <v>145</v>
      </c>
      <c r="Q94" s="29">
        <v>145</v>
      </c>
      <c r="R94" s="36"/>
      <c r="S94" s="36"/>
      <c r="T94" s="14"/>
      <c r="U94" s="14"/>
      <c r="V94" s="44"/>
      <c r="W94" s="44"/>
      <c r="X94" s="3"/>
    </row>
    <row r="95" spans="1:24" ht="25.5" customHeight="1">
      <c r="A95" s="35"/>
      <c r="B95" s="39"/>
      <c r="C95" s="24" t="s">
        <v>2</v>
      </c>
      <c r="D95" s="29">
        <f t="shared" si="37"/>
        <v>37118.1</v>
      </c>
      <c r="E95" s="29">
        <f t="shared" si="37"/>
        <v>37118.1</v>
      </c>
      <c r="F95" s="29">
        <v>0</v>
      </c>
      <c r="G95" s="29">
        <v>0</v>
      </c>
      <c r="H95" s="29">
        <v>0</v>
      </c>
      <c r="I95" s="29">
        <v>0</v>
      </c>
      <c r="J95" s="29">
        <v>37118.1</v>
      </c>
      <c r="K95" s="29">
        <v>37118.1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36"/>
      <c r="S95" s="36"/>
      <c r="T95" s="14"/>
      <c r="U95" s="14"/>
      <c r="V95" s="44"/>
      <c r="W95" s="44"/>
      <c r="X95" s="3"/>
    </row>
    <row r="96" spans="1:24" ht="25.5" customHeight="1">
      <c r="A96" s="35"/>
      <c r="B96" s="39"/>
      <c r="C96" s="24" t="s">
        <v>119</v>
      </c>
      <c r="D96" s="29">
        <f t="shared" si="37"/>
        <v>0</v>
      </c>
      <c r="E96" s="29">
        <f t="shared" si="37"/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36"/>
      <c r="S96" s="36"/>
      <c r="T96" s="14"/>
      <c r="U96" s="14"/>
      <c r="V96" s="16"/>
      <c r="W96" s="16"/>
      <c r="X96" s="3"/>
    </row>
    <row r="97" spans="1:24" ht="25.5" customHeight="1">
      <c r="A97" s="35"/>
      <c r="B97" s="39"/>
      <c r="C97" s="24" t="s">
        <v>120</v>
      </c>
      <c r="D97" s="29">
        <f t="shared" si="37"/>
        <v>0</v>
      </c>
      <c r="E97" s="29">
        <f t="shared" si="37"/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36"/>
      <c r="S97" s="36"/>
      <c r="T97" s="14"/>
      <c r="U97" s="14"/>
      <c r="V97" s="16"/>
      <c r="W97" s="16"/>
      <c r="X97" s="3"/>
    </row>
    <row r="98" spans="1:24" ht="25.5" customHeight="1">
      <c r="A98" s="35"/>
      <c r="B98" s="39"/>
      <c r="C98" s="24" t="s">
        <v>121</v>
      </c>
      <c r="D98" s="29">
        <f t="shared" si="37"/>
        <v>0</v>
      </c>
      <c r="E98" s="29">
        <f t="shared" si="37"/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36"/>
      <c r="S98" s="36"/>
      <c r="T98" s="14"/>
      <c r="U98" s="14"/>
      <c r="V98" s="16"/>
      <c r="W98" s="16"/>
      <c r="X98" s="3"/>
    </row>
    <row r="99" spans="1:24" ht="15.75" customHeight="1">
      <c r="A99" s="35" t="s">
        <v>91</v>
      </c>
      <c r="B99" s="39" t="s">
        <v>68</v>
      </c>
      <c r="C99" s="24" t="s">
        <v>14</v>
      </c>
      <c r="D99" s="29">
        <f>SUM(D100:D105)</f>
        <v>117343</v>
      </c>
      <c r="E99" s="29">
        <f>SUM(E100:E105)</f>
        <v>117343</v>
      </c>
      <c r="F99" s="29">
        <f>SUM(F100:F105)</f>
        <v>0</v>
      </c>
      <c r="G99" s="29">
        <f aca="true" t="shared" si="38" ref="G99:Q99">SUM(G100:G105)</f>
        <v>0</v>
      </c>
      <c r="H99" s="29">
        <f t="shared" si="38"/>
        <v>0</v>
      </c>
      <c r="I99" s="29">
        <f t="shared" si="38"/>
        <v>0</v>
      </c>
      <c r="J99" s="29">
        <f t="shared" si="38"/>
        <v>117343</v>
      </c>
      <c r="K99" s="29">
        <f t="shared" si="38"/>
        <v>117343</v>
      </c>
      <c r="L99" s="29">
        <f t="shared" si="38"/>
        <v>0</v>
      </c>
      <c r="M99" s="29">
        <f t="shared" si="38"/>
        <v>0</v>
      </c>
      <c r="N99" s="29">
        <f t="shared" si="38"/>
        <v>0</v>
      </c>
      <c r="O99" s="29">
        <f t="shared" si="38"/>
        <v>0</v>
      </c>
      <c r="P99" s="29">
        <f t="shared" si="38"/>
        <v>220</v>
      </c>
      <c r="Q99" s="29">
        <f t="shared" si="38"/>
        <v>220</v>
      </c>
      <c r="R99" s="36" t="s">
        <v>56</v>
      </c>
      <c r="S99" s="36"/>
      <c r="T99" s="12"/>
      <c r="U99" s="12"/>
      <c r="V99" s="44"/>
      <c r="W99" s="44"/>
      <c r="X99" s="3"/>
    </row>
    <row r="100" spans="1:24" ht="21" customHeight="1">
      <c r="A100" s="35"/>
      <c r="B100" s="39"/>
      <c r="C100" s="24" t="s">
        <v>0</v>
      </c>
      <c r="D100" s="29">
        <f aca="true" t="shared" si="39" ref="D100:E105">F100+H100+J100+L100</f>
        <v>0</v>
      </c>
      <c r="E100" s="29">
        <f t="shared" si="39"/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36"/>
      <c r="S100" s="36"/>
      <c r="T100" s="14"/>
      <c r="U100" s="14"/>
      <c r="V100" s="44"/>
      <c r="W100" s="44"/>
      <c r="X100" s="3"/>
    </row>
    <row r="101" spans="1:24" ht="20.25" customHeight="1">
      <c r="A101" s="35"/>
      <c r="B101" s="39"/>
      <c r="C101" s="24" t="s">
        <v>1</v>
      </c>
      <c r="D101" s="29">
        <f t="shared" si="39"/>
        <v>61026</v>
      </c>
      <c r="E101" s="29">
        <f t="shared" si="39"/>
        <v>61026</v>
      </c>
      <c r="F101" s="29">
        <v>0</v>
      </c>
      <c r="G101" s="29">
        <v>0</v>
      </c>
      <c r="H101" s="29">
        <v>0</v>
      </c>
      <c r="I101" s="29">
        <v>0</v>
      </c>
      <c r="J101" s="29">
        <v>61026</v>
      </c>
      <c r="K101" s="29">
        <v>61026</v>
      </c>
      <c r="L101" s="29">
        <v>0</v>
      </c>
      <c r="M101" s="29">
        <v>0</v>
      </c>
      <c r="N101" s="29">
        <v>0</v>
      </c>
      <c r="O101" s="29">
        <v>0</v>
      </c>
      <c r="P101" s="29">
        <v>220</v>
      </c>
      <c r="Q101" s="29">
        <v>220</v>
      </c>
      <c r="R101" s="36"/>
      <c r="S101" s="36"/>
      <c r="T101" s="14"/>
      <c r="U101" s="14"/>
      <c r="V101" s="44"/>
      <c r="W101" s="44"/>
      <c r="X101" s="3"/>
    </row>
    <row r="102" spans="1:24" ht="25.5" customHeight="1">
      <c r="A102" s="35"/>
      <c r="B102" s="39"/>
      <c r="C102" s="24" t="s">
        <v>2</v>
      </c>
      <c r="D102" s="29">
        <f t="shared" si="39"/>
        <v>56317</v>
      </c>
      <c r="E102" s="29">
        <f t="shared" si="39"/>
        <v>56317</v>
      </c>
      <c r="F102" s="29">
        <v>0</v>
      </c>
      <c r="G102" s="29">
        <v>0</v>
      </c>
      <c r="H102" s="29">
        <v>0</v>
      </c>
      <c r="I102" s="29">
        <v>0</v>
      </c>
      <c r="J102" s="29">
        <v>56317</v>
      </c>
      <c r="K102" s="29">
        <v>56317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36"/>
      <c r="S102" s="36"/>
      <c r="T102" s="14"/>
      <c r="U102" s="14"/>
      <c r="V102" s="44"/>
      <c r="W102" s="44"/>
      <c r="X102" s="3"/>
    </row>
    <row r="103" spans="1:24" ht="25.5" customHeight="1">
      <c r="A103" s="35"/>
      <c r="B103" s="39"/>
      <c r="C103" s="24" t="s">
        <v>119</v>
      </c>
      <c r="D103" s="29">
        <f t="shared" si="39"/>
        <v>0</v>
      </c>
      <c r="E103" s="29">
        <f t="shared" si="39"/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36"/>
      <c r="S103" s="36"/>
      <c r="T103" s="14"/>
      <c r="U103" s="14"/>
      <c r="V103" s="16"/>
      <c r="W103" s="16"/>
      <c r="X103" s="3"/>
    </row>
    <row r="104" spans="1:24" ht="25.5" customHeight="1">
      <c r="A104" s="35"/>
      <c r="B104" s="39"/>
      <c r="C104" s="24" t="s">
        <v>120</v>
      </c>
      <c r="D104" s="29">
        <f t="shared" si="39"/>
        <v>0</v>
      </c>
      <c r="E104" s="29">
        <f t="shared" si="39"/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36"/>
      <c r="S104" s="36"/>
      <c r="T104" s="14"/>
      <c r="U104" s="14"/>
      <c r="V104" s="16"/>
      <c r="W104" s="16"/>
      <c r="X104" s="3"/>
    </row>
    <row r="105" spans="1:24" ht="25.5" customHeight="1">
      <c r="A105" s="35"/>
      <c r="B105" s="39"/>
      <c r="C105" s="24" t="s">
        <v>121</v>
      </c>
      <c r="D105" s="29">
        <f t="shared" si="39"/>
        <v>0</v>
      </c>
      <c r="E105" s="29">
        <f t="shared" si="39"/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36"/>
      <c r="S105" s="36"/>
      <c r="T105" s="14"/>
      <c r="U105" s="14"/>
      <c r="V105" s="16"/>
      <c r="W105" s="16"/>
      <c r="X105" s="3"/>
    </row>
    <row r="106" spans="1:130" ht="24" customHeight="1">
      <c r="A106" s="35" t="s">
        <v>92</v>
      </c>
      <c r="B106" s="39" t="s">
        <v>59</v>
      </c>
      <c r="C106" s="24" t="s">
        <v>14</v>
      </c>
      <c r="D106" s="29">
        <f>SUM(D107:D112)</f>
        <v>171766.6</v>
      </c>
      <c r="E106" s="29">
        <f>SUM(E107:E112)</f>
        <v>98517.5</v>
      </c>
      <c r="F106" s="29">
        <f aca="true" t="shared" si="40" ref="F106:Q106">SUM(F107:F112)</f>
        <v>38022.6</v>
      </c>
      <c r="G106" s="29">
        <f t="shared" si="40"/>
        <v>0</v>
      </c>
      <c r="H106" s="29">
        <f t="shared" si="40"/>
        <v>0</v>
      </c>
      <c r="I106" s="29">
        <f t="shared" si="40"/>
        <v>0</v>
      </c>
      <c r="J106" s="29">
        <f t="shared" si="40"/>
        <v>133744</v>
      </c>
      <c r="K106" s="29">
        <f t="shared" si="40"/>
        <v>98517.5</v>
      </c>
      <c r="L106" s="29">
        <f t="shared" si="40"/>
        <v>0</v>
      </c>
      <c r="M106" s="29">
        <f t="shared" si="40"/>
        <v>0</v>
      </c>
      <c r="N106" s="29">
        <f t="shared" si="40"/>
        <v>0</v>
      </c>
      <c r="O106" s="29">
        <f t="shared" si="40"/>
        <v>0</v>
      </c>
      <c r="P106" s="29">
        <f>SUM(P107:P112)</f>
        <v>145</v>
      </c>
      <c r="Q106" s="29">
        <f t="shared" si="40"/>
        <v>0</v>
      </c>
      <c r="R106" s="36" t="s">
        <v>56</v>
      </c>
      <c r="S106" s="36"/>
      <c r="T106" s="12"/>
      <c r="U106" s="12"/>
      <c r="V106" s="44"/>
      <c r="W106" s="4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</row>
    <row r="107" spans="1:130" ht="21" customHeight="1">
      <c r="A107" s="35"/>
      <c r="B107" s="39"/>
      <c r="C107" s="24" t="s">
        <v>0</v>
      </c>
      <c r="D107" s="29">
        <f aca="true" t="shared" si="41" ref="D107:E112">F107+H107+J107+L107</f>
        <v>38252</v>
      </c>
      <c r="E107" s="29">
        <f t="shared" si="41"/>
        <v>38252</v>
      </c>
      <c r="F107" s="29">
        <v>0</v>
      </c>
      <c r="G107" s="29">
        <v>0</v>
      </c>
      <c r="H107" s="29">
        <v>0</v>
      </c>
      <c r="I107" s="29">
        <v>0</v>
      </c>
      <c r="J107" s="29">
        <v>38252</v>
      </c>
      <c r="K107" s="29">
        <v>38252</v>
      </c>
      <c r="L107" s="29">
        <v>0</v>
      </c>
      <c r="M107" s="29">
        <v>0</v>
      </c>
      <c r="N107" s="29">
        <v>0</v>
      </c>
      <c r="O107" s="29">
        <v>0</v>
      </c>
      <c r="P107" s="29">
        <v>145</v>
      </c>
      <c r="Q107" s="29">
        <v>0</v>
      </c>
      <c r="R107" s="36"/>
      <c r="S107" s="36"/>
      <c r="T107" s="14"/>
      <c r="U107" s="14"/>
      <c r="V107" s="44"/>
      <c r="W107" s="4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</row>
    <row r="108" spans="1:130" ht="20.25" customHeight="1">
      <c r="A108" s="35"/>
      <c r="B108" s="39"/>
      <c r="C108" s="24" t="s">
        <v>1</v>
      </c>
      <c r="D108" s="29">
        <f t="shared" si="41"/>
        <v>69465.1</v>
      </c>
      <c r="E108" s="29">
        <f t="shared" si="41"/>
        <v>31442.5</v>
      </c>
      <c r="F108" s="29">
        <v>38022.6</v>
      </c>
      <c r="G108" s="29">
        <v>0</v>
      </c>
      <c r="H108" s="29">
        <v>0</v>
      </c>
      <c r="I108" s="29">
        <v>0</v>
      </c>
      <c r="J108" s="29">
        <v>31442.5</v>
      </c>
      <c r="K108" s="29">
        <v>31442.5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36"/>
      <c r="S108" s="36"/>
      <c r="T108" s="15"/>
      <c r="U108" s="14"/>
      <c r="V108" s="44"/>
      <c r="W108" s="4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</row>
    <row r="109" spans="1:130" ht="25.5" customHeight="1">
      <c r="A109" s="35"/>
      <c r="B109" s="39"/>
      <c r="C109" s="24" t="s">
        <v>2</v>
      </c>
      <c r="D109" s="29">
        <f t="shared" si="41"/>
        <v>28823</v>
      </c>
      <c r="E109" s="29">
        <f t="shared" si="41"/>
        <v>28823</v>
      </c>
      <c r="F109" s="29">
        <v>0</v>
      </c>
      <c r="G109" s="29">
        <v>0</v>
      </c>
      <c r="H109" s="29">
        <v>0</v>
      </c>
      <c r="I109" s="29">
        <v>0</v>
      </c>
      <c r="J109" s="29">
        <v>28823</v>
      </c>
      <c r="K109" s="29">
        <v>28823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36"/>
      <c r="S109" s="36"/>
      <c r="T109" s="14"/>
      <c r="U109" s="14"/>
      <c r="V109" s="44"/>
      <c r="W109" s="4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</row>
    <row r="110" spans="1:130" ht="25.5" customHeight="1">
      <c r="A110" s="35"/>
      <c r="B110" s="39"/>
      <c r="C110" s="24" t="s">
        <v>119</v>
      </c>
      <c r="D110" s="29">
        <f t="shared" si="41"/>
        <v>26203.4</v>
      </c>
      <c r="E110" s="29">
        <f t="shared" si="41"/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26203.4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36"/>
      <c r="S110" s="36"/>
      <c r="T110" s="14"/>
      <c r="U110" s="14"/>
      <c r="V110" s="16"/>
      <c r="W110" s="16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</row>
    <row r="111" spans="1:130" ht="25.5" customHeight="1">
      <c r="A111" s="35"/>
      <c r="B111" s="39"/>
      <c r="C111" s="24" t="s">
        <v>122</v>
      </c>
      <c r="D111" s="29">
        <f t="shared" si="41"/>
        <v>9023.1</v>
      </c>
      <c r="E111" s="29">
        <f t="shared" si="41"/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9023.1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36"/>
      <c r="S111" s="36"/>
      <c r="T111" s="14"/>
      <c r="U111" s="14"/>
      <c r="V111" s="16"/>
      <c r="W111" s="16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</row>
    <row r="112" spans="1:24" ht="25.5" customHeight="1">
      <c r="A112" s="35"/>
      <c r="B112" s="39"/>
      <c r="C112" s="24" t="s">
        <v>121</v>
      </c>
      <c r="D112" s="29">
        <f t="shared" si="41"/>
        <v>0</v>
      </c>
      <c r="E112" s="29">
        <f t="shared" si="41"/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36"/>
      <c r="S112" s="36"/>
      <c r="T112" s="14"/>
      <c r="U112" s="14"/>
      <c r="V112" s="16"/>
      <c r="W112" s="16"/>
      <c r="X112" s="3"/>
    </row>
    <row r="113" spans="1:130" ht="15.75" customHeight="1">
      <c r="A113" s="35" t="s">
        <v>93</v>
      </c>
      <c r="B113" s="39" t="s">
        <v>62</v>
      </c>
      <c r="C113" s="24" t="s">
        <v>14</v>
      </c>
      <c r="D113" s="29">
        <f>SUM(D114:D119)</f>
        <v>283496.4</v>
      </c>
      <c r="E113" s="29">
        <f>SUM(E114:E119)</f>
        <v>147132.3</v>
      </c>
      <c r="F113" s="29">
        <f aca="true" t="shared" si="42" ref="F113:Q113">SUM(F114:F119)</f>
        <v>68559.8</v>
      </c>
      <c r="G113" s="29">
        <f t="shared" si="42"/>
        <v>0</v>
      </c>
      <c r="H113" s="29">
        <f t="shared" si="42"/>
        <v>0</v>
      </c>
      <c r="I113" s="29">
        <f t="shared" si="42"/>
        <v>0</v>
      </c>
      <c r="J113" s="29">
        <f t="shared" si="42"/>
        <v>214936.6</v>
      </c>
      <c r="K113" s="29">
        <f t="shared" si="42"/>
        <v>147132.3</v>
      </c>
      <c r="L113" s="29">
        <f t="shared" si="42"/>
        <v>0</v>
      </c>
      <c r="M113" s="29">
        <f t="shared" si="42"/>
        <v>0</v>
      </c>
      <c r="N113" s="29">
        <f t="shared" si="42"/>
        <v>0</v>
      </c>
      <c r="O113" s="29">
        <f t="shared" si="42"/>
        <v>0</v>
      </c>
      <c r="P113" s="29">
        <v>0</v>
      </c>
      <c r="Q113" s="29">
        <f t="shared" si="42"/>
        <v>0</v>
      </c>
      <c r="R113" s="36" t="s">
        <v>56</v>
      </c>
      <c r="S113" s="36"/>
      <c r="T113" s="12"/>
      <c r="U113" s="12"/>
      <c r="V113" s="44"/>
      <c r="W113" s="4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</row>
    <row r="114" spans="1:130" ht="21" customHeight="1">
      <c r="A114" s="35"/>
      <c r="B114" s="39"/>
      <c r="C114" s="24" t="s">
        <v>0</v>
      </c>
      <c r="D114" s="29">
        <f aca="true" t="shared" si="43" ref="D114:E119">F114+H114+J114+L114</f>
        <v>53018.1</v>
      </c>
      <c r="E114" s="29">
        <f t="shared" si="43"/>
        <v>53018.1</v>
      </c>
      <c r="F114" s="29">
        <v>0</v>
      </c>
      <c r="G114" s="29">
        <v>0</v>
      </c>
      <c r="H114" s="29">
        <v>0</v>
      </c>
      <c r="I114" s="29">
        <v>0</v>
      </c>
      <c r="J114" s="29">
        <v>53018.1</v>
      </c>
      <c r="K114" s="29">
        <v>53018.1</v>
      </c>
      <c r="L114" s="29">
        <v>0</v>
      </c>
      <c r="M114" s="29">
        <v>0</v>
      </c>
      <c r="N114" s="29">
        <v>0</v>
      </c>
      <c r="O114" s="29">
        <v>0</v>
      </c>
      <c r="P114" s="29">
        <v>135</v>
      </c>
      <c r="Q114" s="29">
        <v>0</v>
      </c>
      <c r="R114" s="36"/>
      <c r="S114" s="36"/>
      <c r="T114" s="14"/>
      <c r="U114" s="14"/>
      <c r="V114" s="44"/>
      <c r="W114" s="4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</row>
    <row r="115" spans="1:130" ht="20.25" customHeight="1">
      <c r="A115" s="35"/>
      <c r="B115" s="39"/>
      <c r="C115" s="24" t="s">
        <v>1</v>
      </c>
      <c r="D115" s="29">
        <f t="shared" si="43"/>
        <v>117604.1</v>
      </c>
      <c r="E115" s="29">
        <f t="shared" si="43"/>
        <v>49044.2</v>
      </c>
      <c r="F115" s="29">
        <v>68559.8</v>
      </c>
      <c r="G115" s="29">
        <v>0</v>
      </c>
      <c r="H115" s="29">
        <v>0</v>
      </c>
      <c r="I115" s="29">
        <v>0</v>
      </c>
      <c r="J115" s="29">
        <v>49044.3</v>
      </c>
      <c r="K115" s="29">
        <v>49044.2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36"/>
      <c r="S115" s="36"/>
      <c r="T115" s="14"/>
      <c r="U115" s="14"/>
      <c r="V115" s="44"/>
      <c r="W115" s="4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</row>
    <row r="116" spans="1:130" ht="25.5" customHeight="1">
      <c r="A116" s="35"/>
      <c r="B116" s="39"/>
      <c r="C116" s="24" t="s">
        <v>2</v>
      </c>
      <c r="D116" s="29">
        <f t="shared" si="43"/>
        <v>45070.1</v>
      </c>
      <c r="E116" s="29">
        <f t="shared" si="43"/>
        <v>45070</v>
      </c>
      <c r="F116" s="29">
        <v>0</v>
      </c>
      <c r="G116" s="29">
        <v>0</v>
      </c>
      <c r="H116" s="29">
        <v>0</v>
      </c>
      <c r="I116" s="29">
        <v>0</v>
      </c>
      <c r="J116" s="29">
        <v>45070.1</v>
      </c>
      <c r="K116" s="29">
        <v>45070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36"/>
      <c r="S116" s="36"/>
      <c r="T116" s="14"/>
      <c r="U116" s="14"/>
      <c r="V116" s="44"/>
      <c r="W116" s="4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</row>
    <row r="117" spans="1:130" ht="25.5" customHeight="1">
      <c r="A117" s="35"/>
      <c r="B117" s="39"/>
      <c r="C117" s="24" t="s">
        <v>119</v>
      </c>
      <c r="D117" s="29">
        <f t="shared" si="43"/>
        <v>41096.7</v>
      </c>
      <c r="E117" s="29">
        <f t="shared" si="43"/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41096.7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36"/>
      <c r="S117" s="36"/>
      <c r="T117" s="14"/>
      <c r="U117" s="14"/>
      <c r="V117" s="16"/>
      <c r="W117" s="16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</row>
    <row r="118" spans="1:130" ht="25.5" customHeight="1">
      <c r="A118" s="35"/>
      <c r="B118" s="39"/>
      <c r="C118" s="24" t="s">
        <v>122</v>
      </c>
      <c r="D118" s="29">
        <f t="shared" si="43"/>
        <v>26707.4</v>
      </c>
      <c r="E118" s="29">
        <f t="shared" si="43"/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26707.4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36"/>
      <c r="S118" s="36"/>
      <c r="T118" s="14"/>
      <c r="U118" s="14"/>
      <c r="V118" s="16"/>
      <c r="W118" s="16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</row>
    <row r="119" spans="1:24" ht="25.5" customHeight="1">
      <c r="A119" s="35"/>
      <c r="B119" s="39"/>
      <c r="C119" s="24" t="s">
        <v>121</v>
      </c>
      <c r="D119" s="29">
        <f t="shared" si="43"/>
        <v>0</v>
      </c>
      <c r="E119" s="29">
        <f t="shared" si="43"/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36"/>
      <c r="S119" s="36"/>
      <c r="T119" s="14"/>
      <c r="U119" s="14"/>
      <c r="V119" s="16"/>
      <c r="W119" s="16"/>
      <c r="X119" s="3"/>
    </row>
    <row r="120" spans="1:130" s="5" customFormat="1" ht="14.25">
      <c r="A120" s="37" t="s">
        <v>77</v>
      </c>
      <c r="B120" s="45" t="s">
        <v>102</v>
      </c>
      <c r="C120" s="26" t="s">
        <v>14</v>
      </c>
      <c r="D120" s="27">
        <f>D127</f>
        <v>98899.86</v>
      </c>
      <c r="E120" s="27">
        <f aca="true" t="shared" si="44" ref="E120:Q120">E127</f>
        <v>61660.00000000001</v>
      </c>
      <c r="F120" s="27">
        <f t="shared" si="44"/>
        <v>38440.159999999996</v>
      </c>
      <c r="G120" s="27">
        <f t="shared" si="44"/>
        <v>1200.3</v>
      </c>
      <c r="H120" s="27">
        <f t="shared" si="44"/>
        <v>57309.3</v>
      </c>
      <c r="I120" s="27">
        <f t="shared" si="44"/>
        <v>57309.3</v>
      </c>
      <c r="J120" s="27">
        <f t="shared" si="44"/>
        <v>3150.4000000000005</v>
      </c>
      <c r="K120" s="27">
        <f t="shared" si="44"/>
        <v>3150.4000000000005</v>
      </c>
      <c r="L120" s="27">
        <f t="shared" si="44"/>
        <v>0</v>
      </c>
      <c r="M120" s="27">
        <f t="shared" si="44"/>
        <v>0</v>
      </c>
      <c r="N120" s="27">
        <f t="shared" si="44"/>
        <v>3055.8</v>
      </c>
      <c r="O120" s="27">
        <f t="shared" si="44"/>
        <v>3055.8</v>
      </c>
      <c r="P120" s="27">
        <f t="shared" si="44"/>
        <v>280</v>
      </c>
      <c r="Q120" s="27">
        <f t="shared" si="44"/>
        <v>220</v>
      </c>
      <c r="R120" s="38" t="s">
        <v>18</v>
      </c>
      <c r="S120" s="38"/>
      <c r="T120" s="20"/>
      <c r="U120" s="20"/>
      <c r="V120" s="19"/>
      <c r="W120" s="19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</row>
    <row r="121" spans="1:130" s="5" customFormat="1" ht="28.5">
      <c r="A121" s="37"/>
      <c r="B121" s="45"/>
      <c r="C121" s="26" t="s">
        <v>0</v>
      </c>
      <c r="D121" s="27">
        <f>D128</f>
        <v>61660.00000000001</v>
      </c>
      <c r="E121" s="27">
        <f aca="true" t="shared" si="45" ref="E121:Q121">E128</f>
        <v>61660.00000000001</v>
      </c>
      <c r="F121" s="27">
        <f t="shared" si="45"/>
        <v>1200.3</v>
      </c>
      <c r="G121" s="27">
        <f t="shared" si="45"/>
        <v>1200.3</v>
      </c>
      <c r="H121" s="27">
        <f t="shared" si="45"/>
        <v>57309.3</v>
      </c>
      <c r="I121" s="27">
        <f t="shared" si="45"/>
        <v>57309.3</v>
      </c>
      <c r="J121" s="27">
        <f t="shared" si="45"/>
        <v>3150.4000000000005</v>
      </c>
      <c r="K121" s="27">
        <f t="shared" si="45"/>
        <v>3150.4000000000005</v>
      </c>
      <c r="L121" s="27">
        <f t="shared" si="45"/>
        <v>0</v>
      </c>
      <c r="M121" s="27">
        <f t="shared" si="45"/>
        <v>0</v>
      </c>
      <c r="N121" s="27">
        <f t="shared" si="45"/>
        <v>3055.8</v>
      </c>
      <c r="O121" s="27">
        <f t="shared" si="45"/>
        <v>3055.8</v>
      </c>
      <c r="P121" s="27">
        <f t="shared" si="45"/>
        <v>280</v>
      </c>
      <c r="Q121" s="27">
        <f t="shared" si="45"/>
        <v>220</v>
      </c>
      <c r="R121" s="38"/>
      <c r="S121" s="38"/>
      <c r="T121" s="20"/>
      <c r="U121" s="20"/>
      <c r="V121" s="19"/>
      <c r="W121" s="19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</row>
    <row r="122" spans="1:130" s="5" customFormat="1" ht="28.5">
      <c r="A122" s="37"/>
      <c r="B122" s="45"/>
      <c r="C122" s="26" t="s">
        <v>1</v>
      </c>
      <c r="D122" s="27">
        <f aca="true" t="shared" si="46" ref="D122:Q122">D129</f>
        <v>7236.1</v>
      </c>
      <c r="E122" s="27">
        <f t="shared" si="46"/>
        <v>0</v>
      </c>
      <c r="F122" s="27">
        <f t="shared" si="46"/>
        <v>7236.1</v>
      </c>
      <c r="G122" s="27">
        <f t="shared" si="46"/>
        <v>0</v>
      </c>
      <c r="H122" s="27">
        <f t="shared" si="46"/>
        <v>0</v>
      </c>
      <c r="I122" s="27">
        <f t="shared" si="46"/>
        <v>0</v>
      </c>
      <c r="J122" s="27">
        <f t="shared" si="46"/>
        <v>0</v>
      </c>
      <c r="K122" s="27">
        <f t="shared" si="46"/>
        <v>0</v>
      </c>
      <c r="L122" s="27">
        <f t="shared" si="46"/>
        <v>0</v>
      </c>
      <c r="M122" s="27">
        <f t="shared" si="46"/>
        <v>0</v>
      </c>
      <c r="N122" s="27">
        <f t="shared" si="46"/>
        <v>0</v>
      </c>
      <c r="O122" s="27">
        <f t="shared" si="46"/>
        <v>0</v>
      </c>
      <c r="P122" s="27">
        <f t="shared" si="46"/>
        <v>0</v>
      </c>
      <c r="Q122" s="27">
        <f t="shared" si="46"/>
        <v>0</v>
      </c>
      <c r="R122" s="38"/>
      <c r="S122" s="38"/>
      <c r="T122" s="20"/>
      <c r="U122" s="20"/>
      <c r="V122" s="19"/>
      <c r="W122" s="19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</row>
    <row r="123" spans="1:130" s="5" customFormat="1" ht="28.5">
      <c r="A123" s="37"/>
      <c r="B123" s="45"/>
      <c r="C123" s="26" t="s">
        <v>2</v>
      </c>
      <c r="D123" s="27">
        <f aca="true" t="shared" si="47" ref="D123:Q123">D130</f>
        <v>30003.76</v>
      </c>
      <c r="E123" s="27">
        <f t="shared" si="47"/>
        <v>0</v>
      </c>
      <c r="F123" s="27">
        <f t="shared" si="47"/>
        <v>30003.76</v>
      </c>
      <c r="G123" s="27">
        <f t="shared" si="47"/>
        <v>0</v>
      </c>
      <c r="H123" s="27">
        <f t="shared" si="47"/>
        <v>0</v>
      </c>
      <c r="I123" s="27">
        <f t="shared" si="47"/>
        <v>0</v>
      </c>
      <c r="J123" s="27">
        <f t="shared" si="47"/>
        <v>0</v>
      </c>
      <c r="K123" s="27">
        <f t="shared" si="47"/>
        <v>0</v>
      </c>
      <c r="L123" s="27">
        <f t="shared" si="47"/>
        <v>0</v>
      </c>
      <c r="M123" s="27">
        <f t="shared" si="47"/>
        <v>0</v>
      </c>
      <c r="N123" s="27">
        <f t="shared" si="47"/>
        <v>0</v>
      </c>
      <c r="O123" s="27">
        <f t="shared" si="47"/>
        <v>0</v>
      </c>
      <c r="P123" s="27">
        <f t="shared" si="47"/>
        <v>0</v>
      </c>
      <c r="Q123" s="27">
        <f t="shared" si="47"/>
        <v>0</v>
      </c>
      <c r="R123" s="38"/>
      <c r="S123" s="38"/>
      <c r="T123" s="20"/>
      <c r="U123" s="20"/>
      <c r="V123" s="19"/>
      <c r="W123" s="19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</row>
    <row r="124" spans="1:130" s="5" customFormat="1" ht="28.5">
      <c r="A124" s="37"/>
      <c r="B124" s="45"/>
      <c r="C124" s="26" t="s">
        <v>119</v>
      </c>
      <c r="D124" s="27">
        <f aca="true" t="shared" si="48" ref="D124:Q124">D131</f>
        <v>0</v>
      </c>
      <c r="E124" s="27">
        <f t="shared" si="48"/>
        <v>0</v>
      </c>
      <c r="F124" s="27">
        <f t="shared" si="48"/>
        <v>0</v>
      </c>
      <c r="G124" s="27">
        <f t="shared" si="48"/>
        <v>0</v>
      </c>
      <c r="H124" s="27">
        <f t="shared" si="48"/>
        <v>0</v>
      </c>
      <c r="I124" s="27">
        <f t="shared" si="48"/>
        <v>0</v>
      </c>
      <c r="J124" s="27">
        <f t="shared" si="48"/>
        <v>0</v>
      </c>
      <c r="K124" s="27">
        <f t="shared" si="48"/>
        <v>0</v>
      </c>
      <c r="L124" s="27">
        <f t="shared" si="48"/>
        <v>0</v>
      </c>
      <c r="M124" s="27">
        <f t="shared" si="48"/>
        <v>0</v>
      </c>
      <c r="N124" s="27">
        <f t="shared" si="48"/>
        <v>0</v>
      </c>
      <c r="O124" s="27">
        <f t="shared" si="48"/>
        <v>0</v>
      </c>
      <c r="P124" s="27">
        <f t="shared" si="48"/>
        <v>0</v>
      </c>
      <c r="Q124" s="27">
        <f t="shared" si="48"/>
        <v>0</v>
      </c>
      <c r="R124" s="38"/>
      <c r="S124" s="38"/>
      <c r="T124" s="20"/>
      <c r="U124" s="20"/>
      <c r="V124" s="19"/>
      <c r="W124" s="19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</row>
    <row r="125" spans="1:130" s="5" customFormat="1" ht="28.5">
      <c r="A125" s="37"/>
      <c r="B125" s="45"/>
      <c r="C125" s="26" t="s">
        <v>120</v>
      </c>
      <c r="D125" s="27">
        <f aca="true" t="shared" si="49" ref="D125:Q125">D132</f>
        <v>0</v>
      </c>
      <c r="E125" s="27">
        <f t="shared" si="49"/>
        <v>0</v>
      </c>
      <c r="F125" s="27">
        <f t="shared" si="49"/>
        <v>0</v>
      </c>
      <c r="G125" s="27">
        <f t="shared" si="49"/>
        <v>0</v>
      </c>
      <c r="H125" s="27">
        <f t="shared" si="49"/>
        <v>0</v>
      </c>
      <c r="I125" s="27">
        <f t="shared" si="49"/>
        <v>0</v>
      </c>
      <c r="J125" s="27">
        <f t="shared" si="49"/>
        <v>0</v>
      </c>
      <c r="K125" s="27">
        <f t="shared" si="49"/>
        <v>0</v>
      </c>
      <c r="L125" s="27">
        <f t="shared" si="49"/>
        <v>0</v>
      </c>
      <c r="M125" s="27">
        <f t="shared" si="49"/>
        <v>0</v>
      </c>
      <c r="N125" s="27">
        <f t="shared" si="49"/>
        <v>0</v>
      </c>
      <c r="O125" s="27">
        <f t="shared" si="49"/>
        <v>0</v>
      </c>
      <c r="P125" s="27">
        <f t="shared" si="49"/>
        <v>0</v>
      </c>
      <c r="Q125" s="27">
        <f t="shared" si="49"/>
        <v>0</v>
      </c>
      <c r="R125" s="38"/>
      <c r="S125" s="38"/>
      <c r="T125" s="20"/>
      <c r="U125" s="20"/>
      <c r="V125" s="19"/>
      <c r="W125" s="19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</row>
    <row r="126" spans="1:130" s="5" customFormat="1" ht="28.5">
      <c r="A126" s="37"/>
      <c r="B126" s="45"/>
      <c r="C126" s="26" t="s">
        <v>121</v>
      </c>
      <c r="D126" s="27">
        <f aca="true" t="shared" si="50" ref="D126:Q126">D133</f>
        <v>0</v>
      </c>
      <c r="E126" s="27">
        <f t="shared" si="50"/>
        <v>0</v>
      </c>
      <c r="F126" s="27">
        <f t="shared" si="50"/>
        <v>0</v>
      </c>
      <c r="G126" s="27">
        <f t="shared" si="50"/>
        <v>0</v>
      </c>
      <c r="H126" s="27">
        <f t="shared" si="50"/>
        <v>0</v>
      </c>
      <c r="I126" s="27">
        <f t="shared" si="50"/>
        <v>0</v>
      </c>
      <c r="J126" s="27">
        <f t="shared" si="50"/>
        <v>0</v>
      </c>
      <c r="K126" s="27">
        <f t="shared" si="50"/>
        <v>0</v>
      </c>
      <c r="L126" s="27">
        <f t="shared" si="50"/>
        <v>0</v>
      </c>
      <c r="M126" s="27">
        <f t="shared" si="50"/>
        <v>0</v>
      </c>
      <c r="N126" s="27">
        <f t="shared" si="50"/>
        <v>0</v>
      </c>
      <c r="O126" s="27">
        <f t="shared" si="50"/>
        <v>0</v>
      </c>
      <c r="P126" s="27">
        <f t="shared" si="50"/>
        <v>0</v>
      </c>
      <c r="Q126" s="27">
        <f t="shared" si="50"/>
        <v>0</v>
      </c>
      <c r="R126" s="38"/>
      <c r="S126" s="38"/>
      <c r="T126" s="20"/>
      <c r="U126" s="20"/>
      <c r="V126" s="19"/>
      <c r="W126" s="19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</row>
    <row r="127" spans="1:19" ht="15">
      <c r="A127" s="35" t="s">
        <v>104</v>
      </c>
      <c r="B127" s="39" t="s">
        <v>110</v>
      </c>
      <c r="C127" s="24" t="s">
        <v>14</v>
      </c>
      <c r="D127" s="29">
        <f>SUM(D128:D133)</f>
        <v>98899.86</v>
      </c>
      <c r="E127" s="29">
        <f>SUM(E128:E133)</f>
        <v>61660.00000000001</v>
      </c>
      <c r="F127" s="29">
        <f aca="true" t="shared" si="51" ref="F127:Q127">SUM(F128:F133)</f>
        <v>38440.159999999996</v>
      </c>
      <c r="G127" s="29">
        <f t="shared" si="51"/>
        <v>1200.3</v>
      </c>
      <c r="H127" s="29">
        <f t="shared" si="51"/>
        <v>57309.3</v>
      </c>
      <c r="I127" s="29">
        <f t="shared" si="51"/>
        <v>57309.3</v>
      </c>
      <c r="J127" s="29">
        <f t="shared" si="51"/>
        <v>3150.4000000000005</v>
      </c>
      <c r="K127" s="29">
        <f t="shared" si="51"/>
        <v>3150.4000000000005</v>
      </c>
      <c r="L127" s="29">
        <f t="shared" si="51"/>
        <v>0</v>
      </c>
      <c r="M127" s="29">
        <f t="shared" si="51"/>
        <v>0</v>
      </c>
      <c r="N127" s="29">
        <f t="shared" si="51"/>
        <v>3055.8</v>
      </c>
      <c r="O127" s="29">
        <f t="shared" si="51"/>
        <v>3055.8</v>
      </c>
      <c r="P127" s="29">
        <f t="shared" si="51"/>
        <v>280</v>
      </c>
      <c r="Q127" s="29">
        <f t="shared" si="51"/>
        <v>220</v>
      </c>
      <c r="R127" s="36" t="s">
        <v>18</v>
      </c>
      <c r="S127" s="36"/>
    </row>
    <row r="128" spans="1:19" ht="15">
      <c r="A128" s="35"/>
      <c r="B128" s="39"/>
      <c r="C128" s="24" t="s">
        <v>0</v>
      </c>
      <c r="D128" s="29">
        <f aca="true" t="shared" si="52" ref="D128:D133">F128+H128+J128+L128</f>
        <v>61660.00000000001</v>
      </c>
      <c r="E128" s="29">
        <f aca="true" t="shared" si="53" ref="E128:E133">G128+I128+K128+M128</f>
        <v>61660.00000000001</v>
      </c>
      <c r="F128" s="29">
        <v>1200.3</v>
      </c>
      <c r="G128" s="29">
        <v>1200.3</v>
      </c>
      <c r="H128" s="29">
        <f>87339.1-30029.8</f>
        <v>57309.3</v>
      </c>
      <c r="I128" s="29">
        <f>87339.1-30029.8</f>
        <v>57309.3</v>
      </c>
      <c r="J128" s="29">
        <f>10315.2-7164.8</f>
        <v>3150.4000000000005</v>
      </c>
      <c r="K128" s="29">
        <f>10315.2-7164.8</f>
        <v>3150.4000000000005</v>
      </c>
      <c r="L128" s="29">
        <v>0</v>
      </c>
      <c r="M128" s="29">
        <v>0</v>
      </c>
      <c r="N128" s="29">
        <v>3055.8</v>
      </c>
      <c r="O128" s="29">
        <v>3055.8</v>
      </c>
      <c r="P128" s="29">
        <v>280</v>
      </c>
      <c r="Q128" s="29">
        <v>220</v>
      </c>
      <c r="R128" s="36"/>
      <c r="S128" s="36"/>
    </row>
    <row r="129" spans="1:19" ht="15">
      <c r="A129" s="35"/>
      <c r="B129" s="39"/>
      <c r="C129" s="24" t="s">
        <v>1</v>
      </c>
      <c r="D129" s="29">
        <f t="shared" si="52"/>
        <v>7236.1</v>
      </c>
      <c r="E129" s="29">
        <f t="shared" si="53"/>
        <v>0</v>
      </c>
      <c r="F129" s="29">
        <v>7236.1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36"/>
      <c r="S129" s="36"/>
    </row>
    <row r="130" spans="1:19" ht="15">
      <c r="A130" s="35"/>
      <c r="B130" s="39"/>
      <c r="C130" s="24" t="s">
        <v>2</v>
      </c>
      <c r="D130" s="29">
        <f t="shared" si="52"/>
        <v>30003.76</v>
      </c>
      <c r="E130" s="29">
        <f t="shared" si="53"/>
        <v>0</v>
      </c>
      <c r="F130" s="29">
        <v>30003.76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36"/>
      <c r="S130" s="36"/>
    </row>
    <row r="131" spans="1:19" ht="15">
      <c r="A131" s="35"/>
      <c r="B131" s="39"/>
      <c r="C131" s="24" t="s">
        <v>119</v>
      </c>
      <c r="D131" s="29">
        <f t="shared" si="52"/>
        <v>0</v>
      </c>
      <c r="E131" s="29">
        <f t="shared" si="53"/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36"/>
      <c r="S131" s="36"/>
    </row>
    <row r="132" spans="1:19" ht="15">
      <c r="A132" s="35"/>
      <c r="B132" s="39"/>
      <c r="C132" s="24" t="s">
        <v>122</v>
      </c>
      <c r="D132" s="29">
        <f t="shared" si="52"/>
        <v>0</v>
      </c>
      <c r="E132" s="29">
        <f t="shared" si="53"/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36"/>
      <c r="S132" s="36"/>
    </row>
    <row r="133" spans="1:19" ht="15">
      <c r="A133" s="35"/>
      <c r="B133" s="39"/>
      <c r="C133" s="24" t="s">
        <v>121</v>
      </c>
      <c r="D133" s="29">
        <f t="shared" si="52"/>
        <v>0</v>
      </c>
      <c r="E133" s="29">
        <f t="shared" si="53"/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36"/>
      <c r="S133" s="36"/>
    </row>
    <row r="134" spans="1:19" s="5" customFormat="1" ht="14.25">
      <c r="A134" s="37" t="s">
        <v>78</v>
      </c>
      <c r="B134" s="45" t="s">
        <v>94</v>
      </c>
      <c r="C134" s="26" t="s">
        <v>14</v>
      </c>
      <c r="D134" s="27">
        <f>SUM(D135:D140)</f>
        <v>45431</v>
      </c>
      <c r="E134" s="27">
        <f aca="true" t="shared" si="54" ref="E134:Q134">SUM(E135:E140)</f>
        <v>45431</v>
      </c>
      <c r="F134" s="27">
        <f t="shared" si="54"/>
        <v>2127.8</v>
      </c>
      <c r="G134" s="27">
        <f t="shared" si="54"/>
        <v>2127.8</v>
      </c>
      <c r="H134" s="27">
        <f t="shared" si="54"/>
        <v>1753.8000000000002</v>
      </c>
      <c r="I134" s="27">
        <f t="shared" si="54"/>
        <v>1753.8000000000002</v>
      </c>
      <c r="J134" s="27">
        <f t="shared" si="54"/>
        <v>41549.4</v>
      </c>
      <c r="K134" s="27">
        <f t="shared" si="54"/>
        <v>41549.4</v>
      </c>
      <c r="L134" s="27">
        <f t="shared" si="54"/>
        <v>0</v>
      </c>
      <c r="M134" s="27">
        <f t="shared" si="54"/>
        <v>0</v>
      </c>
      <c r="N134" s="27">
        <f t="shared" si="54"/>
        <v>10925.3</v>
      </c>
      <c r="O134" s="27">
        <f t="shared" si="54"/>
        <v>10925.3</v>
      </c>
      <c r="P134" s="27">
        <f t="shared" si="54"/>
        <v>480</v>
      </c>
      <c r="Q134" s="27">
        <f t="shared" si="54"/>
        <v>480</v>
      </c>
      <c r="R134" s="38" t="s">
        <v>18</v>
      </c>
      <c r="S134" s="38"/>
    </row>
    <row r="135" spans="1:19" s="5" customFormat="1" ht="28.5">
      <c r="A135" s="37"/>
      <c r="B135" s="45"/>
      <c r="C135" s="26" t="s">
        <v>0</v>
      </c>
      <c r="D135" s="27">
        <f aca="true" t="shared" si="55" ref="D135:D140">F135+H135+J135</f>
        <v>45431</v>
      </c>
      <c r="E135" s="27">
        <f aca="true" t="shared" si="56" ref="E135:E140">G135+I135+K135</f>
        <v>45431</v>
      </c>
      <c r="F135" s="27">
        <f aca="true" t="shared" si="57" ref="F135:Q135">F142+F149+F156+F163+F170+F177+F184+F191+F198+F205+F212</f>
        <v>2127.8</v>
      </c>
      <c r="G135" s="27">
        <f t="shared" si="57"/>
        <v>2127.8</v>
      </c>
      <c r="H135" s="27">
        <f t="shared" si="57"/>
        <v>1753.8000000000002</v>
      </c>
      <c r="I135" s="27">
        <f t="shared" si="57"/>
        <v>1753.8000000000002</v>
      </c>
      <c r="J135" s="27">
        <f t="shared" si="57"/>
        <v>41549.4</v>
      </c>
      <c r="K135" s="27">
        <f t="shared" si="57"/>
        <v>41549.4</v>
      </c>
      <c r="L135" s="27">
        <f t="shared" si="57"/>
        <v>0</v>
      </c>
      <c r="M135" s="27">
        <f t="shared" si="57"/>
        <v>0</v>
      </c>
      <c r="N135" s="27">
        <f t="shared" si="57"/>
        <v>10925.3</v>
      </c>
      <c r="O135" s="27">
        <f t="shared" si="57"/>
        <v>10925.3</v>
      </c>
      <c r="P135" s="27">
        <f t="shared" si="57"/>
        <v>480</v>
      </c>
      <c r="Q135" s="27">
        <f t="shared" si="57"/>
        <v>480</v>
      </c>
      <c r="R135" s="38"/>
      <c r="S135" s="38"/>
    </row>
    <row r="136" spans="1:19" s="5" customFormat="1" ht="28.5">
      <c r="A136" s="37"/>
      <c r="B136" s="45"/>
      <c r="C136" s="26" t="s">
        <v>1</v>
      </c>
      <c r="D136" s="27">
        <f t="shared" si="55"/>
        <v>0</v>
      </c>
      <c r="E136" s="27">
        <f t="shared" si="56"/>
        <v>0</v>
      </c>
      <c r="F136" s="27">
        <f aca="true" t="shared" si="58" ref="F136:Q136">F143+F150+F157+F164+F171+F178+F185+F192+F199+F206+F213</f>
        <v>0</v>
      </c>
      <c r="G136" s="27">
        <f t="shared" si="58"/>
        <v>0</v>
      </c>
      <c r="H136" s="27">
        <f t="shared" si="58"/>
        <v>0</v>
      </c>
      <c r="I136" s="27">
        <f t="shared" si="58"/>
        <v>0</v>
      </c>
      <c r="J136" s="27">
        <f t="shared" si="58"/>
        <v>0</v>
      </c>
      <c r="K136" s="27">
        <f t="shared" si="58"/>
        <v>0</v>
      </c>
      <c r="L136" s="27">
        <f t="shared" si="58"/>
        <v>0</v>
      </c>
      <c r="M136" s="27">
        <f t="shared" si="58"/>
        <v>0</v>
      </c>
      <c r="N136" s="27">
        <f t="shared" si="58"/>
        <v>0</v>
      </c>
      <c r="O136" s="27">
        <f t="shared" si="58"/>
        <v>0</v>
      </c>
      <c r="P136" s="27">
        <f t="shared" si="58"/>
        <v>0</v>
      </c>
      <c r="Q136" s="27">
        <f t="shared" si="58"/>
        <v>0</v>
      </c>
      <c r="R136" s="38"/>
      <c r="S136" s="38"/>
    </row>
    <row r="137" spans="1:19" s="5" customFormat="1" ht="28.5">
      <c r="A137" s="37"/>
      <c r="B137" s="45"/>
      <c r="C137" s="26" t="s">
        <v>2</v>
      </c>
      <c r="D137" s="27">
        <f t="shared" si="55"/>
        <v>0</v>
      </c>
      <c r="E137" s="27">
        <f t="shared" si="56"/>
        <v>0</v>
      </c>
      <c r="F137" s="27">
        <f aca="true" t="shared" si="59" ref="F137:Q137">F144+F151+F158+F165+F172+F179+F186+F193+F200+F207+F214</f>
        <v>0</v>
      </c>
      <c r="G137" s="27">
        <f t="shared" si="59"/>
        <v>0</v>
      </c>
      <c r="H137" s="27">
        <f t="shared" si="59"/>
        <v>0</v>
      </c>
      <c r="I137" s="27">
        <f t="shared" si="59"/>
        <v>0</v>
      </c>
      <c r="J137" s="27">
        <f t="shared" si="59"/>
        <v>0</v>
      </c>
      <c r="K137" s="27">
        <f t="shared" si="59"/>
        <v>0</v>
      </c>
      <c r="L137" s="27">
        <f t="shared" si="59"/>
        <v>0</v>
      </c>
      <c r="M137" s="27">
        <f t="shared" si="59"/>
        <v>0</v>
      </c>
      <c r="N137" s="27">
        <f t="shared" si="59"/>
        <v>0</v>
      </c>
      <c r="O137" s="27">
        <f t="shared" si="59"/>
        <v>0</v>
      </c>
      <c r="P137" s="27">
        <f t="shared" si="59"/>
        <v>0</v>
      </c>
      <c r="Q137" s="27">
        <f t="shared" si="59"/>
        <v>0</v>
      </c>
      <c r="R137" s="38"/>
      <c r="S137" s="38"/>
    </row>
    <row r="138" spans="1:19" s="5" customFormat="1" ht="28.5">
      <c r="A138" s="37"/>
      <c r="B138" s="45"/>
      <c r="C138" s="26" t="s">
        <v>119</v>
      </c>
      <c r="D138" s="27">
        <f t="shared" si="55"/>
        <v>0</v>
      </c>
      <c r="E138" s="27">
        <f t="shared" si="56"/>
        <v>0</v>
      </c>
      <c r="F138" s="27">
        <f aca="true" t="shared" si="60" ref="F138:Q138">F145+F152+F159+F166+F173+F180+F187+F194+F201+F208+F215</f>
        <v>0</v>
      </c>
      <c r="G138" s="27">
        <f t="shared" si="60"/>
        <v>0</v>
      </c>
      <c r="H138" s="27">
        <f t="shared" si="60"/>
        <v>0</v>
      </c>
      <c r="I138" s="27">
        <f t="shared" si="60"/>
        <v>0</v>
      </c>
      <c r="J138" s="27">
        <f t="shared" si="60"/>
        <v>0</v>
      </c>
      <c r="K138" s="27">
        <f t="shared" si="60"/>
        <v>0</v>
      </c>
      <c r="L138" s="27">
        <f t="shared" si="60"/>
        <v>0</v>
      </c>
      <c r="M138" s="27">
        <f t="shared" si="60"/>
        <v>0</v>
      </c>
      <c r="N138" s="27">
        <f t="shared" si="60"/>
        <v>0</v>
      </c>
      <c r="O138" s="27">
        <f t="shared" si="60"/>
        <v>0</v>
      </c>
      <c r="P138" s="27">
        <f t="shared" si="60"/>
        <v>0</v>
      </c>
      <c r="Q138" s="27">
        <f t="shared" si="60"/>
        <v>0</v>
      </c>
      <c r="R138" s="38"/>
      <c r="S138" s="38"/>
    </row>
    <row r="139" spans="1:19" s="5" customFormat="1" ht="28.5">
      <c r="A139" s="37"/>
      <c r="B139" s="45"/>
      <c r="C139" s="26" t="s">
        <v>120</v>
      </c>
      <c r="D139" s="27">
        <f t="shared" si="55"/>
        <v>0</v>
      </c>
      <c r="E139" s="27">
        <f t="shared" si="56"/>
        <v>0</v>
      </c>
      <c r="F139" s="27">
        <f aca="true" t="shared" si="61" ref="F139:Q139">F146+F153+F160+F167+F174+F181+F188+F195+F202+F209+F216</f>
        <v>0</v>
      </c>
      <c r="G139" s="27">
        <f t="shared" si="61"/>
        <v>0</v>
      </c>
      <c r="H139" s="27">
        <f t="shared" si="61"/>
        <v>0</v>
      </c>
      <c r="I139" s="27">
        <f t="shared" si="61"/>
        <v>0</v>
      </c>
      <c r="J139" s="27">
        <f t="shared" si="61"/>
        <v>0</v>
      </c>
      <c r="K139" s="27">
        <f t="shared" si="61"/>
        <v>0</v>
      </c>
      <c r="L139" s="27">
        <f t="shared" si="61"/>
        <v>0</v>
      </c>
      <c r="M139" s="27">
        <f t="shared" si="61"/>
        <v>0</v>
      </c>
      <c r="N139" s="27">
        <f t="shared" si="61"/>
        <v>0</v>
      </c>
      <c r="O139" s="27">
        <f t="shared" si="61"/>
        <v>0</v>
      </c>
      <c r="P139" s="27">
        <f t="shared" si="61"/>
        <v>0</v>
      </c>
      <c r="Q139" s="27">
        <f t="shared" si="61"/>
        <v>0</v>
      </c>
      <c r="R139" s="38"/>
      <c r="S139" s="38"/>
    </row>
    <row r="140" spans="1:19" s="5" customFormat="1" ht="28.5">
      <c r="A140" s="37"/>
      <c r="B140" s="45"/>
      <c r="C140" s="26" t="s">
        <v>121</v>
      </c>
      <c r="D140" s="27">
        <f t="shared" si="55"/>
        <v>0</v>
      </c>
      <c r="E140" s="27">
        <f t="shared" si="56"/>
        <v>0</v>
      </c>
      <c r="F140" s="27">
        <f aca="true" t="shared" si="62" ref="F140:Q140">F147+F154+F161+F168+F175+F182+F189+F196+F203+F210+F217</f>
        <v>0</v>
      </c>
      <c r="G140" s="27">
        <f t="shared" si="62"/>
        <v>0</v>
      </c>
      <c r="H140" s="27">
        <f t="shared" si="62"/>
        <v>0</v>
      </c>
      <c r="I140" s="27">
        <f t="shared" si="62"/>
        <v>0</v>
      </c>
      <c r="J140" s="27">
        <f t="shared" si="62"/>
        <v>0</v>
      </c>
      <c r="K140" s="27">
        <f t="shared" si="62"/>
        <v>0</v>
      </c>
      <c r="L140" s="27">
        <f t="shared" si="62"/>
        <v>0</v>
      </c>
      <c r="M140" s="27">
        <f t="shared" si="62"/>
        <v>0</v>
      </c>
      <c r="N140" s="27">
        <f t="shared" si="62"/>
        <v>0</v>
      </c>
      <c r="O140" s="27">
        <f t="shared" si="62"/>
        <v>0</v>
      </c>
      <c r="P140" s="27">
        <f t="shared" si="62"/>
        <v>0</v>
      </c>
      <c r="Q140" s="27">
        <f t="shared" si="62"/>
        <v>0</v>
      </c>
      <c r="R140" s="38"/>
      <c r="S140" s="38"/>
    </row>
    <row r="141" spans="1:19" ht="12.75" customHeight="1">
      <c r="A141" s="35" t="s">
        <v>96</v>
      </c>
      <c r="B141" s="39" t="s">
        <v>196</v>
      </c>
      <c r="C141" s="24" t="s">
        <v>14</v>
      </c>
      <c r="D141" s="29">
        <f>SUM(D142:D147)</f>
        <v>8055.3</v>
      </c>
      <c r="E141" s="29">
        <f>SUM(E142:E147)</f>
        <v>8055.3</v>
      </c>
      <c r="F141" s="29">
        <f>SUM(F142:F147)</f>
        <v>235.5</v>
      </c>
      <c r="G141" s="29">
        <f aca="true" t="shared" si="63" ref="G141:Q141">SUM(G142:G147)</f>
        <v>235.5</v>
      </c>
      <c r="H141" s="29">
        <f t="shared" si="63"/>
        <v>0</v>
      </c>
      <c r="I141" s="29">
        <f t="shared" si="63"/>
        <v>0</v>
      </c>
      <c r="J141" s="29">
        <f t="shared" si="63"/>
        <v>7819.8</v>
      </c>
      <c r="K141" s="29">
        <f t="shared" si="63"/>
        <v>7819.8</v>
      </c>
      <c r="L141" s="29">
        <f t="shared" si="63"/>
        <v>0</v>
      </c>
      <c r="M141" s="29">
        <f t="shared" si="63"/>
        <v>0</v>
      </c>
      <c r="N141" s="29">
        <f t="shared" si="63"/>
        <v>1822.1</v>
      </c>
      <c r="O141" s="29">
        <f t="shared" si="63"/>
        <v>1822.1</v>
      </c>
      <c r="P141" s="29">
        <f t="shared" si="63"/>
        <v>80</v>
      </c>
      <c r="Q141" s="29">
        <f t="shared" si="63"/>
        <v>80</v>
      </c>
      <c r="R141" s="36" t="s">
        <v>18</v>
      </c>
      <c r="S141" s="36"/>
    </row>
    <row r="142" spans="1:19" ht="15">
      <c r="A142" s="35"/>
      <c r="B142" s="39"/>
      <c r="C142" s="24" t="s">
        <v>0</v>
      </c>
      <c r="D142" s="29">
        <f aca="true" t="shared" si="64" ref="D142:D147">F142+H142+J142+L142</f>
        <v>8055.3</v>
      </c>
      <c r="E142" s="29">
        <f aca="true" t="shared" si="65" ref="E142:E147">G142+I142+K142+M142</f>
        <v>8055.3</v>
      </c>
      <c r="F142" s="29">
        <v>235.5</v>
      </c>
      <c r="G142" s="29">
        <v>235.5</v>
      </c>
      <c r="H142" s="29">
        <v>0</v>
      </c>
      <c r="I142" s="29">
        <v>0</v>
      </c>
      <c r="J142" s="30">
        <v>7819.8</v>
      </c>
      <c r="K142" s="30">
        <v>7819.8</v>
      </c>
      <c r="L142" s="29">
        <v>0</v>
      </c>
      <c r="M142" s="29">
        <v>0</v>
      </c>
      <c r="N142" s="29">
        <v>1822.1</v>
      </c>
      <c r="O142" s="29">
        <v>1822.1</v>
      </c>
      <c r="P142" s="29">
        <v>80</v>
      </c>
      <c r="Q142" s="29">
        <v>80</v>
      </c>
      <c r="R142" s="36"/>
      <c r="S142" s="36"/>
    </row>
    <row r="143" spans="1:19" ht="15">
      <c r="A143" s="35"/>
      <c r="B143" s="39"/>
      <c r="C143" s="24" t="s">
        <v>1</v>
      </c>
      <c r="D143" s="29">
        <f t="shared" si="64"/>
        <v>0</v>
      </c>
      <c r="E143" s="29">
        <f t="shared" si="65"/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36"/>
      <c r="S143" s="36"/>
    </row>
    <row r="144" spans="1:19" ht="15">
      <c r="A144" s="35"/>
      <c r="B144" s="39"/>
      <c r="C144" s="24" t="s">
        <v>2</v>
      </c>
      <c r="D144" s="29">
        <f t="shared" si="64"/>
        <v>0</v>
      </c>
      <c r="E144" s="29">
        <f t="shared" si="65"/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36"/>
      <c r="S144" s="36"/>
    </row>
    <row r="145" spans="1:19" s="5" customFormat="1" ht="15">
      <c r="A145" s="35"/>
      <c r="B145" s="39"/>
      <c r="C145" s="24" t="s">
        <v>119</v>
      </c>
      <c r="D145" s="29">
        <f t="shared" si="64"/>
        <v>0</v>
      </c>
      <c r="E145" s="29">
        <f t="shared" si="65"/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36"/>
      <c r="S145" s="36"/>
    </row>
    <row r="146" spans="1:19" s="5" customFormat="1" ht="15">
      <c r="A146" s="35"/>
      <c r="B146" s="39"/>
      <c r="C146" s="24" t="s">
        <v>120</v>
      </c>
      <c r="D146" s="29">
        <f t="shared" si="64"/>
        <v>0</v>
      </c>
      <c r="E146" s="29">
        <f t="shared" si="65"/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36"/>
      <c r="S146" s="36"/>
    </row>
    <row r="147" spans="1:19" s="5" customFormat="1" ht="59.25" customHeight="1">
      <c r="A147" s="35"/>
      <c r="B147" s="39"/>
      <c r="C147" s="24" t="s">
        <v>121</v>
      </c>
      <c r="D147" s="29">
        <f t="shared" si="64"/>
        <v>0</v>
      </c>
      <c r="E147" s="29">
        <f t="shared" si="65"/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36"/>
      <c r="S147" s="36"/>
    </row>
    <row r="148" spans="1:19" ht="15" customHeight="1">
      <c r="A148" s="35" t="s">
        <v>97</v>
      </c>
      <c r="B148" s="39" t="s">
        <v>128</v>
      </c>
      <c r="C148" s="24" t="s">
        <v>14</v>
      </c>
      <c r="D148" s="29">
        <f>SUM(D149:D154)</f>
        <v>6740.200000000001</v>
      </c>
      <c r="E148" s="29">
        <f>SUM(E149:E154)</f>
        <v>6740.200000000001</v>
      </c>
      <c r="F148" s="29">
        <f aca="true" t="shared" si="66" ref="F148:Q148">SUM(F149:F154)</f>
        <v>6.4</v>
      </c>
      <c r="G148" s="29">
        <f t="shared" si="66"/>
        <v>6.4</v>
      </c>
      <c r="H148" s="29">
        <f t="shared" si="66"/>
        <v>457.7</v>
      </c>
      <c r="I148" s="29">
        <f t="shared" si="66"/>
        <v>457.7</v>
      </c>
      <c r="J148" s="29">
        <f t="shared" si="66"/>
        <v>6276.1</v>
      </c>
      <c r="K148" s="29">
        <f t="shared" si="66"/>
        <v>6276.1</v>
      </c>
      <c r="L148" s="29">
        <f t="shared" si="66"/>
        <v>0</v>
      </c>
      <c r="M148" s="29">
        <f t="shared" si="66"/>
        <v>0</v>
      </c>
      <c r="N148" s="29">
        <f t="shared" si="66"/>
        <v>1815.8</v>
      </c>
      <c r="O148" s="29">
        <f t="shared" si="66"/>
        <v>1815.8</v>
      </c>
      <c r="P148" s="29">
        <f t="shared" si="66"/>
        <v>80</v>
      </c>
      <c r="Q148" s="29">
        <f t="shared" si="66"/>
        <v>80</v>
      </c>
      <c r="R148" s="36" t="s">
        <v>18</v>
      </c>
      <c r="S148" s="36"/>
    </row>
    <row r="149" spans="1:19" ht="15">
      <c r="A149" s="35"/>
      <c r="B149" s="39"/>
      <c r="C149" s="24" t="s">
        <v>0</v>
      </c>
      <c r="D149" s="29">
        <f aca="true" t="shared" si="67" ref="D149:D154">F149+H149+J149+L149</f>
        <v>6740.200000000001</v>
      </c>
      <c r="E149" s="29">
        <f aca="true" t="shared" si="68" ref="E149:E154">G149+I149+K149+M149</f>
        <v>6740.200000000001</v>
      </c>
      <c r="F149" s="29">
        <v>6.4</v>
      </c>
      <c r="G149" s="29">
        <v>6.4</v>
      </c>
      <c r="H149" s="29">
        <v>457.7</v>
      </c>
      <c r="I149" s="29">
        <v>457.7</v>
      </c>
      <c r="J149" s="30">
        <v>6276.1</v>
      </c>
      <c r="K149" s="30">
        <v>6276.1</v>
      </c>
      <c r="L149" s="29">
        <v>0</v>
      </c>
      <c r="M149" s="29">
        <v>0</v>
      </c>
      <c r="N149" s="29">
        <v>1815.8</v>
      </c>
      <c r="O149" s="29">
        <v>1815.8</v>
      </c>
      <c r="P149" s="29">
        <v>80</v>
      </c>
      <c r="Q149" s="29">
        <v>80</v>
      </c>
      <c r="R149" s="36"/>
      <c r="S149" s="36"/>
    </row>
    <row r="150" spans="1:19" ht="15">
      <c r="A150" s="35"/>
      <c r="B150" s="39"/>
      <c r="C150" s="24" t="s">
        <v>1</v>
      </c>
      <c r="D150" s="29">
        <f t="shared" si="67"/>
        <v>0</v>
      </c>
      <c r="E150" s="29">
        <f t="shared" si="68"/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36"/>
      <c r="S150" s="36"/>
    </row>
    <row r="151" spans="1:19" ht="15">
      <c r="A151" s="35"/>
      <c r="B151" s="39"/>
      <c r="C151" s="24" t="s">
        <v>2</v>
      </c>
      <c r="D151" s="29">
        <f t="shared" si="67"/>
        <v>0</v>
      </c>
      <c r="E151" s="29">
        <f t="shared" si="68"/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36"/>
      <c r="S151" s="36"/>
    </row>
    <row r="152" spans="1:19" s="5" customFormat="1" ht="15">
      <c r="A152" s="35"/>
      <c r="B152" s="39"/>
      <c r="C152" s="24" t="s">
        <v>119</v>
      </c>
      <c r="D152" s="29">
        <f t="shared" si="67"/>
        <v>0</v>
      </c>
      <c r="E152" s="29">
        <f t="shared" si="68"/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36"/>
      <c r="S152" s="36"/>
    </row>
    <row r="153" spans="1:19" s="5" customFormat="1" ht="15">
      <c r="A153" s="35"/>
      <c r="B153" s="39"/>
      <c r="C153" s="24" t="s">
        <v>120</v>
      </c>
      <c r="D153" s="29">
        <f t="shared" si="67"/>
        <v>0</v>
      </c>
      <c r="E153" s="29">
        <f t="shared" si="68"/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36"/>
      <c r="S153" s="36"/>
    </row>
    <row r="154" spans="1:19" s="5" customFormat="1" ht="18" customHeight="1">
      <c r="A154" s="35"/>
      <c r="B154" s="39"/>
      <c r="C154" s="24" t="s">
        <v>121</v>
      </c>
      <c r="D154" s="29">
        <f t="shared" si="67"/>
        <v>0</v>
      </c>
      <c r="E154" s="29">
        <f t="shared" si="68"/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36"/>
      <c r="S154" s="36"/>
    </row>
    <row r="155" spans="1:19" ht="15">
      <c r="A155" s="35" t="s">
        <v>139</v>
      </c>
      <c r="B155" s="39" t="s">
        <v>105</v>
      </c>
      <c r="C155" s="24" t="s">
        <v>14</v>
      </c>
      <c r="D155" s="29">
        <f>SUM(D156:D161)</f>
        <v>336.6</v>
      </c>
      <c r="E155" s="29">
        <f>SUM(E156:E161)</f>
        <v>336.6</v>
      </c>
      <c r="F155" s="29">
        <f aca="true" t="shared" si="69" ref="F155:Q155">SUM(F156:F161)</f>
        <v>336.6</v>
      </c>
      <c r="G155" s="29">
        <f t="shared" si="69"/>
        <v>336.6</v>
      </c>
      <c r="H155" s="29">
        <f t="shared" si="69"/>
        <v>0</v>
      </c>
      <c r="I155" s="29">
        <f t="shared" si="69"/>
        <v>0</v>
      </c>
      <c r="J155" s="29">
        <f t="shared" si="69"/>
        <v>0</v>
      </c>
      <c r="K155" s="29">
        <f t="shared" si="69"/>
        <v>0</v>
      </c>
      <c r="L155" s="29">
        <f t="shared" si="69"/>
        <v>0</v>
      </c>
      <c r="M155" s="29">
        <f t="shared" si="69"/>
        <v>0</v>
      </c>
      <c r="N155" s="29">
        <f t="shared" si="69"/>
        <v>0</v>
      </c>
      <c r="O155" s="29">
        <f t="shared" si="69"/>
        <v>0</v>
      </c>
      <c r="P155" s="29">
        <f t="shared" si="69"/>
        <v>0</v>
      </c>
      <c r="Q155" s="29">
        <f t="shared" si="69"/>
        <v>0</v>
      </c>
      <c r="R155" s="36" t="s">
        <v>18</v>
      </c>
      <c r="S155" s="36"/>
    </row>
    <row r="156" spans="1:19" ht="15">
      <c r="A156" s="35"/>
      <c r="B156" s="39"/>
      <c r="C156" s="24" t="s">
        <v>0</v>
      </c>
      <c r="D156" s="29">
        <f aca="true" t="shared" si="70" ref="D156:D161">F156+H156+J156+L156</f>
        <v>336.6</v>
      </c>
      <c r="E156" s="29">
        <f aca="true" t="shared" si="71" ref="E156:E161">G156+I156+K156+M156</f>
        <v>336.6</v>
      </c>
      <c r="F156" s="29">
        <v>336.6</v>
      </c>
      <c r="G156" s="29">
        <v>336.6</v>
      </c>
      <c r="H156" s="29">
        <v>0</v>
      </c>
      <c r="I156" s="29">
        <v>0</v>
      </c>
      <c r="J156" s="30">
        <v>0</v>
      </c>
      <c r="K156" s="30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36"/>
      <c r="S156" s="36"/>
    </row>
    <row r="157" spans="1:19" ht="15">
      <c r="A157" s="35"/>
      <c r="B157" s="39"/>
      <c r="C157" s="24" t="s">
        <v>1</v>
      </c>
      <c r="D157" s="29">
        <f t="shared" si="70"/>
        <v>0</v>
      </c>
      <c r="E157" s="29">
        <f t="shared" si="71"/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36"/>
      <c r="S157" s="36"/>
    </row>
    <row r="158" spans="1:19" ht="15">
      <c r="A158" s="35"/>
      <c r="B158" s="39"/>
      <c r="C158" s="24" t="s">
        <v>2</v>
      </c>
      <c r="D158" s="29">
        <f t="shared" si="70"/>
        <v>0</v>
      </c>
      <c r="E158" s="29">
        <f t="shared" si="71"/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36"/>
      <c r="S158" s="36"/>
    </row>
    <row r="159" spans="1:19" s="5" customFormat="1" ht="15">
      <c r="A159" s="35"/>
      <c r="B159" s="39"/>
      <c r="C159" s="24" t="s">
        <v>119</v>
      </c>
      <c r="D159" s="29">
        <f t="shared" si="70"/>
        <v>0</v>
      </c>
      <c r="E159" s="29">
        <f t="shared" si="71"/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36"/>
      <c r="S159" s="36"/>
    </row>
    <row r="160" spans="1:19" s="5" customFormat="1" ht="15">
      <c r="A160" s="35"/>
      <c r="B160" s="39"/>
      <c r="C160" s="24" t="s">
        <v>120</v>
      </c>
      <c r="D160" s="29">
        <f t="shared" si="70"/>
        <v>0</v>
      </c>
      <c r="E160" s="29">
        <f t="shared" si="71"/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36"/>
      <c r="S160" s="36"/>
    </row>
    <row r="161" spans="1:19" s="5" customFormat="1" ht="15">
      <c r="A161" s="35"/>
      <c r="B161" s="39"/>
      <c r="C161" s="24" t="s">
        <v>121</v>
      </c>
      <c r="D161" s="29">
        <f t="shared" si="70"/>
        <v>0</v>
      </c>
      <c r="E161" s="29">
        <f t="shared" si="71"/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36"/>
      <c r="S161" s="36"/>
    </row>
    <row r="162" spans="1:19" ht="15">
      <c r="A162" s="35" t="s">
        <v>140</v>
      </c>
      <c r="B162" s="39" t="s">
        <v>130</v>
      </c>
      <c r="C162" s="24" t="s">
        <v>14</v>
      </c>
      <c r="D162" s="29">
        <f>SUM(D163:D168)</f>
        <v>8494.4</v>
      </c>
      <c r="E162" s="29">
        <f>SUM(E163:E168)</f>
        <v>8494.4</v>
      </c>
      <c r="F162" s="29">
        <f>SUM(F163:F168)</f>
        <v>7.6</v>
      </c>
      <c r="G162" s="29">
        <f aca="true" t="shared" si="72" ref="G162:Q162">SUM(G163:G168)</f>
        <v>7.6</v>
      </c>
      <c r="H162" s="29">
        <f t="shared" si="72"/>
        <v>267.2</v>
      </c>
      <c r="I162" s="29">
        <f t="shared" si="72"/>
        <v>267.2</v>
      </c>
      <c r="J162" s="29">
        <f t="shared" si="72"/>
        <v>8219.6</v>
      </c>
      <c r="K162" s="29">
        <f t="shared" si="72"/>
        <v>8219.6</v>
      </c>
      <c r="L162" s="29">
        <f t="shared" si="72"/>
        <v>0</v>
      </c>
      <c r="M162" s="29">
        <f t="shared" si="72"/>
        <v>0</v>
      </c>
      <c r="N162" s="29">
        <f t="shared" si="72"/>
        <v>1818.1</v>
      </c>
      <c r="O162" s="29">
        <f t="shared" si="72"/>
        <v>1818.1</v>
      </c>
      <c r="P162" s="29">
        <f t="shared" si="72"/>
        <v>80</v>
      </c>
      <c r="Q162" s="29">
        <f t="shared" si="72"/>
        <v>80</v>
      </c>
      <c r="R162" s="36" t="s">
        <v>18</v>
      </c>
      <c r="S162" s="36"/>
    </row>
    <row r="163" spans="1:19" ht="15">
      <c r="A163" s="35"/>
      <c r="B163" s="39"/>
      <c r="C163" s="24" t="s">
        <v>0</v>
      </c>
      <c r="D163" s="29">
        <f aca="true" t="shared" si="73" ref="D163:D168">F163+H163+J163+L163</f>
        <v>8494.4</v>
      </c>
      <c r="E163" s="29">
        <f aca="true" t="shared" si="74" ref="E163:E168">G163+I163+K163+M163</f>
        <v>8494.4</v>
      </c>
      <c r="F163" s="29">
        <v>7.6</v>
      </c>
      <c r="G163" s="29">
        <v>7.6</v>
      </c>
      <c r="H163" s="29">
        <v>267.2</v>
      </c>
      <c r="I163" s="29">
        <v>267.2</v>
      </c>
      <c r="J163" s="30">
        <v>8219.6</v>
      </c>
      <c r="K163" s="30">
        <v>8219.6</v>
      </c>
      <c r="L163" s="29">
        <v>0</v>
      </c>
      <c r="M163" s="29">
        <v>0</v>
      </c>
      <c r="N163" s="29">
        <v>1818.1</v>
      </c>
      <c r="O163" s="29">
        <v>1818.1</v>
      </c>
      <c r="P163" s="29">
        <v>80</v>
      </c>
      <c r="Q163" s="29">
        <v>80</v>
      </c>
      <c r="R163" s="36"/>
      <c r="S163" s="36"/>
    </row>
    <row r="164" spans="1:19" ht="15">
      <c r="A164" s="35"/>
      <c r="B164" s="39"/>
      <c r="C164" s="24" t="s">
        <v>1</v>
      </c>
      <c r="D164" s="29">
        <f t="shared" si="73"/>
        <v>0</v>
      </c>
      <c r="E164" s="29">
        <f t="shared" si="74"/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36"/>
      <c r="S164" s="36"/>
    </row>
    <row r="165" spans="1:19" ht="15">
      <c r="A165" s="35"/>
      <c r="B165" s="39"/>
      <c r="C165" s="24" t="s">
        <v>2</v>
      </c>
      <c r="D165" s="29">
        <f t="shared" si="73"/>
        <v>0</v>
      </c>
      <c r="E165" s="29">
        <f t="shared" si="74"/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36"/>
      <c r="S165" s="36"/>
    </row>
    <row r="166" spans="1:19" s="5" customFormat="1" ht="15">
      <c r="A166" s="35"/>
      <c r="B166" s="39"/>
      <c r="C166" s="24" t="s">
        <v>119</v>
      </c>
      <c r="D166" s="29">
        <f t="shared" si="73"/>
        <v>0</v>
      </c>
      <c r="E166" s="29">
        <f t="shared" si="74"/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36"/>
      <c r="S166" s="36"/>
    </row>
    <row r="167" spans="1:19" s="5" customFormat="1" ht="15">
      <c r="A167" s="35"/>
      <c r="B167" s="39"/>
      <c r="C167" s="24" t="s">
        <v>120</v>
      </c>
      <c r="D167" s="29">
        <f t="shared" si="73"/>
        <v>0</v>
      </c>
      <c r="E167" s="29">
        <f t="shared" si="74"/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36"/>
      <c r="S167" s="36"/>
    </row>
    <row r="168" spans="1:19" s="5" customFormat="1" ht="15">
      <c r="A168" s="35"/>
      <c r="B168" s="39"/>
      <c r="C168" s="24" t="s">
        <v>121</v>
      </c>
      <c r="D168" s="29">
        <f t="shared" si="73"/>
        <v>0</v>
      </c>
      <c r="E168" s="29">
        <f t="shared" si="74"/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36"/>
      <c r="S168" s="36"/>
    </row>
    <row r="169" spans="1:19" ht="15">
      <c r="A169" s="35" t="s">
        <v>141</v>
      </c>
      <c r="B169" s="39" t="s">
        <v>106</v>
      </c>
      <c r="C169" s="24" t="s">
        <v>14</v>
      </c>
      <c r="D169" s="29">
        <f>SUM(D170:D175)</f>
        <v>447.2</v>
      </c>
      <c r="E169" s="29">
        <f>SUM(E170:E175)</f>
        <v>447.2</v>
      </c>
      <c r="F169" s="29">
        <f>SUM(F170:F175)</f>
        <v>447.2</v>
      </c>
      <c r="G169" s="29">
        <f>SUM(G170:G175)</f>
        <v>447.2</v>
      </c>
      <c r="H169" s="29">
        <f aca="true" t="shared" si="75" ref="H169:Q169">SUM(H170:H175)</f>
        <v>0</v>
      </c>
      <c r="I169" s="29">
        <f t="shared" si="75"/>
        <v>0</v>
      </c>
      <c r="J169" s="29">
        <f t="shared" si="75"/>
        <v>0</v>
      </c>
      <c r="K169" s="29">
        <f t="shared" si="75"/>
        <v>0</v>
      </c>
      <c r="L169" s="29">
        <f t="shared" si="75"/>
        <v>0</v>
      </c>
      <c r="M169" s="29">
        <f t="shared" si="75"/>
        <v>0</v>
      </c>
      <c r="N169" s="29">
        <f t="shared" si="75"/>
        <v>0</v>
      </c>
      <c r="O169" s="29">
        <f t="shared" si="75"/>
        <v>0</v>
      </c>
      <c r="P169" s="29">
        <f t="shared" si="75"/>
        <v>0</v>
      </c>
      <c r="Q169" s="29">
        <f t="shared" si="75"/>
        <v>0</v>
      </c>
      <c r="R169" s="36" t="s">
        <v>18</v>
      </c>
      <c r="S169" s="36"/>
    </row>
    <row r="170" spans="1:19" ht="15">
      <c r="A170" s="35"/>
      <c r="B170" s="39"/>
      <c r="C170" s="24" t="s">
        <v>0</v>
      </c>
      <c r="D170" s="29">
        <f aca="true" t="shared" si="76" ref="D170:D175">F170+H170+J170+L170</f>
        <v>447.2</v>
      </c>
      <c r="E170" s="29">
        <f aca="true" t="shared" si="77" ref="E170:E175">G170+I170+K170+M170</f>
        <v>447.2</v>
      </c>
      <c r="F170" s="29">
        <v>447.2</v>
      </c>
      <c r="G170" s="29">
        <v>447.2</v>
      </c>
      <c r="H170" s="29">
        <v>0</v>
      </c>
      <c r="I170" s="29">
        <v>0</v>
      </c>
      <c r="J170" s="30">
        <v>0</v>
      </c>
      <c r="K170" s="30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36"/>
      <c r="S170" s="36"/>
    </row>
    <row r="171" spans="1:19" ht="15">
      <c r="A171" s="35"/>
      <c r="B171" s="39"/>
      <c r="C171" s="24" t="s">
        <v>1</v>
      </c>
      <c r="D171" s="29">
        <f t="shared" si="76"/>
        <v>0</v>
      </c>
      <c r="E171" s="29">
        <f t="shared" si="77"/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36"/>
      <c r="S171" s="36"/>
    </row>
    <row r="172" spans="1:19" ht="15">
      <c r="A172" s="35"/>
      <c r="B172" s="39"/>
      <c r="C172" s="24" t="s">
        <v>2</v>
      </c>
      <c r="D172" s="29">
        <f t="shared" si="76"/>
        <v>0</v>
      </c>
      <c r="E172" s="29">
        <f t="shared" si="77"/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36"/>
      <c r="S172" s="36"/>
    </row>
    <row r="173" spans="1:19" s="5" customFormat="1" ht="15">
      <c r="A173" s="35"/>
      <c r="B173" s="39"/>
      <c r="C173" s="24" t="s">
        <v>119</v>
      </c>
      <c r="D173" s="29">
        <f t="shared" si="76"/>
        <v>0</v>
      </c>
      <c r="E173" s="29">
        <f t="shared" si="77"/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36"/>
      <c r="S173" s="36"/>
    </row>
    <row r="174" spans="1:19" s="5" customFormat="1" ht="15">
      <c r="A174" s="35"/>
      <c r="B174" s="39"/>
      <c r="C174" s="24" t="s">
        <v>120</v>
      </c>
      <c r="D174" s="29">
        <f t="shared" si="76"/>
        <v>0</v>
      </c>
      <c r="E174" s="29">
        <f t="shared" si="77"/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36"/>
      <c r="S174" s="36"/>
    </row>
    <row r="175" spans="1:19" s="5" customFormat="1" ht="15">
      <c r="A175" s="35"/>
      <c r="B175" s="39"/>
      <c r="C175" s="24" t="s">
        <v>121</v>
      </c>
      <c r="D175" s="29">
        <f t="shared" si="76"/>
        <v>0</v>
      </c>
      <c r="E175" s="29">
        <f t="shared" si="77"/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36"/>
      <c r="S175" s="36"/>
    </row>
    <row r="176" spans="1:19" ht="15">
      <c r="A176" s="35" t="s">
        <v>142</v>
      </c>
      <c r="B176" s="39" t="s">
        <v>129</v>
      </c>
      <c r="C176" s="24" t="s">
        <v>14</v>
      </c>
      <c r="D176" s="29">
        <f>SUM(D177:D182)</f>
        <v>7057.900000000001</v>
      </c>
      <c r="E176" s="29">
        <f>SUM(E177:E182)</f>
        <v>7057.900000000001</v>
      </c>
      <c r="F176" s="29">
        <f aca="true" t="shared" si="78" ref="F176:Q176">SUM(F177:F182)</f>
        <v>7</v>
      </c>
      <c r="G176" s="29">
        <f t="shared" si="78"/>
        <v>7</v>
      </c>
      <c r="H176" s="29">
        <f t="shared" si="78"/>
        <v>198.6</v>
      </c>
      <c r="I176" s="29">
        <f t="shared" si="78"/>
        <v>198.6</v>
      </c>
      <c r="J176" s="29">
        <f t="shared" si="78"/>
        <v>6852.3</v>
      </c>
      <c r="K176" s="29">
        <f t="shared" si="78"/>
        <v>6852.3</v>
      </c>
      <c r="L176" s="29">
        <f t="shared" si="78"/>
        <v>0</v>
      </c>
      <c r="M176" s="29">
        <f t="shared" si="78"/>
        <v>0</v>
      </c>
      <c r="N176" s="29">
        <f t="shared" si="78"/>
        <v>1827.2</v>
      </c>
      <c r="O176" s="29">
        <f t="shared" si="78"/>
        <v>1827.2</v>
      </c>
      <c r="P176" s="29">
        <f t="shared" si="78"/>
        <v>80</v>
      </c>
      <c r="Q176" s="29">
        <f t="shared" si="78"/>
        <v>80</v>
      </c>
      <c r="R176" s="36" t="s">
        <v>18</v>
      </c>
      <c r="S176" s="36"/>
    </row>
    <row r="177" spans="1:19" ht="15">
      <c r="A177" s="35"/>
      <c r="B177" s="39"/>
      <c r="C177" s="24" t="s">
        <v>0</v>
      </c>
      <c r="D177" s="29">
        <f aca="true" t="shared" si="79" ref="D177:D182">F177+H177+J177+L177</f>
        <v>7057.900000000001</v>
      </c>
      <c r="E177" s="29">
        <f aca="true" t="shared" si="80" ref="E177:E182">G177+I177+K177+M177</f>
        <v>7057.900000000001</v>
      </c>
      <c r="F177" s="29">
        <v>7</v>
      </c>
      <c r="G177" s="29">
        <v>7</v>
      </c>
      <c r="H177" s="29">
        <v>198.6</v>
      </c>
      <c r="I177" s="29">
        <v>198.6</v>
      </c>
      <c r="J177" s="30">
        <v>6852.3</v>
      </c>
      <c r="K177" s="30">
        <v>6852.3</v>
      </c>
      <c r="L177" s="29">
        <v>0</v>
      </c>
      <c r="M177" s="29">
        <v>0</v>
      </c>
      <c r="N177" s="29">
        <v>1827.2</v>
      </c>
      <c r="O177" s="29">
        <v>1827.2</v>
      </c>
      <c r="P177" s="29">
        <v>80</v>
      </c>
      <c r="Q177" s="29">
        <v>80</v>
      </c>
      <c r="R177" s="36"/>
      <c r="S177" s="36"/>
    </row>
    <row r="178" spans="1:19" ht="15">
      <c r="A178" s="35"/>
      <c r="B178" s="39"/>
      <c r="C178" s="24" t="s">
        <v>1</v>
      </c>
      <c r="D178" s="29">
        <f t="shared" si="79"/>
        <v>0</v>
      </c>
      <c r="E178" s="29">
        <f t="shared" si="80"/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36"/>
      <c r="S178" s="36"/>
    </row>
    <row r="179" spans="1:19" ht="15">
      <c r="A179" s="35"/>
      <c r="B179" s="39"/>
      <c r="C179" s="24" t="s">
        <v>2</v>
      </c>
      <c r="D179" s="29">
        <f t="shared" si="79"/>
        <v>0</v>
      </c>
      <c r="E179" s="29">
        <f t="shared" si="80"/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36"/>
      <c r="S179" s="36"/>
    </row>
    <row r="180" spans="1:19" s="5" customFormat="1" ht="15">
      <c r="A180" s="35"/>
      <c r="B180" s="39"/>
      <c r="C180" s="24" t="s">
        <v>119</v>
      </c>
      <c r="D180" s="29">
        <f t="shared" si="79"/>
        <v>0</v>
      </c>
      <c r="E180" s="29">
        <f t="shared" si="80"/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36"/>
      <c r="S180" s="36"/>
    </row>
    <row r="181" spans="1:19" s="5" customFormat="1" ht="15">
      <c r="A181" s="35"/>
      <c r="B181" s="39"/>
      <c r="C181" s="24" t="s">
        <v>120</v>
      </c>
      <c r="D181" s="29">
        <f t="shared" si="79"/>
        <v>0</v>
      </c>
      <c r="E181" s="29">
        <f t="shared" si="80"/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36"/>
      <c r="S181" s="36"/>
    </row>
    <row r="182" spans="1:19" s="5" customFormat="1" ht="15">
      <c r="A182" s="35"/>
      <c r="B182" s="39"/>
      <c r="C182" s="24" t="s">
        <v>121</v>
      </c>
      <c r="D182" s="29">
        <f t="shared" si="79"/>
        <v>0</v>
      </c>
      <c r="E182" s="29">
        <f t="shared" si="80"/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36"/>
      <c r="S182" s="36"/>
    </row>
    <row r="183" spans="1:19" ht="15" customHeight="1">
      <c r="A183" s="35" t="s">
        <v>143</v>
      </c>
      <c r="B183" s="39" t="s">
        <v>107</v>
      </c>
      <c r="C183" s="24" t="s">
        <v>14</v>
      </c>
      <c r="D183" s="29">
        <f>SUM(D184:D189)</f>
        <v>361.1</v>
      </c>
      <c r="E183" s="29">
        <f>SUM(E184:E189)</f>
        <v>361.1</v>
      </c>
      <c r="F183" s="29">
        <f>SUM(F184:F189)</f>
        <v>361.1</v>
      </c>
      <c r="G183" s="29">
        <f aca="true" t="shared" si="81" ref="G183:Q183">SUM(G184:G189)</f>
        <v>361.1</v>
      </c>
      <c r="H183" s="29">
        <f t="shared" si="81"/>
        <v>0</v>
      </c>
      <c r="I183" s="29">
        <f t="shared" si="81"/>
        <v>0</v>
      </c>
      <c r="J183" s="29">
        <f t="shared" si="81"/>
        <v>0</v>
      </c>
      <c r="K183" s="29">
        <f t="shared" si="81"/>
        <v>0</v>
      </c>
      <c r="L183" s="29">
        <f t="shared" si="81"/>
        <v>0</v>
      </c>
      <c r="M183" s="29">
        <f t="shared" si="81"/>
        <v>0</v>
      </c>
      <c r="N183" s="29">
        <f t="shared" si="81"/>
        <v>0</v>
      </c>
      <c r="O183" s="29">
        <f t="shared" si="81"/>
        <v>0</v>
      </c>
      <c r="P183" s="29">
        <f t="shared" si="81"/>
        <v>0</v>
      </c>
      <c r="Q183" s="29">
        <f t="shared" si="81"/>
        <v>0</v>
      </c>
      <c r="R183" s="36" t="s">
        <v>18</v>
      </c>
      <c r="S183" s="36"/>
    </row>
    <row r="184" spans="1:19" ht="15">
      <c r="A184" s="35"/>
      <c r="B184" s="39"/>
      <c r="C184" s="24" t="s">
        <v>0</v>
      </c>
      <c r="D184" s="29">
        <f aca="true" t="shared" si="82" ref="D184:D189">F184+H184+J184+L184</f>
        <v>361.1</v>
      </c>
      <c r="E184" s="29">
        <f aca="true" t="shared" si="83" ref="E184:E189">G184+I184+K184+M184</f>
        <v>361.1</v>
      </c>
      <c r="F184" s="29">
        <v>361.1</v>
      </c>
      <c r="G184" s="29">
        <v>361.1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36"/>
      <c r="S184" s="36"/>
    </row>
    <row r="185" spans="1:19" ht="15">
      <c r="A185" s="35"/>
      <c r="B185" s="39"/>
      <c r="C185" s="24" t="s">
        <v>1</v>
      </c>
      <c r="D185" s="29">
        <f t="shared" si="82"/>
        <v>0</v>
      </c>
      <c r="E185" s="29">
        <f t="shared" si="83"/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36"/>
      <c r="S185" s="36"/>
    </row>
    <row r="186" spans="1:19" ht="15">
      <c r="A186" s="35"/>
      <c r="B186" s="39"/>
      <c r="C186" s="24" t="s">
        <v>2</v>
      </c>
      <c r="D186" s="29">
        <f t="shared" si="82"/>
        <v>0</v>
      </c>
      <c r="E186" s="29">
        <f t="shared" si="83"/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36"/>
      <c r="S186" s="36"/>
    </row>
    <row r="187" spans="1:19" s="5" customFormat="1" ht="15">
      <c r="A187" s="35"/>
      <c r="B187" s="39"/>
      <c r="C187" s="24" t="s">
        <v>119</v>
      </c>
      <c r="D187" s="29">
        <f t="shared" si="82"/>
        <v>0</v>
      </c>
      <c r="E187" s="29">
        <f t="shared" si="83"/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36"/>
      <c r="S187" s="36"/>
    </row>
    <row r="188" spans="1:19" s="5" customFormat="1" ht="15">
      <c r="A188" s="35"/>
      <c r="B188" s="39"/>
      <c r="C188" s="24" t="s">
        <v>120</v>
      </c>
      <c r="D188" s="29">
        <f t="shared" si="82"/>
        <v>0</v>
      </c>
      <c r="E188" s="29">
        <f t="shared" si="83"/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36"/>
      <c r="S188" s="36"/>
    </row>
    <row r="189" spans="1:19" s="5" customFormat="1" ht="15">
      <c r="A189" s="35"/>
      <c r="B189" s="39"/>
      <c r="C189" s="24" t="s">
        <v>121</v>
      </c>
      <c r="D189" s="29">
        <f t="shared" si="82"/>
        <v>0</v>
      </c>
      <c r="E189" s="29">
        <f t="shared" si="83"/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36"/>
      <c r="S189" s="36"/>
    </row>
    <row r="190" spans="1:19" ht="15">
      <c r="A190" s="35" t="s">
        <v>144</v>
      </c>
      <c r="B190" s="39" t="s">
        <v>132</v>
      </c>
      <c r="C190" s="24" t="s">
        <v>14</v>
      </c>
      <c r="D190" s="29">
        <f>SUM(D191:D196)</f>
        <v>9129.6</v>
      </c>
      <c r="E190" s="29">
        <f>SUM(E191:E196)</f>
        <v>9129.6</v>
      </c>
      <c r="F190" s="29">
        <f aca="true" t="shared" si="84" ref="F190:Q190">SUM(F191:F196)</f>
        <v>28.7</v>
      </c>
      <c r="G190" s="29">
        <f t="shared" si="84"/>
        <v>28.7</v>
      </c>
      <c r="H190" s="29">
        <f t="shared" si="84"/>
        <v>411.7</v>
      </c>
      <c r="I190" s="29">
        <f t="shared" si="84"/>
        <v>411.7</v>
      </c>
      <c r="J190" s="29">
        <f t="shared" si="84"/>
        <v>8689.2</v>
      </c>
      <c r="K190" s="29">
        <f t="shared" si="84"/>
        <v>8689.2</v>
      </c>
      <c r="L190" s="29">
        <f t="shared" si="84"/>
        <v>0</v>
      </c>
      <c r="M190" s="29">
        <f t="shared" si="84"/>
        <v>0</v>
      </c>
      <c r="N190" s="29">
        <f t="shared" si="84"/>
        <v>1815.8</v>
      </c>
      <c r="O190" s="29">
        <f t="shared" si="84"/>
        <v>1815.8</v>
      </c>
      <c r="P190" s="29">
        <f t="shared" si="84"/>
        <v>80</v>
      </c>
      <c r="Q190" s="29">
        <f t="shared" si="84"/>
        <v>80</v>
      </c>
      <c r="R190" s="36" t="s">
        <v>18</v>
      </c>
      <c r="S190" s="36"/>
    </row>
    <row r="191" spans="1:19" ht="15">
      <c r="A191" s="35"/>
      <c r="B191" s="39"/>
      <c r="C191" s="24" t="s">
        <v>0</v>
      </c>
      <c r="D191" s="29">
        <f aca="true" t="shared" si="85" ref="D191:D196">F191+H191+J191+L191</f>
        <v>9129.6</v>
      </c>
      <c r="E191" s="29">
        <f aca="true" t="shared" si="86" ref="E191:E196">G191+I191+K191+M191</f>
        <v>9129.6</v>
      </c>
      <c r="F191" s="29">
        <v>28.7</v>
      </c>
      <c r="G191" s="29">
        <v>28.7</v>
      </c>
      <c r="H191" s="29">
        <v>411.7</v>
      </c>
      <c r="I191" s="29">
        <v>411.7</v>
      </c>
      <c r="J191" s="30">
        <v>8689.2</v>
      </c>
      <c r="K191" s="30">
        <v>8689.2</v>
      </c>
      <c r="L191" s="29">
        <v>0</v>
      </c>
      <c r="M191" s="29">
        <v>0</v>
      </c>
      <c r="N191" s="29">
        <v>1815.8</v>
      </c>
      <c r="O191" s="29">
        <v>1815.8</v>
      </c>
      <c r="P191" s="29">
        <v>80</v>
      </c>
      <c r="Q191" s="29">
        <v>80</v>
      </c>
      <c r="R191" s="36"/>
      <c r="S191" s="36"/>
    </row>
    <row r="192" spans="1:19" ht="15">
      <c r="A192" s="35"/>
      <c r="B192" s="39"/>
      <c r="C192" s="24" t="s">
        <v>1</v>
      </c>
      <c r="D192" s="29">
        <f t="shared" si="85"/>
        <v>0</v>
      </c>
      <c r="E192" s="29">
        <f t="shared" si="86"/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36"/>
      <c r="S192" s="36"/>
    </row>
    <row r="193" spans="1:19" ht="15">
      <c r="A193" s="35"/>
      <c r="B193" s="39"/>
      <c r="C193" s="24" t="s">
        <v>2</v>
      </c>
      <c r="D193" s="29">
        <f t="shared" si="85"/>
        <v>0</v>
      </c>
      <c r="E193" s="29">
        <f t="shared" si="86"/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36"/>
      <c r="S193" s="36"/>
    </row>
    <row r="194" spans="1:19" s="5" customFormat="1" ht="15">
      <c r="A194" s="35"/>
      <c r="B194" s="39"/>
      <c r="C194" s="24" t="s">
        <v>119</v>
      </c>
      <c r="D194" s="29">
        <f t="shared" si="85"/>
        <v>0</v>
      </c>
      <c r="E194" s="29">
        <f t="shared" si="86"/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36"/>
      <c r="S194" s="36"/>
    </row>
    <row r="195" spans="1:19" s="5" customFormat="1" ht="15">
      <c r="A195" s="35"/>
      <c r="B195" s="39"/>
      <c r="C195" s="24" t="s">
        <v>120</v>
      </c>
      <c r="D195" s="29">
        <f t="shared" si="85"/>
        <v>0</v>
      </c>
      <c r="E195" s="29">
        <f t="shared" si="86"/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36"/>
      <c r="S195" s="36"/>
    </row>
    <row r="196" spans="1:19" s="5" customFormat="1" ht="15">
      <c r="A196" s="35"/>
      <c r="B196" s="39"/>
      <c r="C196" s="24" t="s">
        <v>121</v>
      </c>
      <c r="D196" s="29">
        <f t="shared" si="85"/>
        <v>0</v>
      </c>
      <c r="E196" s="29">
        <f t="shared" si="86"/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36"/>
      <c r="S196" s="36"/>
    </row>
    <row r="197" spans="1:19" ht="15">
      <c r="A197" s="35" t="s">
        <v>145</v>
      </c>
      <c r="B197" s="39" t="s">
        <v>108</v>
      </c>
      <c r="C197" s="24" t="s">
        <v>14</v>
      </c>
      <c r="D197" s="29">
        <f>SUM(D198:D203)</f>
        <v>340</v>
      </c>
      <c r="E197" s="29">
        <f>SUM(E198:E203)</f>
        <v>340</v>
      </c>
      <c r="F197" s="29">
        <f aca="true" t="shared" si="87" ref="F197:Q197">SUM(F198:F203)</f>
        <v>340</v>
      </c>
      <c r="G197" s="29">
        <f t="shared" si="87"/>
        <v>340</v>
      </c>
      <c r="H197" s="29">
        <f t="shared" si="87"/>
        <v>0</v>
      </c>
      <c r="I197" s="29">
        <f t="shared" si="87"/>
        <v>0</v>
      </c>
      <c r="J197" s="29">
        <f t="shared" si="87"/>
        <v>0</v>
      </c>
      <c r="K197" s="29">
        <f t="shared" si="87"/>
        <v>0</v>
      </c>
      <c r="L197" s="29">
        <f t="shared" si="87"/>
        <v>0</v>
      </c>
      <c r="M197" s="29">
        <f t="shared" si="87"/>
        <v>0</v>
      </c>
      <c r="N197" s="29">
        <f t="shared" si="87"/>
        <v>0</v>
      </c>
      <c r="O197" s="29">
        <f t="shared" si="87"/>
        <v>0</v>
      </c>
      <c r="P197" s="29">
        <f t="shared" si="87"/>
        <v>0</v>
      </c>
      <c r="Q197" s="29">
        <f t="shared" si="87"/>
        <v>0</v>
      </c>
      <c r="R197" s="36" t="s">
        <v>18</v>
      </c>
      <c r="S197" s="36"/>
    </row>
    <row r="198" spans="1:19" ht="15">
      <c r="A198" s="35"/>
      <c r="B198" s="39"/>
      <c r="C198" s="24" t="s">
        <v>0</v>
      </c>
      <c r="D198" s="29">
        <f aca="true" t="shared" si="88" ref="D198:D203">F198+H198+J198+L198</f>
        <v>340</v>
      </c>
      <c r="E198" s="29">
        <f aca="true" t="shared" si="89" ref="E198:E203">G198+I198+K198+M198</f>
        <v>340</v>
      </c>
      <c r="F198" s="29">
        <v>340</v>
      </c>
      <c r="G198" s="29">
        <v>340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36"/>
      <c r="S198" s="36"/>
    </row>
    <row r="199" spans="1:19" ht="15">
      <c r="A199" s="35"/>
      <c r="B199" s="39"/>
      <c r="C199" s="24" t="s">
        <v>1</v>
      </c>
      <c r="D199" s="29">
        <f t="shared" si="88"/>
        <v>0</v>
      </c>
      <c r="E199" s="29">
        <f t="shared" si="89"/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36"/>
      <c r="S199" s="36"/>
    </row>
    <row r="200" spans="1:19" ht="15">
      <c r="A200" s="35"/>
      <c r="B200" s="39"/>
      <c r="C200" s="24" t="s">
        <v>2</v>
      </c>
      <c r="D200" s="29">
        <f t="shared" si="88"/>
        <v>0</v>
      </c>
      <c r="E200" s="29">
        <f t="shared" si="89"/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36"/>
      <c r="S200" s="36"/>
    </row>
    <row r="201" spans="1:19" s="5" customFormat="1" ht="15">
      <c r="A201" s="35"/>
      <c r="B201" s="39"/>
      <c r="C201" s="24" t="s">
        <v>119</v>
      </c>
      <c r="D201" s="29">
        <f t="shared" si="88"/>
        <v>0</v>
      </c>
      <c r="E201" s="29">
        <f t="shared" si="89"/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36"/>
      <c r="S201" s="36"/>
    </row>
    <row r="202" spans="1:19" s="5" customFormat="1" ht="15">
      <c r="A202" s="35"/>
      <c r="B202" s="39"/>
      <c r="C202" s="24" t="s">
        <v>120</v>
      </c>
      <c r="D202" s="29">
        <f t="shared" si="88"/>
        <v>0</v>
      </c>
      <c r="E202" s="29">
        <f t="shared" si="89"/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36"/>
      <c r="S202" s="36"/>
    </row>
    <row r="203" spans="1:19" s="5" customFormat="1" ht="15">
      <c r="A203" s="35"/>
      <c r="B203" s="39"/>
      <c r="C203" s="24" t="s">
        <v>121</v>
      </c>
      <c r="D203" s="29">
        <f t="shared" si="88"/>
        <v>0</v>
      </c>
      <c r="E203" s="29">
        <f t="shared" si="89"/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36"/>
      <c r="S203" s="36"/>
    </row>
    <row r="204" spans="1:19" ht="15">
      <c r="A204" s="35" t="s">
        <v>146</v>
      </c>
      <c r="B204" s="39" t="s">
        <v>131</v>
      </c>
      <c r="C204" s="24" t="s">
        <v>14</v>
      </c>
      <c r="D204" s="29">
        <f>SUM(D205:D210)</f>
        <v>4116.6</v>
      </c>
      <c r="E204" s="29">
        <f>SUM(E205:E210)</f>
        <v>4116.6</v>
      </c>
      <c r="F204" s="29">
        <f aca="true" t="shared" si="90" ref="F204:Q204">SUM(F205:F210)</f>
        <v>5.6</v>
      </c>
      <c r="G204" s="29">
        <f t="shared" si="90"/>
        <v>5.6</v>
      </c>
      <c r="H204" s="29">
        <f t="shared" si="90"/>
        <v>418.6</v>
      </c>
      <c r="I204" s="29">
        <f t="shared" si="90"/>
        <v>418.6</v>
      </c>
      <c r="J204" s="29">
        <f t="shared" si="90"/>
        <v>3692.4</v>
      </c>
      <c r="K204" s="29">
        <f t="shared" si="90"/>
        <v>3692.4</v>
      </c>
      <c r="L204" s="29">
        <f t="shared" si="90"/>
        <v>0</v>
      </c>
      <c r="M204" s="29">
        <f t="shared" si="90"/>
        <v>0</v>
      </c>
      <c r="N204" s="29">
        <f t="shared" si="90"/>
        <v>1826.3</v>
      </c>
      <c r="O204" s="29">
        <f t="shared" si="90"/>
        <v>1826.3</v>
      </c>
      <c r="P204" s="29">
        <f t="shared" si="90"/>
        <v>80</v>
      </c>
      <c r="Q204" s="29">
        <f t="shared" si="90"/>
        <v>80</v>
      </c>
      <c r="R204" s="36" t="s">
        <v>18</v>
      </c>
      <c r="S204" s="36"/>
    </row>
    <row r="205" spans="1:19" ht="15">
      <c r="A205" s="35"/>
      <c r="B205" s="39"/>
      <c r="C205" s="24" t="s">
        <v>0</v>
      </c>
      <c r="D205" s="29">
        <f aca="true" t="shared" si="91" ref="D205:D210">F205+H205+J205+L205</f>
        <v>4116.6</v>
      </c>
      <c r="E205" s="29">
        <f aca="true" t="shared" si="92" ref="E205:E210">G205+I205+K205+M205</f>
        <v>4116.6</v>
      </c>
      <c r="F205" s="29">
        <v>5.6</v>
      </c>
      <c r="G205" s="29">
        <v>5.6</v>
      </c>
      <c r="H205" s="29">
        <v>418.6</v>
      </c>
      <c r="I205" s="29">
        <v>418.6</v>
      </c>
      <c r="J205" s="30">
        <v>3692.4</v>
      </c>
      <c r="K205" s="30">
        <v>3692.4</v>
      </c>
      <c r="L205" s="29">
        <v>0</v>
      </c>
      <c r="M205" s="29">
        <v>0</v>
      </c>
      <c r="N205" s="29">
        <v>1826.3</v>
      </c>
      <c r="O205" s="29">
        <v>1826.3</v>
      </c>
      <c r="P205" s="29">
        <v>80</v>
      </c>
      <c r="Q205" s="29">
        <v>80</v>
      </c>
      <c r="R205" s="36"/>
      <c r="S205" s="36"/>
    </row>
    <row r="206" spans="1:19" ht="15">
      <c r="A206" s="35"/>
      <c r="B206" s="39"/>
      <c r="C206" s="24" t="s">
        <v>1</v>
      </c>
      <c r="D206" s="29">
        <f t="shared" si="91"/>
        <v>0</v>
      </c>
      <c r="E206" s="29">
        <f t="shared" si="92"/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36"/>
      <c r="S206" s="36"/>
    </row>
    <row r="207" spans="1:19" ht="15">
      <c r="A207" s="35"/>
      <c r="B207" s="39"/>
      <c r="C207" s="24" t="s">
        <v>2</v>
      </c>
      <c r="D207" s="29">
        <f t="shared" si="91"/>
        <v>0</v>
      </c>
      <c r="E207" s="29">
        <f t="shared" si="92"/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36"/>
      <c r="S207" s="36"/>
    </row>
    <row r="208" spans="1:19" s="5" customFormat="1" ht="15">
      <c r="A208" s="35"/>
      <c r="B208" s="39"/>
      <c r="C208" s="24" t="s">
        <v>119</v>
      </c>
      <c r="D208" s="29">
        <f t="shared" si="91"/>
        <v>0</v>
      </c>
      <c r="E208" s="29">
        <f t="shared" si="92"/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36"/>
      <c r="S208" s="36"/>
    </row>
    <row r="209" spans="1:19" s="5" customFormat="1" ht="15">
      <c r="A209" s="35"/>
      <c r="B209" s="39"/>
      <c r="C209" s="24" t="s">
        <v>120</v>
      </c>
      <c r="D209" s="29">
        <f t="shared" si="91"/>
        <v>0</v>
      </c>
      <c r="E209" s="29">
        <f t="shared" si="92"/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36"/>
      <c r="S209" s="36"/>
    </row>
    <row r="210" spans="1:19" s="5" customFormat="1" ht="15">
      <c r="A210" s="35"/>
      <c r="B210" s="39"/>
      <c r="C210" s="24" t="s">
        <v>121</v>
      </c>
      <c r="D210" s="29">
        <f t="shared" si="91"/>
        <v>0</v>
      </c>
      <c r="E210" s="29">
        <f t="shared" si="92"/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36"/>
      <c r="S210" s="36"/>
    </row>
    <row r="211" spans="1:19" ht="15">
      <c r="A211" s="35" t="s">
        <v>147</v>
      </c>
      <c r="B211" s="39" t="s">
        <v>109</v>
      </c>
      <c r="C211" s="24" t="s">
        <v>14</v>
      </c>
      <c r="D211" s="29">
        <f>SUM(D212:D217)</f>
        <v>352.1</v>
      </c>
      <c r="E211" s="29">
        <f>SUM(E212:E217)</f>
        <v>352.1</v>
      </c>
      <c r="F211" s="29">
        <f>SUM(F212:F217)</f>
        <v>352.1</v>
      </c>
      <c r="G211" s="29">
        <f aca="true" t="shared" si="93" ref="G211:Q211">SUM(G212:G217)</f>
        <v>352.1</v>
      </c>
      <c r="H211" s="29">
        <f t="shared" si="93"/>
        <v>0</v>
      </c>
      <c r="I211" s="29">
        <f t="shared" si="93"/>
        <v>0</v>
      </c>
      <c r="J211" s="29">
        <f t="shared" si="93"/>
        <v>0</v>
      </c>
      <c r="K211" s="29">
        <f t="shared" si="93"/>
        <v>0</v>
      </c>
      <c r="L211" s="29">
        <f t="shared" si="93"/>
        <v>0</v>
      </c>
      <c r="M211" s="29">
        <f t="shared" si="93"/>
        <v>0</v>
      </c>
      <c r="N211" s="29">
        <f t="shared" si="93"/>
        <v>0</v>
      </c>
      <c r="O211" s="29">
        <f t="shared" si="93"/>
        <v>0</v>
      </c>
      <c r="P211" s="29">
        <f t="shared" si="93"/>
        <v>0</v>
      </c>
      <c r="Q211" s="29">
        <f t="shared" si="93"/>
        <v>0</v>
      </c>
      <c r="R211" s="36" t="s">
        <v>18</v>
      </c>
      <c r="S211" s="36"/>
    </row>
    <row r="212" spans="1:19" ht="15">
      <c r="A212" s="35"/>
      <c r="B212" s="39"/>
      <c r="C212" s="24" t="s">
        <v>0</v>
      </c>
      <c r="D212" s="29">
        <f aca="true" t="shared" si="94" ref="D212:D217">F212+H212+J212+L212</f>
        <v>352.1</v>
      </c>
      <c r="E212" s="29">
        <f aca="true" t="shared" si="95" ref="E212:E217">G212+I212+K212+M212</f>
        <v>352.1</v>
      </c>
      <c r="F212" s="29">
        <v>352.1</v>
      </c>
      <c r="G212" s="29">
        <v>352.1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36"/>
      <c r="S212" s="36"/>
    </row>
    <row r="213" spans="1:19" ht="15">
      <c r="A213" s="35"/>
      <c r="B213" s="39"/>
      <c r="C213" s="24" t="s">
        <v>1</v>
      </c>
      <c r="D213" s="29">
        <f t="shared" si="94"/>
        <v>0</v>
      </c>
      <c r="E213" s="29">
        <f t="shared" si="95"/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36"/>
      <c r="S213" s="36"/>
    </row>
    <row r="214" spans="1:19" ht="15">
      <c r="A214" s="35"/>
      <c r="B214" s="39"/>
      <c r="C214" s="24" t="s">
        <v>2</v>
      </c>
      <c r="D214" s="29">
        <f t="shared" si="94"/>
        <v>0</v>
      </c>
      <c r="E214" s="29">
        <f t="shared" si="95"/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36"/>
      <c r="S214" s="36"/>
    </row>
    <row r="215" spans="1:19" s="5" customFormat="1" ht="15">
      <c r="A215" s="35"/>
      <c r="B215" s="39"/>
      <c r="C215" s="24" t="s">
        <v>119</v>
      </c>
      <c r="D215" s="29">
        <f t="shared" si="94"/>
        <v>0</v>
      </c>
      <c r="E215" s="29">
        <f t="shared" si="95"/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36"/>
      <c r="S215" s="36"/>
    </row>
    <row r="216" spans="1:19" s="5" customFormat="1" ht="15">
      <c r="A216" s="35"/>
      <c r="B216" s="39"/>
      <c r="C216" s="24" t="s">
        <v>120</v>
      </c>
      <c r="D216" s="29">
        <f t="shared" si="94"/>
        <v>0</v>
      </c>
      <c r="E216" s="29">
        <f t="shared" si="95"/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36"/>
      <c r="S216" s="36"/>
    </row>
    <row r="217" spans="1:19" s="5" customFormat="1" ht="15">
      <c r="A217" s="35"/>
      <c r="B217" s="39"/>
      <c r="C217" s="24" t="s">
        <v>121</v>
      </c>
      <c r="D217" s="29">
        <f t="shared" si="94"/>
        <v>0</v>
      </c>
      <c r="E217" s="29">
        <f t="shared" si="95"/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36"/>
      <c r="S217" s="36"/>
    </row>
    <row r="218" spans="1:19" s="5" customFormat="1" ht="14.25">
      <c r="A218" s="37" t="s">
        <v>79</v>
      </c>
      <c r="B218" s="45" t="s">
        <v>57</v>
      </c>
      <c r="C218" s="26" t="s">
        <v>14</v>
      </c>
      <c r="D218" s="27">
        <f>SUM(D219:D224)</f>
        <v>56601</v>
      </c>
      <c r="E218" s="27">
        <f>SUM(E219:E224)</f>
        <v>56601</v>
      </c>
      <c r="F218" s="27">
        <f>SUM(F219:F224)</f>
        <v>1</v>
      </c>
      <c r="G218" s="27">
        <f>SUM(G219:G224)</f>
        <v>1</v>
      </c>
      <c r="H218" s="27">
        <f aca="true" t="shared" si="96" ref="H218:Q218">SUM(H219:H224)</f>
        <v>0</v>
      </c>
      <c r="I218" s="27">
        <f t="shared" si="96"/>
        <v>0</v>
      </c>
      <c r="J218" s="27">
        <f t="shared" si="96"/>
        <v>56600</v>
      </c>
      <c r="K218" s="27">
        <f t="shared" si="96"/>
        <v>56600</v>
      </c>
      <c r="L218" s="27">
        <f t="shared" si="96"/>
        <v>0</v>
      </c>
      <c r="M218" s="27">
        <f t="shared" si="96"/>
        <v>0</v>
      </c>
      <c r="N218" s="27">
        <f t="shared" si="96"/>
        <v>0</v>
      </c>
      <c r="O218" s="27">
        <f t="shared" si="96"/>
        <v>0</v>
      </c>
      <c r="P218" s="27">
        <f t="shared" si="96"/>
        <v>0</v>
      </c>
      <c r="Q218" s="27">
        <f t="shared" si="96"/>
        <v>0</v>
      </c>
      <c r="R218" s="38" t="s">
        <v>18</v>
      </c>
      <c r="S218" s="38"/>
    </row>
    <row r="219" spans="1:19" s="5" customFormat="1" ht="28.5">
      <c r="A219" s="37"/>
      <c r="B219" s="45"/>
      <c r="C219" s="26" t="s">
        <v>0</v>
      </c>
      <c r="D219" s="27">
        <f aca="true" t="shared" si="97" ref="D219:E224">F219+H219+J219</f>
        <v>56601</v>
      </c>
      <c r="E219" s="27">
        <f t="shared" si="97"/>
        <v>56601</v>
      </c>
      <c r="F219" s="27">
        <f aca="true" t="shared" si="98" ref="F219:Q219">F226+F233</f>
        <v>1</v>
      </c>
      <c r="G219" s="27">
        <f t="shared" si="98"/>
        <v>1</v>
      </c>
      <c r="H219" s="27">
        <f t="shared" si="98"/>
        <v>0</v>
      </c>
      <c r="I219" s="27">
        <f t="shared" si="98"/>
        <v>0</v>
      </c>
      <c r="J219" s="27">
        <f t="shared" si="98"/>
        <v>56600</v>
      </c>
      <c r="K219" s="27">
        <f t="shared" si="98"/>
        <v>56600</v>
      </c>
      <c r="L219" s="27">
        <f t="shared" si="98"/>
        <v>0</v>
      </c>
      <c r="M219" s="27">
        <f t="shared" si="98"/>
        <v>0</v>
      </c>
      <c r="N219" s="27">
        <f t="shared" si="98"/>
        <v>0</v>
      </c>
      <c r="O219" s="27">
        <f t="shared" si="98"/>
        <v>0</v>
      </c>
      <c r="P219" s="27">
        <f t="shared" si="98"/>
        <v>0</v>
      </c>
      <c r="Q219" s="27">
        <f t="shared" si="98"/>
        <v>0</v>
      </c>
      <c r="R219" s="38"/>
      <c r="S219" s="38"/>
    </row>
    <row r="220" spans="1:19" s="5" customFormat="1" ht="28.5">
      <c r="A220" s="37"/>
      <c r="B220" s="45"/>
      <c r="C220" s="26" t="s">
        <v>1</v>
      </c>
      <c r="D220" s="27">
        <f t="shared" si="97"/>
        <v>0</v>
      </c>
      <c r="E220" s="27">
        <f t="shared" si="97"/>
        <v>0</v>
      </c>
      <c r="F220" s="27">
        <f aca="true" t="shared" si="99" ref="F220:Q220">F227+F234</f>
        <v>0</v>
      </c>
      <c r="G220" s="27">
        <f t="shared" si="99"/>
        <v>0</v>
      </c>
      <c r="H220" s="27">
        <f t="shared" si="99"/>
        <v>0</v>
      </c>
      <c r="I220" s="27">
        <f t="shared" si="99"/>
        <v>0</v>
      </c>
      <c r="J220" s="27">
        <f t="shared" si="99"/>
        <v>0</v>
      </c>
      <c r="K220" s="27">
        <f t="shared" si="99"/>
        <v>0</v>
      </c>
      <c r="L220" s="27">
        <f t="shared" si="99"/>
        <v>0</v>
      </c>
      <c r="M220" s="27">
        <f t="shared" si="99"/>
        <v>0</v>
      </c>
      <c r="N220" s="27">
        <f t="shared" si="99"/>
        <v>0</v>
      </c>
      <c r="O220" s="27">
        <f t="shared" si="99"/>
        <v>0</v>
      </c>
      <c r="P220" s="27">
        <f t="shared" si="99"/>
        <v>0</v>
      </c>
      <c r="Q220" s="27">
        <f t="shared" si="99"/>
        <v>0</v>
      </c>
      <c r="R220" s="38"/>
      <c r="S220" s="38"/>
    </row>
    <row r="221" spans="1:19" s="5" customFormat="1" ht="28.5">
      <c r="A221" s="37"/>
      <c r="B221" s="45"/>
      <c r="C221" s="26" t="s">
        <v>2</v>
      </c>
      <c r="D221" s="27">
        <f t="shared" si="97"/>
        <v>0</v>
      </c>
      <c r="E221" s="27">
        <f t="shared" si="97"/>
        <v>0</v>
      </c>
      <c r="F221" s="27">
        <f aca="true" t="shared" si="100" ref="F221:Q221">F228+F235</f>
        <v>0</v>
      </c>
      <c r="G221" s="27">
        <f t="shared" si="100"/>
        <v>0</v>
      </c>
      <c r="H221" s="27">
        <f t="shared" si="100"/>
        <v>0</v>
      </c>
      <c r="I221" s="27">
        <f t="shared" si="100"/>
        <v>0</v>
      </c>
      <c r="J221" s="27">
        <f t="shared" si="100"/>
        <v>0</v>
      </c>
      <c r="K221" s="27">
        <f t="shared" si="100"/>
        <v>0</v>
      </c>
      <c r="L221" s="27">
        <f t="shared" si="100"/>
        <v>0</v>
      </c>
      <c r="M221" s="27">
        <f t="shared" si="100"/>
        <v>0</v>
      </c>
      <c r="N221" s="27">
        <f t="shared" si="100"/>
        <v>0</v>
      </c>
      <c r="O221" s="27">
        <f t="shared" si="100"/>
        <v>0</v>
      </c>
      <c r="P221" s="27">
        <f t="shared" si="100"/>
        <v>0</v>
      </c>
      <c r="Q221" s="27">
        <f t="shared" si="100"/>
        <v>0</v>
      </c>
      <c r="R221" s="38"/>
      <c r="S221" s="38"/>
    </row>
    <row r="222" spans="1:19" s="5" customFormat="1" ht="28.5">
      <c r="A222" s="37"/>
      <c r="B222" s="45"/>
      <c r="C222" s="26" t="s">
        <v>119</v>
      </c>
      <c r="D222" s="27">
        <f t="shared" si="97"/>
        <v>0</v>
      </c>
      <c r="E222" s="27">
        <f t="shared" si="97"/>
        <v>0</v>
      </c>
      <c r="F222" s="27">
        <f aca="true" t="shared" si="101" ref="F222:Q222">F229+F236</f>
        <v>0</v>
      </c>
      <c r="G222" s="27">
        <f t="shared" si="101"/>
        <v>0</v>
      </c>
      <c r="H222" s="27">
        <f t="shared" si="101"/>
        <v>0</v>
      </c>
      <c r="I222" s="27">
        <f t="shared" si="101"/>
        <v>0</v>
      </c>
      <c r="J222" s="27">
        <f t="shared" si="101"/>
        <v>0</v>
      </c>
      <c r="K222" s="27">
        <f t="shared" si="101"/>
        <v>0</v>
      </c>
      <c r="L222" s="27">
        <f t="shared" si="101"/>
        <v>0</v>
      </c>
      <c r="M222" s="27">
        <f t="shared" si="101"/>
        <v>0</v>
      </c>
      <c r="N222" s="27">
        <f t="shared" si="101"/>
        <v>0</v>
      </c>
      <c r="O222" s="27">
        <f t="shared" si="101"/>
        <v>0</v>
      </c>
      <c r="P222" s="27">
        <f t="shared" si="101"/>
        <v>0</v>
      </c>
      <c r="Q222" s="27">
        <f t="shared" si="101"/>
        <v>0</v>
      </c>
      <c r="R222" s="38"/>
      <c r="S222" s="38"/>
    </row>
    <row r="223" spans="1:19" s="5" customFormat="1" ht="28.5">
      <c r="A223" s="37"/>
      <c r="B223" s="45"/>
      <c r="C223" s="26" t="s">
        <v>120</v>
      </c>
      <c r="D223" s="27">
        <f t="shared" si="97"/>
        <v>0</v>
      </c>
      <c r="E223" s="27">
        <f t="shared" si="97"/>
        <v>0</v>
      </c>
      <c r="F223" s="27">
        <f aca="true" t="shared" si="102" ref="F223:Q223">F230+F237</f>
        <v>0</v>
      </c>
      <c r="G223" s="27">
        <f t="shared" si="102"/>
        <v>0</v>
      </c>
      <c r="H223" s="27">
        <f t="shared" si="102"/>
        <v>0</v>
      </c>
      <c r="I223" s="27">
        <f t="shared" si="102"/>
        <v>0</v>
      </c>
      <c r="J223" s="27">
        <f t="shared" si="102"/>
        <v>0</v>
      </c>
      <c r="K223" s="27">
        <f t="shared" si="102"/>
        <v>0</v>
      </c>
      <c r="L223" s="27">
        <f t="shared" si="102"/>
        <v>0</v>
      </c>
      <c r="M223" s="27">
        <f t="shared" si="102"/>
        <v>0</v>
      </c>
      <c r="N223" s="27">
        <f t="shared" si="102"/>
        <v>0</v>
      </c>
      <c r="O223" s="27">
        <f t="shared" si="102"/>
        <v>0</v>
      </c>
      <c r="P223" s="27">
        <f t="shared" si="102"/>
        <v>0</v>
      </c>
      <c r="Q223" s="27">
        <f t="shared" si="102"/>
        <v>0</v>
      </c>
      <c r="R223" s="38"/>
      <c r="S223" s="38"/>
    </row>
    <row r="224" spans="1:19" s="5" customFormat="1" ht="28.5">
      <c r="A224" s="37"/>
      <c r="B224" s="45"/>
      <c r="C224" s="26" t="s">
        <v>121</v>
      </c>
      <c r="D224" s="27">
        <f t="shared" si="97"/>
        <v>0</v>
      </c>
      <c r="E224" s="27">
        <f t="shared" si="97"/>
        <v>0</v>
      </c>
      <c r="F224" s="27">
        <f aca="true" t="shared" si="103" ref="F224:Q224">F231+F238</f>
        <v>0</v>
      </c>
      <c r="G224" s="27">
        <f t="shared" si="103"/>
        <v>0</v>
      </c>
      <c r="H224" s="27">
        <f t="shared" si="103"/>
        <v>0</v>
      </c>
      <c r="I224" s="27">
        <f t="shared" si="103"/>
        <v>0</v>
      </c>
      <c r="J224" s="27">
        <f t="shared" si="103"/>
        <v>0</v>
      </c>
      <c r="K224" s="27">
        <f t="shared" si="103"/>
        <v>0</v>
      </c>
      <c r="L224" s="27">
        <f t="shared" si="103"/>
        <v>0</v>
      </c>
      <c r="M224" s="27">
        <f t="shared" si="103"/>
        <v>0</v>
      </c>
      <c r="N224" s="27">
        <f t="shared" si="103"/>
        <v>0</v>
      </c>
      <c r="O224" s="27">
        <f t="shared" si="103"/>
        <v>0</v>
      </c>
      <c r="P224" s="27">
        <f t="shared" si="103"/>
        <v>0</v>
      </c>
      <c r="Q224" s="27">
        <f t="shared" si="103"/>
        <v>0</v>
      </c>
      <c r="R224" s="38"/>
      <c r="S224" s="38"/>
    </row>
    <row r="225" spans="1:19" ht="15">
      <c r="A225" s="35" t="s">
        <v>95</v>
      </c>
      <c r="B225" s="39" t="s">
        <v>57</v>
      </c>
      <c r="C225" s="24" t="s">
        <v>14</v>
      </c>
      <c r="D225" s="29">
        <f>SUM(D226:D231)</f>
        <v>56600</v>
      </c>
      <c r="E225" s="29">
        <f>SUM(E226:E231)</f>
        <v>56600</v>
      </c>
      <c r="F225" s="29">
        <f>SUM(F226:F231)</f>
        <v>0</v>
      </c>
      <c r="G225" s="29">
        <f>SUM(G226:G231)</f>
        <v>0</v>
      </c>
      <c r="H225" s="29">
        <f aca="true" t="shared" si="104" ref="H225:Q225">SUM(H226:H231)</f>
        <v>0</v>
      </c>
      <c r="I225" s="29">
        <f t="shared" si="104"/>
        <v>0</v>
      </c>
      <c r="J225" s="29">
        <f t="shared" si="104"/>
        <v>56600</v>
      </c>
      <c r="K225" s="29">
        <f t="shared" si="104"/>
        <v>56600</v>
      </c>
      <c r="L225" s="29">
        <f t="shared" si="104"/>
        <v>0</v>
      </c>
      <c r="M225" s="29">
        <f t="shared" si="104"/>
        <v>0</v>
      </c>
      <c r="N225" s="29">
        <f t="shared" si="104"/>
        <v>0</v>
      </c>
      <c r="O225" s="29">
        <f t="shared" si="104"/>
        <v>0</v>
      </c>
      <c r="P225" s="29">
        <f t="shared" si="104"/>
        <v>0</v>
      </c>
      <c r="Q225" s="29">
        <f t="shared" si="104"/>
        <v>0</v>
      </c>
      <c r="R225" s="36" t="s">
        <v>18</v>
      </c>
      <c r="S225" s="36"/>
    </row>
    <row r="226" spans="1:19" ht="15">
      <c r="A226" s="35"/>
      <c r="B226" s="39"/>
      <c r="C226" s="24" t="s">
        <v>0</v>
      </c>
      <c r="D226" s="29">
        <f aca="true" t="shared" si="105" ref="D226:D231">F226+H226+J226+L226</f>
        <v>56600</v>
      </c>
      <c r="E226" s="29">
        <f aca="true" t="shared" si="106" ref="E226:E231">G226+I226+K226+M226</f>
        <v>56600</v>
      </c>
      <c r="F226" s="29">
        <v>0</v>
      </c>
      <c r="G226" s="29">
        <v>0</v>
      </c>
      <c r="H226" s="29">
        <v>0</v>
      </c>
      <c r="I226" s="29">
        <v>0</v>
      </c>
      <c r="J226" s="29">
        <v>56600</v>
      </c>
      <c r="K226" s="29">
        <v>56600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36"/>
      <c r="S226" s="36"/>
    </row>
    <row r="227" spans="1:19" ht="15">
      <c r="A227" s="35"/>
      <c r="B227" s="39"/>
      <c r="C227" s="24" t="s">
        <v>1</v>
      </c>
      <c r="D227" s="29">
        <f t="shared" si="105"/>
        <v>0</v>
      </c>
      <c r="E227" s="29">
        <f t="shared" si="106"/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36"/>
      <c r="S227" s="36"/>
    </row>
    <row r="228" spans="1:19" ht="15">
      <c r="A228" s="35"/>
      <c r="B228" s="39"/>
      <c r="C228" s="24" t="s">
        <v>2</v>
      </c>
      <c r="D228" s="29">
        <f t="shared" si="105"/>
        <v>0</v>
      </c>
      <c r="E228" s="29">
        <f t="shared" si="106"/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36"/>
      <c r="S228" s="36"/>
    </row>
    <row r="229" spans="1:19" ht="15">
      <c r="A229" s="35"/>
      <c r="B229" s="39"/>
      <c r="C229" s="24" t="s">
        <v>119</v>
      </c>
      <c r="D229" s="29">
        <f t="shared" si="105"/>
        <v>0</v>
      </c>
      <c r="E229" s="29">
        <f t="shared" si="106"/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36"/>
      <c r="S229" s="36"/>
    </row>
    <row r="230" spans="1:19" ht="15">
      <c r="A230" s="35"/>
      <c r="B230" s="39"/>
      <c r="C230" s="24" t="s">
        <v>122</v>
      </c>
      <c r="D230" s="29">
        <f t="shared" si="105"/>
        <v>0</v>
      </c>
      <c r="E230" s="29">
        <f t="shared" si="106"/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36"/>
      <c r="S230" s="36"/>
    </row>
    <row r="231" spans="1:19" ht="15">
      <c r="A231" s="35"/>
      <c r="B231" s="39"/>
      <c r="C231" s="24" t="s">
        <v>121</v>
      </c>
      <c r="D231" s="29">
        <f t="shared" si="105"/>
        <v>0</v>
      </c>
      <c r="E231" s="29">
        <f t="shared" si="106"/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36"/>
      <c r="S231" s="36"/>
    </row>
    <row r="232" spans="1:19" ht="20.25" customHeight="1">
      <c r="A232" s="35" t="s">
        <v>181</v>
      </c>
      <c r="B232" s="39" t="s">
        <v>71</v>
      </c>
      <c r="C232" s="24" t="s">
        <v>14</v>
      </c>
      <c r="D232" s="29">
        <f>SUM(D233:D238)</f>
        <v>1</v>
      </c>
      <c r="E232" s="29">
        <f>SUM(E233:E238)</f>
        <v>1</v>
      </c>
      <c r="F232" s="29">
        <f>SUM(F233:F238)</f>
        <v>1</v>
      </c>
      <c r="G232" s="29">
        <f>SUM(G233:G238)</f>
        <v>1</v>
      </c>
      <c r="H232" s="29">
        <f aca="true" t="shared" si="107" ref="H232:Q232">SUM(H233:H238)</f>
        <v>0</v>
      </c>
      <c r="I232" s="29">
        <f t="shared" si="107"/>
        <v>0</v>
      </c>
      <c r="J232" s="29">
        <f t="shared" si="107"/>
        <v>0</v>
      </c>
      <c r="K232" s="29">
        <f t="shared" si="107"/>
        <v>0</v>
      </c>
      <c r="L232" s="29">
        <f t="shared" si="107"/>
        <v>0</v>
      </c>
      <c r="M232" s="29">
        <f t="shared" si="107"/>
        <v>0</v>
      </c>
      <c r="N232" s="29">
        <f t="shared" si="107"/>
        <v>0</v>
      </c>
      <c r="O232" s="29">
        <f t="shared" si="107"/>
        <v>0</v>
      </c>
      <c r="P232" s="29">
        <f t="shared" si="107"/>
        <v>0</v>
      </c>
      <c r="Q232" s="29">
        <f t="shared" si="107"/>
        <v>0</v>
      </c>
      <c r="R232" s="36" t="s">
        <v>18</v>
      </c>
      <c r="S232" s="36"/>
    </row>
    <row r="233" spans="1:19" ht="20.25" customHeight="1">
      <c r="A233" s="35"/>
      <c r="B233" s="39"/>
      <c r="C233" s="24" t="s">
        <v>0</v>
      </c>
      <c r="D233" s="29">
        <f aca="true" t="shared" si="108" ref="D233:D238">F233+H233+J233+L233</f>
        <v>1</v>
      </c>
      <c r="E233" s="29">
        <f aca="true" t="shared" si="109" ref="E233:E238">G233+I233+K233+M233</f>
        <v>1</v>
      </c>
      <c r="F233" s="29">
        <v>1</v>
      </c>
      <c r="G233" s="29">
        <v>1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36"/>
      <c r="S233" s="36"/>
    </row>
    <row r="234" spans="1:19" ht="20.25" customHeight="1">
      <c r="A234" s="35"/>
      <c r="B234" s="39"/>
      <c r="C234" s="24" t="s">
        <v>1</v>
      </c>
      <c r="D234" s="29">
        <f t="shared" si="108"/>
        <v>0</v>
      </c>
      <c r="E234" s="29">
        <f t="shared" si="109"/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36"/>
      <c r="S234" s="36"/>
    </row>
    <row r="235" spans="1:19" ht="20.25" customHeight="1">
      <c r="A235" s="35"/>
      <c r="B235" s="39"/>
      <c r="C235" s="24" t="s">
        <v>2</v>
      </c>
      <c r="D235" s="29">
        <f t="shared" si="108"/>
        <v>0</v>
      </c>
      <c r="E235" s="29">
        <f t="shared" si="109"/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36"/>
      <c r="S235" s="36"/>
    </row>
    <row r="236" spans="1:19" ht="15">
      <c r="A236" s="35"/>
      <c r="B236" s="39"/>
      <c r="C236" s="24" t="s">
        <v>119</v>
      </c>
      <c r="D236" s="29">
        <f t="shared" si="108"/>
        <v>0</v>
      </c>
      <c r="E236" s="29">
        <f t="shared" si="109"/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36"/>
      <c r="S236" s="36"/>
    </row>
    <row r="237" spans="1:19" ht="15">
      <c r="A237" s="35"/>
      <c r="B237" s="39"/>
      <c r="C237" s="24" t="s">
        <v>122</v>
      </c>
      <c r="D237" s="29">
        <f t="shared" si="108"/>
        <v>0</v>
      </c>
      <c r="E237" s="29">
        <f t="shared" si="109"/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36"/>
      <c r="S237" s="36"/>
    </row>
    <row r="238" spans="1:19" ht="15">
      <c r="A238" s="35"/>
      <c r="B238" s="39"/>
      <c r="C238" s="24" t="s">
        <v>121</v>
      </c>
      <c r="D238" s="29">
        <f t="shared" si="108"/>
        <v>0</v>
      </c>
      <c r="E238" s="29">
        <f t="shared" si="109"/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36"/>
      <c r="S238" s="36"/>
    </row>
    <row r="239" spans="1:19" s="5" customFormat="1" ht="14.25" customHeight="1">
      <c r="A239" s="37" t="s">
        <v>125</v>
      </c>
      <c r="B239" s="45" t="s">
        <v>53</v>
      </c>
      <c r="C239" s="26" t="s">
        <v>14</v>
      </c>
      <c r="D239" s="27">
        <f aca="true" t="shared" si="110" ref="D239:Q239">SUM(D240:D245)</f>
        <v>700</v>
      </c>
      <c r="E239" s="27">
        <f t="shared" si="110"/>
        <v>700</v>
      </c>
      <c r="F239" s="27">
        <f t="shared" si="110"/>
        <v>700</v>
      </c>
      <c r="G239" s="27">
        <f t="shared" si="110"/>
        <v>700</v>
      </c>
      <c r="H239" s="27">
        <f t="shared" si="110"/>
        <v>0</v>
      </c>
      <c r="I239" s="27">
        <f t="shared" si="110"/>
        <v>0</v>
      </c>
      <c r="J239" s="27">
        <f t="shared" si="110"/>
        <v>0</v>
      </c>
      <c r="K239" s="27">
        <f t="shared" si="110"/>
        <v>0</v>
      </c>
      <c r="L239" s="27">
        <f t="shared" si="110"/>
        <v>0</v>
      </c>
      <c r="M239" s="27">
        <f t="shared" si="110"/>
        <v>0</v>
      </c>
      <c r="N239" s="27">
        <f t="shared" si="110"/>
        <v>0</v>
      </c>
      <c r="O239" s="27">
        <f t="shared" si="110"/>
        <v>0</v>
      </c>
      <c r="P239" s="27">
        <f t="shared" si="110"/>
        <v>0</v>
      </c>
      <c r="Q239" s="27">
        <f t="shared" si="110"/>
        <v>0</v>
      </c>
      <c r="R239" s="38" t="s">
        <v>18</v>
      </c>
      <c r="S239" s="38"/>
    </row>
    <row r="240" spans="1:19" s="5" customFormat="1" ht="28.5">
      <c r="A240" s="37"/>
      <c r="B240" s="45"/>
      <c r="C240" s="26" t="s">
        <v>0</v>
      </c>
      <c r="D240" s="27">
        <f aca="true" t="shared" si="111" ref="D240:E245">F240+H240+J240+L240</f>
        <v>700</v>
      </c>
      <c r="E240" s="27">
        <f t="shared" si="111"/>
        <v>700</v>
      </c>
      <c r="F240" s="27">
        <v>700</v>
      </c>
      <c r="G240" s="27">
        <v>700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38"/>
      <c r="S240" s="38"/>
    </row>
    <row r="241" spans="1:19" s="5" customFormat="1" ht="28.5">
      <c r="A241" s="37"/>
      <c r="B241" s="45"/>
      <c r="C241" s="26" t="s">
        <v>1</v>
      </c>
      <c r="D241" s="27">
        <f t="shared" si="111"/>
        <v>0</v>
      </c>
      <c r="E241" s="27">
        <f t="shared" si="111"/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38"/>
      <c r="S241" s="38"/>
    </row>
    <row r="242" spans="1:19" s="5" customFormat="1" ht="28.5">
      <c r="A242" s="37"/>
      <c r="B242" s="45"/>
      <c r="C242" s="26" t="s">
        <v>2</v>
      </c>
      <c r="D242" s="27">
        <f t="shared" si="111"/>
        <v>0</v>
      </c>
      <c r="E242" s="27">
        <f t="shared" si="111"/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38"/>
      <c r="S242" s="38"/>
    </row>
    <row r="243" spans="1:19" s="5" customFormat="1" ht="28.5">
      <c r="A243" s="37"/>
      <c r="B243" s="45"/>
      <c r="C243" s="26" t="s">
        <v>119</v>
      </c>
      <c r="D243" s="27">
        <f t="shared" si="111"/>
        <v>0</v>
      </c>
      <c r="E243" s="27">
        <f t="shared" si="111"/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38"/>
      <c r="S243" s="38"/>
    </row>
    <row r="244" spans="1:19" s="5" customFormat="1" ht="28.5">
      <c r="A244" s="37"/>
      <c r="B244" s="45"/>
      <c r="C244" s="26" t="s">
        <v>120</v>
      </c>
      <c r="D244" s="27">
        <f t="shared" si="111"/>
        <v>0</v>
      </c>
      <c r="E244" s="27">
        <f t="shared" si="111"/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38"/>
      <c r="S244" s="38"/>
    </row>
    <row r="245" spans="1:19" s="5" customFormat="1" ht="28.5">
      <c r="A245" s="37"/>
      <c r="B245" s="45"/>
      <c r="C245" s="26" t="s">
        <v>121</v>
      </c>
      <c r="D245" s="27">
        <f t="shared" si="111"/>
        <v>0</v>
      </c>
      <c r="E245" s="27">
        <f t="shared" si="111"/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38"/>
      <c r="S245" s="38"/>
    </row>
    <row r="246" spans="1:19" s="5" customFormat="1" ht="16.5" customHeight="1">
      <c r="A246" s="37" t="s">
        <v>200</v>
      </c>
      <c r="B246" s="45" t="s">
        <v>201</v>
      </c>
      <c r="C246" s="26" t="s">
        <v>14</v>
      </c>
      <c r="D246" s="27">
        <f>SUM(D247:D252)</f>
        <v>897513.5700000001</v>
      </c>
      <c r="E246" s="27">
        <f aca="true" t="shared" si="112" ref="E246:Q246">SUM(E247:E252)</f>
        <v>0</v>
      </c>
      <c r="F246" s="27">
        <f t="shared" si="112"/>
        <v>224378.49999999997</v>
      </c>
      <c r="G246" s="27">
        <f t="shared" si="112"/>
        <v>0</v>
      </c>
      <c r="H246" s="27">
        <f t="shared" si="112"/>
        <v>0</v>
      </c>
      <c r="I246" s="27">
        <f t="shared" si="112"/>
        <v>0</v>
      </c>
      <c r="J246" s="27">
        <f t="shared" si="112"/>
        <v>673135.0700000001</v>
      </c>
      <c r="K246" s="27">
        <f t="shared" si="112"/>
        <v>0</v>
      </c>
      <c r="L246" s="27">
        <f t="shared" si="112"/>
        <v>0</v>
      </c>
      <c r="M246" s="27">
        <f t="shared" si="112"/>
        <v>0</v>
      </c>
      <c r="N246" s="27">
        <f t="shared" si="112"/>
        <v>19375.1</v>
      </c>
      <c r="O246" s="27">
        <f t="shared" si="112"/>
        <v>0</v>
      </c>
      <c r="P246" s="27">
        <f t="shared" si="112"/>
        <v>780</v>
      </c>
      <c r="Q246" s="27">
        <f t="shared" si="112"/>
        <v>0</v>
      </c>
      <c r="R246" s="38" t="s">
        <v>18</v>
      </c>
      <c r="S246" s="38"/>
    </row>
    <row r="247" spans="1:19" s="5" customFormat="1" ht="16.5" customHeight="1">
      <c r="A247" s="37"/>
      <c r="B247" s="45"/>
      <c r="C247" s="26" t="s">
        <v>0</v>
      </c>
      <c r="D247" s="27">
        <f aca="true" t="shared" si="113" ref="D247:D252">F247+H247+J247+L247</f>
        <v>0</v>
      </c>
      <c r="E247" s="27">
        <f>G247+I247+K247</f>
        <v>0</v>
      </c>
      <c r="F247" s="27">
        <f aca="true" t="shared" si="114" ref="F247:Q247">F254+F261+F268+F275+F282</f>
        <v>0</v>
      </c>
      <c r="G247" s="27">
        <f t="shared" si="114"/>
        <v>0</v>
      </c>
      <c r="H247" s="27">
        <f t="shared" si="114"/>
        <v>0</v>
      </c>
      <c r="I247" s="27">
        <f t="shared" si="114"/>
        <v>0</v>
      </c>
      <c r="J247" s="27">
        <f t="shared" si="114"/>
        <v>0</v>
      </c>
      <c r="K247" s="27">
        <f t="shared" si="114"/>
        <v>0</v>
      </c>
      <c r="L247" s="27">
        <f t="shared" si="114"/>
        <v>0</v>
      </c>
      <c r="M247" s="27">
        <f t="shared" si="114"/>
        <v>0</v>
      </c>
      <c r="N247" s="27">
        <f t="shared" si="114"/>
        <v>0</v>
      </c>
      <c r="O247" s="27">
        <f t="shared" si="114"/>
        <v>0</v>
      </c>
      <c r="P247" s="27">
        <f t="shared" si="114"/>
        <v>0</v>
      </c>
      <c r="Q247" s="27">
        <f t="shared" si="114"/>
        <v>0</v>
      </c>
      <c r="R247" s="38"/>
      <c r="S247" s="38"/>
    </row>
    <row r="248" spans="1:19" s="5" customFormat="1" ht="16.5" customHeight="1">
      <c r="A248" s="37"/>
      <c r="B248" s="45"/>
      <c r="C248" s="26" t="s">
        <v>1</v>
      </c>
      <c r="D248" s="27">
        <f t="shared" si="113"/>
        <v>299171.27</v>
      </c>
      <c r="E248" s="27">
        <f>G248+I248+K248</f>
        <v>0</v>
      </c>
      <c r="F248" s="27">
        <f aca="true" t="shared" si="115" ref="F248:Q248">F255+F262+F269+F276+F283</f>
        <v>74792.79999999999</v>
      </c>
      <c r="G248" s="27">
        <f t="shared" si="115"/>
        <v>0</v>
      </c>
      <c r="H248" s="27">
        <f t="shared" si="115"/>
        <v>0</v>
      </c>
      <c r="I248" s="27">
        <f t="shared" si="115"/>
        <v>0</v>
      </c>
      <c r="J248" s="27">
        <f t="shared" si="115"/>
        <v>224378.47</v>
      </c>
      <c r="K248" s="27">
        <f t="shared" si="115"/>
        <v>0</v>
      </c>
      <c r="L248" s="27">
        <f t="shared" si="115"/>
        <v>0</v>
      </c>
      <c r="M248" s="27">
        <f t="shared" si="115"/>
        <v>0</v>
      </c>
      <c r="N248" s="27">
        <f t="shared" si="115"/>
        <v>0</v>
      </c>
      <c r="O248" s="27">
        <f t="shared" si="115"/>
        <v>0</v>
      </c>
      <c r="P248" s="27">
        <f t="shared" si="115"/>
        <v>0</v>
      </c>
      <c r="Q248" s="27">
        <f t="shared" si="115"/>
        <v>0</v>
      </c>
      <c r="R248" s="38"/>
      <c r="S248" s="38"/>
    </row>
    <row r="249" spans="1:19" s="5" customFormat="1" ht="16.5" customHeight="1">
      <c r="A249" s="37"/>
      <c r="B249" s="45"/>
      <c r="C249" s="26" t="s">
        <v>2</v>
      </c>
      <c r="D249" s="27">
        <f t="shared" si="113"/>
        <v>299171.30000000005</v>
      </c>
      <c r="E249" s="27">
        <f>G249+I249+K249+M249</f>
        <v>0</v>
      </c>
      <c r="F249" s="27">
        <f aca="true" t="shared" si="116" ref="F249:Q249">F256+F263+F270+F277+F284</f>
        <v>74792.79999999999</v>
      </c>
      <c r="G249" s="27">
        <f t="shared" si="116"/>
        <v>0</v>
      </c>
      <c r="H249" s="27">
        <f t="shared" si="116"/>
        <v>0</v>
      </c>
      <c r="I249" s="27">
        <f t="shared" si="116"/>
        <v>0</v>
      </c>
      <c r="J249" s="27">
        <f t="shared" si="116"/>
        <v>224378.50000000003</v>
      </c>
      <c r="K249" s="27">
        <f t="shared" si="116"/>
        <v>0</v>
      </c>
      <c r="L249" s="27">
        <f t="shared" si="116"/>
        <v>0</v>
      </c>
      <c r="M249" s="27">
        <f t="shared" si="116"/>
        <v>0</v>
      </c>
      <c r="N249" s="27">
        <f t="shared" si="116"/>
        <v>0</v>
      </c>
      <c r="O249" s="27">
        <f t="shared" si="116"/>
        <v>0</v>
      </c>
      <c r="P249" s="27">
        <f t="shared" si="116"/>
        <v>0</v>
      </c>
      <c r="Q249" s="27">
        <f t="shared" si="116"/>
        <v>0</v>
      </c>
      <c r="R249" s="38"/>
      <c r="S249" s="38"/>
    </row>
    <row r="250" spans="1:19" s="5" customFormat="1" ht="16.5" customHeight="1">
      <c r="A250" s="37"/>
      <c r="B250" s="45"/>
      <c r="C250" s="26" t="s">
        <v>119</v>
      </c>
      <c r="D250" s="27">
        <f t="shared" si="113"/>
        <v>299171</v>
      </c>
      <c r="E250" s="27">
        <f>G250+I250+K250+M250</f>
        <v>0</v>
      </c>
      <c r="F250" s="27">
        <f aca="true" t="shared" si="117" ref="F250:Q250">F257+F264+F271+F278+F285</f>
        <v>74792.9</v>
      </c>
      <c r="G250" s="27">
        <f t="shared" si="117"/>
        <v>0</v>
      </c>
      <c r="H250" s="27">
        <f t="shared" si="117"/>
        <v>0</v>
      </c>
      <c r="I250" s="27">
        <f t="shared" si="117"/>
        <v>0</v>
      </c>
      <c r="J250" s="27">
        <f t="shared" si="117"/>
        <v>224378.1</v>
      </c>
      <c r="K250" s="27">
        <f t="shared" si="117"/>
        <v>0</v>
      </c>
      <c r="L250" s="27">
        <f t="shared" si="117"/>
        <v>0</v>
      </c>
      <c r="M250" s="27">
        <f t="shared" si="117"/>
        <v>0</v>
      </c>
      <c r="N250" s="27">
        <f t="shared" si="117"/>
        <v>19375.1</v>
      </c>
      <c r="O250" s="27">
        <f t="shared" si="117"/>
        <v>0</v>
      </c>
      <c r="P250" s="27">
        <f t="shared" si="117"/>
        <v>780</v>
      </c>
      <c r="Q250" s="27">
        <f t="shared" si="117"/>
        <v>0</v>
      </c>
      <c r="R250" s="38"/>
      <c r="S250" s="38"/>
    </row>
    <row r="251" spans="1:19" s="5" customFormat="1" ht="16.5" customHeight="1">
      <c r="A251" s="37"/>
      <c r="B251" s="45"/>
      <c r="C251" s="26" t="s">
        <v>120</v>
      </c>
      <c r="D251" s="27">
        <f t="shared" si="113"/>
        <v>0</v>
      </c>
      <c r="E251" s="27">
        <f>G251+I251+K251+M251</f>
        <v>0</v>
      </c>
      <c r="F251" s="27">
        <f aca="true" t="shared" si="118" ref="F251:Q251">F258+F265+F272+F279+F286</f>
        <v>0</v>
      </c>
      <c r="G251" s="27">
        <f t="shared" si="118"/>
        <v>0</v>
      </c>
      <c r="H251" s="27">
        <f t="shared" si="118"/>
        <v>0</v>
      </c>
      <c r="I251" s="27">
        <f t="shared" si="118"/>
        <v>0</v>
      </c>
      <c r="J251" s="27">
        <f t="shared" si="118"/>
        <v>0</v>
      </c>
      <c r="K251" s="27">
        <f t="shared" si="118"/>
        <v>0</v>
      </c>
      <c r="L251" s="27">
        <f t="shared" si="118"/>
        <v>0</v>
      </c>
      <c r="M251" s="27">
        <f t="shared" si="118"/>
        <v>0</v>
      </c>
      <c r="N251" s="27">
        <f t="shared" si="118"/>
        <v>0</v>
      </c>
      <c r="O251" s="27">
        <f t="shared" si="118"/>
        <v>0</v>
      </c>
      <c r="P251" s="27">
        <f t="shared" si="118"/>
        <v>0</v>
      </c>
      <c r="Q251" s="27">
        <f t="shared" si="118"/>
        <v>0</v>
      </c>
      <c r="R251" s="38"/>
      <c r="S251" s="38"/>
    </row>
    <row r="252" spans="1:19" s="5" customFormat="1" ht="16.5" customHeight="1">
      <c r="A252" s="37"/>
      <c r="B252" s="45"/>
      <c r="C252" s="26" t="s">
        <v>121</v>
      </c>
      <c r="D252" s="27">
        <f t="shared" si="113"/>
        <v>0</v>
      </c>
      <c r="E252" s="27">
        <f>G252+I252+K252</f>
        <v>0</v>
      </c>
      <c r="F252" s="27">
        <f aca="true" t="shared" si="119" ref="F252:Q252">F259+F266+F273+F280+F287</f>
        <v>0</v>
      </c>
      <c r="G252" s="27">
        <f t="shared" si="119"/>
        <v>0</v>
      </c>
      <c r="H252" s="27">
        <f t="shared" si="119"/>
        <v>0</v>
      </c>
      <c r="I252" s="27">
        <f t="shared" si="119"/>
        <v>0</v>
      </c>
      <c r="J252" s="27">
        <f t="shared" si="119"/>
        <v>0</v>
      </c>
      <c r="K252" s="27">
        <f t="shared" si="119"/>
        <v>0</v>
      </c>
      <c r="L252" s="27">
        <f t="shared" si="119"/>
        <v>0</v>
      </c>
      <c r="M252" s="27">
        <f t="shared" si="119"/>
        <v>0</v>
      </c>
      <c r="N252" s="27">
        <f t="shared" si="119"/>
        <v>0</v>
      </c>
      <c r="O252" s="27">
        <f t="shared" si="119"/>
        <v>0</v>
      </c>
      <c r="P252" s="27">
        <f t="shared" si="119"/>
        <v>0</v>
      </c>
      <c r="Q252" s="27">
        <f t="shared" si="119"/>
        <v>0</v>
      </c>
      <c r="R252" s="38"/>
      <c r="S252" s="38"/>
    </row>
    <row r="253" spans="1:19" s="5" customFormat="1" ht="16.5" customHeight="1">
      <c r="A253" s="35" t="s">
        <v>202</v>
      </c>
      <c r="B253" s="39" t="s">
        <v>203</v>
      </c>
      <c r="C253" s="24" t="s">
        <v>14</v>
      </c>
      <c r="D253" s="29">
        <f>SUM(D254:D259)</f>
        <v>93186.26999999999</v>
      </c>
      <c r="E253" s="29">
        <f>SUM(E254:E259)</f>
        <v>0</v>
      </c>
      <c r="F253" s="29">
        <f>SUM(F254:F259)</f>
        <v>23296.6</v>
      </c>
      <c r="G253" s="29">
        <f>SUM(G254:G259)</f>
        <v>0</v>
      </c>
      <c r="H253" s="29">
        <f aca="true" t="shared" si="120" ref="H253:Q253">SUM(H254:H259)</f>
        <v>0</v>
      </c>
      <c r="I253" s="29">
        <f t="shared" si="120"/>
        <v>0</v>
      </c>
      <c r="J253" s="29">
        <f t="shared" si="120"/>
        <v>69889.67</v>
      </c>
      <c r="K253" s="29">
        <f t="shared" si="120"/>
        <v>0</v>
      </c>
      <c r="L253" s="29">
        <f t="shared" si="120"/>
        <v>0</v>
      </c>
      <c r="M253" s="29">
        <f t="shared" si="120"/>
        <v>0</v>
      </c>
      <c r="N253" s="29">
        <f t="shared" si="120"/>
        <v>2041.2</v>
      </c>
      <c r="O253" s="29">
        <f t="shared" si="120"/>
        <v>0</v>
      </c>
      <c r="P253" s="29">
        <f t="shared" si="120"/>
        <v>80</v>
      </c>
      <c r="Q253" s="29">
        <f t="shared" si="120"/>
        <v>0</v>
      </c>
      <c r="R253" s="38" t="s">
        <v>18</v>
      </c>
      <c r="S253" s="38"/>
    </row>
    <row r="254" spans="1:19" s="5" customFormat="1" ht="16.5" customHeight="1">
      <c r="A254" s="35"/>
      <c r="B254" s="39"/>
      <c r="C254" s="24" t="s">
        <v>0</v>
      </c>
      <c r="D254" s="29">
        <f aca="true" t="shared" si="121" ref="D254:E259">F254+H254+J254+L254</f>
        <v>0</v>
      </c>
      <c r="E254" s="29">
        <f t="shared" si="121"/>
        <v>0</v>
      </c>
      <c r="F254" s="29">
        <v>0</v>
      </c>
      <c r="G254" s="29">
        <v>0</v>
      </c>
      <c r="H254" s="29">
        <v>0</v>
      </c>
      <c r="I254" s="29">
        <v>0</v>
      </c>
      <c r="J254" s="30">
        <v>0</v>
      </c>
      <c r="K254" s="30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38"/>
      <c r="S254" s="38"/>
    </row>
    <row r="255" spans="1:19" s="5" customFormat="1" ht="16.5" customHeight="1">
      <c r="A255" s="35"/>
      <c r="B255" s="39"/>
      <c r="C255" s="24" t="s">
        <v>1</v>
      </c>
      <c r="D255" s="29">
        <f t="shared" si="121"/>
        <v>31062.07</v>
      </c>
      <c r="E255" s="29">
        <f t="shared" si="121"/>
        <v>0</v>
      </c>
      <c r="F255" s="29">
        <v>7765.5</v>
      </c>
      <c r="G255" s="29">
        <v>0</v>
      </c>
      <c r="H255" s="29">
        <v>0</v>
      </c>
      <c r="I255" s="29">
        <v>0</v>
      </c>
      <c r="J255" s="29">
        <v>23296.57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38"/>
      <c r="S255" s="38"/>
    </row>
    <row r="256" spans="1:19" s="5" customFormat="1" ht="16.5" customHeight="1">
      <c r="A256" s="35"/>
      <c r="B256" s="39"/>
      <c r="C256" s="24" t="s">
        <v>2</v>
      </c>
      <c r="D256" s="29">
        <f t="shared" si="121"/>
        <v>31062.1</v>
      </c>
      <c r="E256" s="29">
        <f t="shared" si="121"/>
        <v>0</v>
      </c>
      <c r="F256" s="29">
        <v>7765.5</v>
      </c>
      <c r="G256" s="29">
        <v>0</v>
      </c>
      <c r="H256" s="29">
        <v>0</v>
      </c>
      <c r="I256" s="29">
        <v>0</v>
      </c>
      <c r="J256" s="29">
        <v>23296.6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38"/>
      <c r="S256" s="38"/>
    </row>
    <row r="257" spans="1:19" s="5" customFormat="1" ht="16.5" customHeight="1">
      <c r="A257" s="35"/>
      <c r="B257" s="39"/>
      <c r="C257" s="24" t="s">
        <v>119</v>
      </c>
      <c r="D257" s="29">
        <f t="shared" si="121"/>
        <v>31062.1</v>
      </c>
      <c r="E257" s="29">
        <f t="shared" si="121"/>
        <v>0</v>
      </c>
      <c r="F257" s="29">
        <v>7765.6</v>
      </c>
      <c r="G257" s="29">
        <v>0</v>
      </c>
      <c r="H257" s="29">
        <v>0</v>
      </c>
      <c r="I257" s="29">
        <v>0</v>
      </c>
      <c r="J257" s="29">
        <v>23296.5</v>
      </c>
      <c r="K257" s="29">
        <v>0</v>
      </c>
      <c r="L257" s="29">
        <v>0</v>
      </c>
      <c r="M257" s="29">
        <v>0</v>
      </c>
      <c r="N257" s="29">
        <v>2041.2</v>
      </c>
      <c r="O257" s="29">
        <v>0</v>
      </c>
      <c r="P257" s="29">
        <v>80</v>
      </c>
      <c r="Q257" s="29">
        <v>0</v>
      </c>
      <c r="R257" s="38"/>
      <c r="S257" s="38"/>
    </row>
    <row r="258" spans="1:19" s="5" customFormat="1" ht="16.5" customHeight="1">
      <c r="A258" s="35"/>
      <c r="B258" s="39"/>
      <c r="C258" s="24" t="s">
        <v>120</v>
      </c>
      <c r="D258" s="29">
        <f t="shared" si="121"/>
        <v>0</v>
      </c>
      <c r="E258" s="29">
        <f t="shared" si="121"/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38"/>
      <c r="S258" s="38"/>
    </row>
    <row r="259" spans="1:19" s="5" customFormat="1" ht="16.5" customHeight="1">
      <c r="A259" s="35"/>
      <c r="B259" s="39"/>
      <c r="C259" s="24" t="s">
        <v>121</v>
      </c>
      <c r="D259" s="29">
        <f t="shared" si="121"/>
        <v>0</v>
      </c>
      <c r="E259" s="29">
        <f t="shared" si="121"/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38"/>
      <c r="S259" s="38"/>
    </row>
    <row r="260" spans="1:19" s="5" customFormat="1" ht="16.5" customHeight="1">
      <c r="A260" s="35" t="s">
        <v>204</v>
      </c>
      <c r="B260" s="39" t="s">
        <v>205</v>
      </c>
      <c r="C260" s="24" t="s">
        <v>14</v>
      </c>
      <c r="D260" s="29">
        <f>SUM(D261:D266)</f>
        <v>229531.09999999998</v>
      </c>
      <c r="E260" s="29">
        <f aca="true" t="shared" si="122" ref="E260:Q260">SUM(E261:E266)</f>
        <v>0</v>
      </c>
      <c r="F260" s="29">
        <f t="shared" si="122"/>
        <v>57382.799999999996</v>
      </c>
      <c r="G260" s="29">
        <f t="shared" si="122"/>
        <v>0</v>
      </c>
      <c r="H260" s="29">
        <f t="shared" si="122"/>
        <v>0</v>
      </c>
      <c r="I260" s="29">
        <f t="shared" si="122"/>
        <v>0</v>
      </c>
      <c r="J260" s="29">
        <f t="shared" si="122"/>
        <v>172148.3</v>
      </c>
      <c r="K260" s="29">
        <f t="shared" si="122"/>
        <v>0</v>
      </c>
      <c r="L260" s="29">
        <f t="shared" si="122"/>
        <v>0</v>
      </c>
      <c r="M260" s="29">
        <f t="shared" si="122"/>
        <v>0</v>
      </c>
      <c r="N260" s="29">
        <f t="shared" si="122"/>
        <v>5303.74</v>
      </c>
      <c r="O260" s="29">
        <f t="shared" si="122"/>
        <v>0</v>
      </c>
      <c r="P260" s="29">
        <f t="shared" si="122"/>
        <v>220</v>
      </c>
      <c r="Q260" s="29">
        <f t="shared" si="122"/>
        <v>0</v>
      </c>
      <c r="R260" s="38" t="s">
        <v>18</v>
      </c>
      <c r="S260" s="38"/>
    </row>
    <row r="261" spans="1:19" s="5" customFormat="1" ht="16.5" customHeight="1">
      <c r="A261" s="35"/>
      <c r="B261" s="39"/>
      <c r="C261" s="24" t="s">
        <v>0</v>
      </c>
      <c r="D261" s="29">
        <f aca="true" t="shared" si="123" ref="D261:E266">F261+H261+J261+L261</f>
        <v>0</v>
      </c>
      <c r="E261" s="29">
        <f t="shared" si="123"/>
        <v>0</v>
      </c>
      <c r="F261" s="29">
        <v>0</v>
      </c>
      <c r="G261" s="29">
        <v>0</v>
      </c>
      <c r="H261" s="29">
        <v>0</v>
      </c>
      <c r="I261" s="29">
        <v>0</v>
      </c>
      <c r="J261" s="30">
        <v>0</v>
      </c>
      <c r="K261" s="30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38"/>
      <c r="S261" s="38"/>
    </row>
    <row r="262" spans="1:19" s="5" customFormat="1" ht="16.5" customHeight="1">
      <c r="A262" s="35"/>
      <c r="B262" s="39"/>
      <c r="C262" s="24" t="s">
        <v>1</v>
      </c>
      <c r="D262" s="29">
        <f t="shared" si="123"/>
        <v>76510.4</v>
      </c>
      <c r="E262" s="29">
        <f t="shared" si="123"/>
        <v>0</v>
      </c>
      <c r="F262" s="29">
        <v>19127.6</v>
      </c>
      <c r="G262" s="29">
        <v>0</v>
      </c>
      <c r="H262" s="29">
        <v>0</v>
      </c>
      <c r="I262" s="29">
        <v>0</v>
      </c>
      <c r="J262" s="29">
        <v>57382.8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38"/>
      <c r="S262" s="38"/>
    </row>
    <row r="263" spans="1:19" s="5" customFormat="1" ht="16.5" customHeight="1">
      <c r="A263" s="35"/>
      <c r="B263" s="39"/>
      <c r="C263" s="24" t="s">
        <v>2</v>
      </c>
      <c r="D263" s="29">
        <f t="shared" si="123"/>
        <v>76510.4</v>
      </c>
      <c r="E263" s="29">
        <f t="shared" si="123"/>
        <v>0</v>
      </c>
      <c r="F263" s="29">
        <v>19127.6</v>
      </c>
      <c r="G263" s="29">
        <v>0</v>
      </c>
      <c r="H263" s="29">
        <v>0</v>
      </c>
      <c r="I263" s="29">
        <v>0</v>
      </c>
      <c r="J263" s="29">
        <v>57382.8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38"/>
      <c r="S263" s="38"/>
    </row>
    <row r="264" spans="1:19" s="5" customFormat="1" ht="16.5" customHeight="1">
      <c r="A264" s="35"/>
      <c r="B264" s="39"/>
      <c r="C264" s="24" t="s">
        <v>119</v>
      </c>
      <c r="D264" s="29">
        <f t="shared" si="123"/>
        <v>76510.29999999999</v>
      </c>
      <c r="E264" s="29">
        <f t="shared" si="123"/>
        <v>0</v>
      </c>
      <c r="F264" s="29">
        <v>19127.6</v>
      </c>
      <c r="G264" s="29">
        <v>0</v>
      </c>
      <c r="H264" s="29">
        <v>0</v>
      </c>
      <c r="I264" s="29">
        <v>0</v>
      </c>
      <c r="J264" s="29">
        <v>57382.7</v>
      </c>
      <c r="K264" s="29">
        <v>0</v>
      </c>
      <c r="L264" s="29">
        <v>0</v>
      </c>
      <c r="M264" s="29">
        <v>0</v>
      </c>
      <c r="N264" s="29">
        <v>5303.74</v>
      </c>
      <c r="O264" s="29">
        <v>0</v>
      </c>
      <c r="P264" s="29">
        <v>220</v>
      </c>
      <c r="Q264" s="29">
        <v>0</v>
      </c>
      <c r="R264" s="38"/>
      <c r="S264" s="38"/>
    </row>
    <row r="265" spans="1:19" s="5" customFormat="1" ht="16.5" customHeight="1">
      <c r="A265" s="35"/>
      <c r="B265" s="39"/>
      <c r="C265" s="24" t="s">
        <v>120</v>
      </c>
      <c r="D265" s="29">
        <f t="shared" si="123"/>
        <v>0</v>
      </c>
      <c r="E265" s="29">
        <f t="shared" si="123"/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38"/>
      <c r="S265" s="38"/>
    </row>
    <row r="266" spans="1:19" s="5" customFormat="1" ht="16.5" customHeight="1">
      <c r="A266" s="35"/>
      <c r="B266" s="39"/>
      <c r="C266" s="24" t="s">
        <v>121</v>
      </c>
      <c r="D266" s="29">
        <f t="shared" si="123"/>
        <v>0</v>
      </c>
      <c r="E266" s="29">
        <f t="shared" si="123"/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38"/>
      <c r="S266" s="38"/>
    </row>
    <row r="267" spans="1:19" s="5" customFormat="1" ht="15.75" customHeight="1">
      <c r="A267" s="35" t="s">
        <v>206</v>
      </c>
      <c r="B267" s="39" t="s">
        <v>207</v>
      </c>
      <c r="C267" s="24" t="s">
        <v>14</v>
      </c>
      <c r="D267" s="29">
        <f>SUM(D268:D273)</f>
        <v>223677.2</v>
      </c>
      <c r="E267" s="29">
        <f aca="true" t="shared" si="124" ref="E267:Q267">SUM(E268:E273)</f>
        <v>0</v>
      </c>
      <c r="F267" s="29">
        <f t="shared" si="124"/>
        <v>55919.3</v>
      </c>
      <c r="G267" s="29">
        <f t="shared" si="124"/>
        <v>0</v>
      </c>
      <c r="H267" s="29">
        <f t="shared" si="124"/>
        <v>0</v>
      </c>
      <c r="I267" s="29">
        <f t="shared" si="124"/>
        <v>0</v>
      </c>
      <c r="J267" s="29">
        <f t="shared" si="124"/>
        <v>167757.90000000002</v>
      </c>
      <c r="K267" s="29">
        <f t="shared" si="124"/>
        <v>0</v>
      </c>
      <c r="L267" s="29">
        <f t="shared" si="124"/>
        <v>0</v>
      </c>
      <c r="M267" s="29">
        <f t="shared" si="124"/>
        <v>0</v>
      </c>
      <c r="N267" s="29">
        <f t="shared" si="124"/>
        <v>4994.48</v>
      </c>
      <c r="O267" s="29">
        <f t="shared" si="124"/>
        <v>0</v>
      </c>
      <c r="P267" s="29">
        <f t="shared" si="124"/>
        <v>200</v>
      </c>
      <c r="Q267" s="29">
        <f t="shared" si="124"/>
        <v>0</v>
      </c>
      <c r="R267" s="38" t="s">
        <v>18</v>
      </c>
      <c r="S267" s="38"/>
    </row>
    <row r="268" spans="1:19" s="5" customFormat="1" ht="15.75" customHeight="1">
      <c r="A268" s="35"/>
      <c r="B268" s="39"/>
      <c r="C268" s="24" t="s">
        <v>0</v>
      </c>
      <c r="D268" s="29">
        <f aca="true" t="shared" si="125" ref="D268:E273">F268+H268+J268+L268</f>
        <v>0</v>
      </c>
      <c r="E268" s="29">
        <f t="shared" si="125"/>
        <v>0</v>
      </c>
      <c r="F268" s="29">
        <v>0</v>
      </c>
      <c r="G268" s="29">
        <v>0</v>
      </c>
      <c r="H268" s="29">
        <v>0</v>
      </c>
      <c r="I268" s="29">
        <v>0</v>
      </c>
      <c r="J268" s="30">
        <v>0</v>
      </c>
      <c r="K268" s="30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38"/>
      <c r="S268" s="38"/>
    </row>
    <row r="269" spans="1:19" s="5" customFormat="1" ht="15.75" customHeight="1">
      <c r="A269" s="35"/>
      <c r="B269" s="39"/>
      <c r="C269" s="24" t="s">
        <v>1</v>
      </c>
      <c r="D269" s="29">
        <f t="shared" si="125"/>
        <v>74559.1</v>
      </c>
      <c r="E269" s="29">
        <f t="shared" si="125"/>
        <v>0</v>
      </c>
      <c r="F269" s="29">
        <v>18639.8</v>
      </c>
      <c r="G269" s="29">
        <v>0</v>
      </c>
      <c r="H269" s="29">
        <v>0</v>
      </c>
      <c r="I269" s="29">
        <v>0</v>
      </c>
      <c r="J269" s="29">
        <v>55919.3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38"/>
      <c r="S269" s="38"/>
    </row>
    <row r="270" spans="1:19" s="5" customFormat="1" ht="15.75" customHeight="1">
      <c r="A270" s="35"/>
      <c r="B270" s="39"/>
      <c r="C270" s="24" t="s">
        <v>2</v>
      </c>
      <c r="D270" s="29">
        <f t="shared" si="125"/>
        <v>74559.1</v>
      </c>
      <c r="E270" s="29">
        <f t="shared" si="125"/>
        <v>0</v>
      </c>
      <c r="F270" s="29">
        <v>18639.8</v>
      </c>
      <c r="G270" s="29">
        <v>0</v>
      </c>
      <c r="H270" s="29">
        <v>0</v>
      </c>
      <c r="I270" s="29">
        <v>0</v>
      </c>
      <c r="J270" s="29">
        <v>55919.3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38"/>
      <c r="S270" s="38"/>
    </row>
    <row r="271" spans="1:19" s="5" customFormat="1" ht="15.75" customHeight="1">
      <c r="A271" s="35"/>
      <c r="B271" s="39"/>
      <c r="C271" s="24" t="s">
        <v>119</v>
      </c>
      <c r="D271" s="29">
        <f t="shared" si="125"/>
        <v>74559</v>
      </c>
      <c r="E271" s="29">
        <f t="shared" si="125"/>
        <v>0</v>
      </c>
      <c r="F271" s="29">
        <v>18639.7</v>
      </c>
      <c r="G271" s="29">
        <v>0</v>
      </c>
      <c r="H271" s="29">
        <v>0</v>
      </c>
      <c r="I271" s="29">
        <v>0</v>
      </c>
      <c r="J271" s="29">
        <v>55919.3</v>
      </c>
      <c r="K271" s="29">
        <v>0</v>
      </c>
      <c r="L271" s="29">
        <v>0</v>
      </c>
      <c r="M271" s="29">
        <v>0</v>
      </c>
      <c r="N271" s="29">
        <v>4994.48</v>
      </c>
      <c r="O271" s="29">
        <v>0</v>
      </c>
      <c r="P271" s="29">
        <v>200</v>
      </c>
      <c r="Q271" s="29">
        <v>0</v>
      </c>
      <c r="R271" s="38"/>
      <c r="S271" s="38"/>
    </row>
    <row r="272" spans="1:19" s="5" customFormat="1" ht="15.75" customHeight="1">
      <c r="A272" s="35"/>
      <c r="B272" s="39"/>
      <c r="C272" s="24" t="s">
        <v>120</v>
      </c>
      <c r="D272" s="29">
        <f t="shared" si="125"/>
        <v>0</v>
      </c>
      <c r="E272" s="29">
        <f t="shared" si="125"/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38"/>
      <c r="S272" s="38"/>
    </row>
    <row r="273" spans="1:19" s="5" customFormat="1" ht="15.75" customHeight="1">
      <c r="A273" s="35"/>
      <c r="B273" s="39"/>
      <c r="C273" s="24" t="s">
        <v>121</v>
      </c>
      <c r="D273" s="29">
        <f t="shared" si="125"/>
        <v>0</v>
      </c>
      <c r="E273" s="29">
        <f t="shared" si="125"/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38"/>
      <c r="S273" s="38"/>
    </row>
    <row r="274" spans="1:19" s="5" customFormat="1" ht="15.75" customHeight="1">
      <c r="A274" s="35" t="s">
        <v>208</v>
      </c>
      <c r="B274" s="39" t="s">
        <v>209</v>
      </c>
      <c r="C274" s="24" t="s">
        <v>14</v>
      </c>
      <c r="D274" s="29">
        <f aca="true" t="shared" si="126" ref="D274:Q274">SUM(D275:D280)</f>
        <v>237812.3</v>
      </c>
      <c r="E274" s="29">
        <f t="shared" si="126"/>
        <v>0</v>
      </c>
      <c r="F274" s="29">
        <f t="shared" si="126"/>
        <v>59453.100000000006</v>
      </c>
      <c r="G274" s="29">
        <f t="shared" si="126"/>
        <v>0</v>
      </c>
      <c r="H274" s="29">
        <f t="shared" si="126"/>
        <v>0</v>
      </c>
      <c r="I274" s="29">
        <f t="shared" si="126"/>
        <v>0</v>
      </c>
      <c r="J274" s="29">
        <f t="shared" si="126"/>
        <v>178359.2</v>
      </c>
      <c r="K274" s="29">
        <f t="shared" si="126"/>
        <v>0</v>
      </c>
      <c r="L274" s="29">
        <f t="shared" si="126"/>
        <v>0</v>
      </c>
      <c r="M274" s="29">
        <f t="shared" si="126"/>
        <v>0</v>
      </c>
      <c r="N274" s="29">
        <f t="shared" si="126"/>
        <v>4994.48</v>
      </c>
      <c r="O274" s="29">
        <f t="shared" si="126"/>
        <v>0</v>
      </c>
      <c r="P274" s="29">
        <f t="shared" si="126"/>
        <v>200</v>
      </c>
      <c r="Q274" s="29">
        <f t="shared" si="126"/>
        <v>0</v>
      </c>
      <c r="R274" s="38" t="s">
        <v>18</v>
      </c>
      <c r="S274" s="38"/>
    </row>
    <row r="275" spans="1:19" s="5" customFormat="1" ht="15.75" customHeight="1">
      <c r="A275" s="35"/>
      <c r="B275" s="39"/>
      <c r="C275" s="24" t="s">
        <v>0</v>
      </c>
      <c r="D275" s="29">
        <f aca="true" t="shared" si="127" ref="D275:E280">F275+H275+J275+L275</f>
        <v>0</v>
      </c>
      <c r="E275" s="29">
        <f t="shared" si="127"/>
        <v>0</v>
      </c>
      <c r="F275" s="29">
        <v>0</v>
      </c>
      <c r="G275" s="29">
        <v>0</v>
      </c>
      <c r="H275" s="29">
        <v>0</v>
      </c>
      <c r="I275" s="29">
        <v>0</v>
      </c>
      <c r="J275" s="30">
        <v>0</v>
      </c>
      <c r="K275" s="30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38"/>
      <c r="S275" s="38"/>
    </row>
    <row r="276" spans="1:19" s="5" customFormat="1" ht="15.75" customHeight="1">
      <c r="A276" s="35"/>
      <c r="B276" s="39"/>
      <c r="C276" s="24" t="s">
        <v>1</v>
      </c>
      <c r="D276" s="29">
        <f t="shared" si="127"/>
        <v>79270.8</v>
      </c>
      <c r="E276" s="29">
        <f t="shared" si="127"/>
        <v>0</v>
      </c>
      <c r="F276" s="29">
        <v>19817.7</v>
      </c>
      <c r="G276" s="29">
        <v>0</v>
      </c>
      <c r="H276" s="29">
        <v>0</v>
      </c>
      <c r="I276" s="29">
        <v>0</v>
      </c>
      <c r="J276" s="29">
        <v>59453.1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38"/>
      <c r="S276" s="38"/>
    </row>
    <row r="277" spans="1:19" s="5" customFormat="1" ht="15.75" customHeight="1">
      <c r="A277" s="35"/>
      <c r="B277" s="39"/>
      <c r="C277" s="24" t="s">
        <v>2</v>
      </c>
      <c r="D277" s="29">
        <f t="shared" si="127"/>
        <v>79270.8</v>
      </c>
      <c r="E277" s="29">
        <f t="shared" si="127"/>
        <v>0</v>
      </c>
      <c r="F277" s="29">
        <v>19817.7</v>
      </c>
      <c r="G277" s="29">
        <v>0</v>
      </c>
      <c r="H277" s="29">
        <v>0</v>
      </c>
      <c r="I277" s="29">
        <v>0</v>
      </c>
      <c r="J277" s="29">
        <v>59453.1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38"/>
      <c r="S277" s="38"/>
    </row>
    <row r="278" spans="1:19" s="5" customFormat="1" ht="15.75" customHeight="1">
      <c r="A278" s="35"/>
      <c r="B278" s="39"/>
      <c r="C278" s="24" t="s">
        <v>119</v>
      </c>
      <c r="D278" s="29">
        <f t="shared" si="127"/>
        <v>79270.7</v>
      </c>
      <c r="E278" s="29">
        <f t="shared" si="127"/>
        <v>0</v>
      </c>
      <c r="F278" s="29">
        <v>19817.7</v>
      </c>
      <c r="G278" s="29">
        <v>0</v>
      </c>
      <c r="H278" s="29">
        <v>0</v>
      </c>
      <c r="I278" s="29">
        <v>0</v>
      </c>
      <c r="J278" s="29">
        <v>59453</v>
      </c>
      <c r="K278" s="29">
        <v>0</v>
      </c>
      <c r="L278" s="29">
        <v>0</v>
      </c>
      <c r="M278" s="29">
        <v>0</v>
      </c>
      <c r="N278" s="29">
        <v>4994.48</v>
      </c>
      <c r="O278" s="29">
        <v>0</v>
      </c>
      <c r="P278" s="29">
        <v>200</v>
      </c>
      <c r="Q278" s="29">
        <v>0</v>
      </c>
      <c r="R278" s="38"/>
      <c r="S278" s="38"/>
    </row>
    <row r="279" spans="1:19" s="5" customFormat="1" ht="15.75" customHeight="1">
      <c r="A279" s="35"/>
      <c r="B279" s="39"/>
      <c r="C279" s="24" t="s">
        <v>120</v>
      </c>
      <c r="D279" s="29">
        <f t="shared" si="127"/>
        <v>0</v>
      </c>
      <c r="E279" s="29">
        <f t="shared" si="127"/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38"/>
      <c r="S279" s="38"/>
    </row>
    <row r="280" spans="1:19" s="5" customFormat="1" ht="15.75" customHeight="1">
      <c r="A280" s="35"/>
      <c r="B280" s="39"/>
      <c r="C280" s="24" t="s">
        <v>121</v>
      </c>
      <c r="D280" s="29">
        <f t="shared" si="127"/>
        <v>0</v>
      </c>
      <c r="E280" s="29">
        <f t="shared" si="127"/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38"/>
      <c r="S280" s="38"/>
    </row>
    <row r="281" spans="1:19" s="5" customFormat="1" ht="15.75" customHeight="1">
      <c r="A281" s="35" t="s">
        <v>210</v>
      </c>
      <c r="B281" s="39" t="s">
        <v>211</v>
      </c>
      <c r="C281" s="24" t="s">
        <v>14</v>
      </c>
      <c r="D281" s="29">
        <f aca="true" t="shared" si="128" ref="D281:Q281">SUM(D282:D287)</f>
        <v>113306.7</v>
      </c>
      <c r="E281" s="29">
        <f t="shared" si="128"/>
        <v>0</v>
      </c>
      <c r="F281" s="29">
        <f t="shared" si="128"/>
        <v>28326.7</v>
      </c>
      <c r="G281" s="29">
        <f t="shared" si="128"/>
        <v>0</v>
      </c>
      <c r="H281" s="29">
        <f t="shared" si="128"/>
        <v>0</v>
      </c>
      <c r="I281" s="29">
        <f t="shared" si="128"/>
        <v>0</v>
      </c>
      <c r="J281" s="29">
        <f t="shared" si="128"/>
        <v>84980</v>
      </c>
      <c r="K281" s="29">
        <f t="shared" si="128"/>
        <v>0</v>
      </c>
      <c r="L281" s="29">
        <f t="shared" si="128"/>
        <v>0</v>
      </c>
      <c r="M281" s="29">
        <f t="shared" si="128"/>
        <v>0</v>
      </c>
      <c r="N281" s="29">
        <f t="shared" si="128"/>
        <v>2041.2</v>
      </c>
      <c r="O281" s="29">
        <f t="shared" si="128"/>
        <v>0</v>
      </c>
      <c r="P281" s="29">
        <f t="shared" si="128"/>
        <v>80</v>
      </c>
      <c r="Q281" s="29">
        <f t="shared" si="128"/>
        <v>0</v>
      </c>
      <c r="R281" s="38" t="s">
        <v>18</v>
      </c>
      <c r="S281" s="38"/>
    </row>
    <row r="282" spans="1:19" s="5" customFormat="1" ht="15.75" customHeight="1">
      <c r="A282" s="35"/>
      <c r="B282" s="39"/>
      <c r="C282" s="24" t="s">
        <v>0</v>
      </c>
      <c r="D282" s="29">
        <f aca="true" t="shared" si="129" ref="D282:E287">F282+H282+J282+L282</f>
        <v>0</v>
      </c>
      <c r="E282" s="29">
        <f t="shared" si="129"/>
        <v>0</v>
      </c>
      <c r="F282" s="29">
        <v>0</v>
      </c>
      <c r="G282" s="29">
        <v>0</v>
      </c>
      <c r="H282" s="29">
        <v>0</v>
      </c>
      <c r="I282" s="29">
        <v>0</v>
      </c>
      <c r="J282" s="30">
        <v>0</v>
      </c>
      <c r="K282" s="30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38"/>
      <c r="S282" s="38"/>
    </row>
    <row r="283" spans="1:19" s="5" customFormat="1" ht="15.75" customHeight="1">
      <c r="A283" s="35"/>
      <c r="B283" s="39"/>
      <c r="C283" s="24" t="s">
        <v>1</v>
      </c>
      <c r="D283" s="29">
        <f t="shared" si="129"/>
        <v>37768.9</v>
      </c>
      <c r="E283" s="29">
        <f t="shared" si="129"/>
        <v>0</v>
      </c>
      <c r="F283" s="29">
        <v>9442.2</v>
      </c>
      <c r="G283" s="29">
        <v>0</v>
      </c>
      <c r="H283" s="29">
        <v>0</v>
      </c>
      <c r="I283" s="29">
        <v>0</v>
      </c>
      <c r="J283" s="29">
        <v>28326.7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38"/>
      <c r="S283" s="38"/>
    </row>
    <row r="284" spans="1:19" s="5" customFormat="1" ht="15.75" customHeight="1">
      <c r="A284" s="35"/>
      <c r="B284" s="39"/>
      <c r="C284" s="24" t="s">
        <v>2</v>
      </c>
      <c r="D284" s="29">
        <f t="shared" si="129"/>
        <v>37768.9</v>
      </c>
      <c r="E284" s="29">
        <f t="shared" si="129"/>
        <v>0</v>
      </c>
      <c r="F284" s="29">
        <v>9442.2</v>
      </c>
      <c r="G284" s="29">
        <v>0</v>
      </c>
      <c r="H284" s="29">
        <v>0</v>
      </c>
      <c r="I284" s="29">
        <v>0</v>
      </c>
      <c r="J284" s="29">
        <v>28326.7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38"/>
      <c r="S284" s="38"/>
    </row>
    <row r="285" spans="1:19" s="5" customFormat="1" ht="15.75" customHeight="1">
      <c r="A285" s="35"/>
      <c r="B285" s="39"/>
      <c r="C285" s="24" t="s">
        <v>119</v>
      </c>
      <c r="D285" s="29">
        <f t="shared" si="129"/>
        <v>37768.899999999994</v>
      </c>
      <c r="E285" s="29">
        <f t="shared" si="129"/>
        <v>0</v>
      </c>
      <c r="F285" s="29">
        <v>9442.3</v>
      </c>
      <c r="G285" s="29">
        <v>0</v>
      </c>
      <c r="H285" s="29">
        <v>0</v>
      </c>
      <c r="I285" s="29">
        <v>0</v>
      </c>
      <c r="J285" s="29">
        <v>28326.6</v>
      </c>
      <c r="K285" s="29">
        <v>0</v>
      </c>
      <c r="L285" s="29">
        <v>0</v>
      </c>
      <c r="M285" s="29">
        <v>0</v>
      </c>
      <c r="N285" s="29">
        <v>2041.2</v>
      </c>
      <c r="O285" s="29">
        <v>0</v>
      </c>
      <c r="P285" s="29">
        <v>80</v>
      </c>
      <c r="Q285" s="29">
        <v>0</v>
      </c>
      <c r="R285" s="38"/>
      <c r="S285" s="38"/>
    </row>
    <row r="286" spans="1:19" s="5" customFormat="1" ht="15.75" customHeight="1">
      <c r="A286" s="35"/>
      <c r="B286" s="39"/>
      <c r="C286" s="24" t="s">
        <v>120</v>
      </c>
      <c r="D286" s="29">
        <f t="shared" si="129"/>
        <v>0</v>
      </c>
      <c r="E286" s="29">
        <f t="shared" si="129"/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38"/>
      <c r="S286" s="38"/>
    </row>
    <row r="287" spans="1:19" s="5" customFormat="1" ht="15.75" customHeight="1">
      <c r="A287" s="35"/>
      <c r="B287" s="39"/>
      <c r="C287" s="24" t="s">
        <v>121</v>
      </c>
      <c r="D287" s="29">
        <f t="shared" si="129"/>
        <v>0</v>
      </c>
      <c r="E287" s="29">
        <f t="shared" si="129"/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38"/>
      <c r="S287" s="38"/>
    </row>
    <row r="288" spans="1:19" s="5" customFormat="1" ht="14.25">
      <c r="A288" s="37"/>
      <c r="B288" s="38" t="s">
        <v>15</v>
      </c>
      <c r="C288" s="26" t="s">
        <v>14</v>
      </c>
      <c r="D288" s="27">
        <f>SUM(D289:D294)</f>
        <v>3314376.9299999997</v>
      </c>
      <c r="E288" s="27">
        <f>SUM(E289:E294)</f>
        <v>1416050.9</v>
      </c>
      <c r="F288" s="27">
        <f>SUM(F289:F294)</f>
        <v>595380.86</v>
      </c>
      <c r="G288" s="27">
        <f>SUM(G289:G294)</f>
        <v>70465.2</v>
      </c>
      <c r="H288" s="27">
        <f aca="true" t="shared" si="130" ref="H288:Q288">SUM(H289:H294)</f>
        <v>59063.100000000006</v>
      </c>
      <c r="I288" s="27">
        <f t="shared" si="130"/>
        <v>59063.100000000006</v>
      </c>
      <c r="J288" s="27">
        <f t="shared" si="130"/>
        <v>2659932.9699999997</v>
      </c>
      <c r="K288" s="27">
        <f t="shared" si="130"/>
        <v>1286522.5999999999</v>
      </c>
      <c r="L288" s="27">
        <f t="shared" si="130"/>
        <v>0</v>
      </c>
      <c r="M288" s="27">
        <f t="shared" si="130"/>
        <v>0</v>
      </c>
      <c r="N288" s="27">
        <f t="shared" si="130"/>
        <v>33356.2</v>
      </c>
      <c r="O288" s="27">
        <f t="shared" si="130"/>
        <v>13981.099999999999</v>
      </c>
      <c r="P288" s="27">
        <f t="shared" si="130"/>
        <v>3500</v>
      </c>
      <c r="Q288" s="27">
        <f t="shared" si="130"/>
        <v>2380</v>
      </c>
      <c r="R288" s="38"/>
      <c r="S288" s="38"/>
    </row>
    <row r="289" spans="1:20" s="5" customFormat="1" ht="28.5">
      <c r="A289" s="37"/>
      <c r="B289" s="38"/>
      <c r="C289" s="26" t="s">
        <v>0</v>
      </c>
      <c r="D289" s="27">
        <f aca="true" t="shared" si="131" ref="D289:E294">F289+H289+J289+L289</f>
        <v>411421.9</v>
      </c>
      <c r="E289" s="27">
        <f t="shared" si="131"/>
        <v>411421.9</v>
      </c>
      <c r="F289" s="27">
        <f aca="true" t="shared" si="132" ref="F289:Q289">F23+F121+F135+F219+F240+F247</f>
        <v>19654.1</v>
      </c>
      <c r="G289" s="27">
        <f t="shared" si="132"/>
        <v>19654.1</v>
      </c>
      <c r="H289" s="27">
        <f t="shared" si="132"/>
        <v>59063.100000000006</v>
      </c>
      <c r="I289" s="27">
        <f t="shared" si="132"/>
        <v>59063.100000000006</v>
      </c>
      <c r="J289" s="27">
        <f t="shared" si="132"/>
        <v>332704.7</v>
      </c>
      <c r="K289" s="27">
        <f t="shared" si="132"/>
        <v>332704.7</v>
      </c>
      <c r="L289" s="27">
        <f t="shared" si="132"/>
        <v>0</v>
      </c>
      <c r="M289" s="27">
        <f t="shared" si="132"/>
        <v>0</v>
      </c>
      <c r="N289" s="27">
        <f t="shared" si="132"/>
        <v>13981.099999999999</v>
      </c>
      <c r="O289" s="27">
        <f t="shared" si="132"/>
        <v>13981.099999999999</v>
      </c>
      <c r="P289" s="27">
        <f t="shared" si="132"/>
        <v>2210</v>
      </c>
      <c r="Q289" s="27">
        <f t="shared" si="132"/>
        <v>1870</v>
      </c>
      <c r="R289" s="38"/>
      <c r="S289" s="38"/>
      <c r="T289" s="21"/>
    </row>
    <row r="290" spans="1:19" s="5" customFormat="1" ht="28.5">
      <c r="A290" s="37"/>
      <c r="B290" s="38"/>
      <c r="C290" s="26" t="s">
        <v>1</v>
      </c>
      <c r="D290" s="27">
        <f t="shared" si="131"/>
        <v>1144666.47</v>
      </c>
      <c r="E290" s="27">
        <f t="shared" si="131"/>
        <v>545977.6</v>
      </c>
      <c r="F290" s="27">
        <f aca="true" t="shared" si="133" ref="F290:Q290">F24+F122+F136+F220+F241+F248</f>
        <v>257637.30000000002</v>
      </c>
      <c r="G290" s="27">
        <f t="shared" si="133"/>
        <v>50811.1</v>
      </c>
      <c r="H290" s="27">
        <f t="shared" si="133"/>
        <v>0</v>
      </c>
      <c r="I290" s="27">
        <f t="shared" si="133"/>
        <v>0</v>
      </c>
      <c r="J290" s="27">
        <f t="shared" si="133"/>
        <v>887029.17</v>
      </c>
      <c r="K290" s="27">
        <f t="shared" si="133"/>
        <v>495166.5</v>
      </c>
      <c r="L290" s="27">
        <f t="shared" si="133"/>
        <v>0</v>
      </c>
      <c r="M290" s="27">
        <f t="shared" si="133"/>
        <v>0</v>
      </c>
      <c r="N290" s="27">
        <f t="shared" si="133"/>
        <v>0</v>
      </c>
      <c r="O290" s="27">
        <f t="shared" si="133"/>
        <v>0</v>
      </c>
      <c r="P290" s="27">
        <f t="shared" si="133"/>
        <v>510</v>
      </c>
      <c r="Q290" s="27">
        <f t="shared" si="133"/>
        <v>510</v>
      </c>
      <c r="R290" s="38"/>
      <c r="S290" s="38"/>
    </row>
    <row r="291" spans="1:19" s="5" customFormat="1" ht="28.5">
      <c r="A291" s="37"/>
      <c r="B291" s="38"/>
      <c r="C291" s="26" t="s">
        <v>2</v>
      </c>
      <c r="D291" s="27">
        <f t="shared" si="131"/>
        <v>926327.06</v>
      </c>
      <c r="E291" s="27">
        <f t="shared" si="131"/>
        <v>458651.39999999997</v>
      </c>
      <c r="F291" s="27">
        <f aca="true" t="shared" si="134" ref="F291:Q291">F25+F123+F137+F221+F242+F249</f>
        <v>243296.56</v>
      </c>
      <c r="G291" s="27">
        <f t="shared" si="134"/>
        <v>0</v>
      </c>
      <c r="H291" s="27">
        <f t="shared" si="134"/>
        <v>0</v>
      </c>
      <c r="I291" s="27">
        <f t="shared" si="134"/>
        <v>0</v>
      </c>
      <c r="J291" s="27">
        <f t="shared" si="134"/>
        <v>683030.5</v>
      </c>
      <c r="K291" s="27">
        <f t="shared" si="134"/>
        <v>458651.39999999997</v>
      </c>
      <c r="L291" s="27">
        <f t="shared" si="134"/>
        <v>0</v>
      </c>
      <c r="M291" s="27">
        <f t="shared" si="134"/>
        <v>0</v>
      </c>
      <c r="N291" s="27">
        <f t="shared" si="134"/>
        <v>0</v>
      </c>
      <c r="O291" s="27">
        <f t="shared" si="134"/>
        <v>0</v>
      </c>
      <c r="P291" s="27">
        <f t="shared" si="134"/>
        <v>0</v>
      </c>
      <c r="Q291" s="27">
        <f t="shared" si="134"/>
        <v>0</v>
      </c>
      <c r="R291" s="38"/>
      <c r="S291" s="38"/>
    </row>
    <row r="292" spans="1:19" s="5" customFormat="1" ht="28.5">
      <c r="A292" s="37"/>
      <c r="B292" s="38"/>
      <c r="C292" s="26" t="s">
        <v>119</v>
      </c>
      <c r="D292" s="27">
        <f t="shared" si="131"/>
        <v>531988.7</v>
      </c>
      <c r="E292" s="27">
        <f t="shared" si="131"/>
        <v>0</v>
      </c>
      <c r="F292" s="27">
        <f aca="true" t="shared" si="135" ref="F292:Q292">F26+F124+F138+F222+F243+F250</f>
        <v>74792.9</v>
      </c>
      <c r="G292" s="27">
        <f t="shared" si="135"/>
        <v>0</v>
      </c>
      <c r="H292" s="27">
        <f t="shared" si="135"/>
        <v>0</v>
      </c>
      <c r="I292" s="27">
        <f t="shared" si="135"/>
        <v>0</v>
      </c>
      <c r="J292" s="27">
        <f t="shared" si="135"/>
        <v>457195.79999999993</v>
      </c>
      <c r="K292" s="27">
        <f t="shared" si="135"/>
        <v>0</v>
      </c>
      <c r="L292" s="27">
        <f t="shared" si="135"/>
        <v>0</v>
      </c>
      <c r="M292" s="27">
        <f t="shared" si="135"/>
        <v>0</v>
      </c>
      <c r="N292" s="27">
        <f t="shared" si="135"/>
        <v>19375.1</v>
      </c>
      <c r="O292" s="27">
        <f t="shared" si="135"/>
        <v>0</v>
      </c>
      <c r="P292" s="27">
        <f t="shared" si="135"/>
        <v>780</v>
      </c>
      <c r="Q292" s="27">
        <f t="shared" si="135"/>
        <v>0</v>
      </c>
      <c r="R292" s="38"/>
      <c r="S292" s="38"/>
    </row>
    <row r="293" spans="1:19" s="5" customFormat="1" ht="28.5">
      <c r="A293" s="37"/>
      <c r="B293" s="38"/>
      <c r="C293" s="26" t="s">
        <v>120</v>
      </c>
      <c r="D293" s="27">
        <f t="shared" si="131"/>
        <v>186795.9</v>
      </c>
      <c r="E293" s="27">
        <f t="shared" si="131"/>
        <v>0</v>
      </c>
      <c r="F293" s="27">
        <f aca="true" t="shared" si="136" ref="F293:Q293">F27+F125+F139+F223+F244+F251</f>
        <v>0</v>
      </c>
      <c r="G293" s="27">
        <f t="shared" si="136"/>
        <v>0</v>
      </c>
      <c r="H293" s="27">
        <f t="shared" si="136"/>
        <v>0</v>
      </c>
      <c r="I293" s="27">
        <f t="shared" si="136"/>
        <v>0</v>
      </c>
      <c r="J293" s="27">
        <f t="shared" si="136"/>
        <v>186795.9</v>
      </c>
      <c r="K293" s="27">
        <f t="shared" si="136"/>
        <v>0</v>
      </c>
      <c r="L293" s="27">
        <f t="shared" si="136"/>
        <v>0</v>
      </c>
      <c r="M293" s="27">
        <f t="shared" si="136"/>
        <v>0</v>
      </c>
      <c r="N293" s="27">
        <f t="shared" si="136"/>
        <v>0</v>
      </c>
      <c r="O293" s="27">
        <f t="shared" si="136"/>
        <v>0</v>
      </c>
      <c r="P293" s="27">
        <f t="shared" si="136"/>
        <v>0</v>
      </c>
      <c r="Q293" s="27">
        <f t="shared" si="136"/>
        <v>0</v>
      </c>
      <c r="R293" s="38"/>
      <c r="S293" s="38"/>
    </row>
    <row r="294" spans="1:19" s="5" customFormat="1" ht="28.5">
      <c r="A294" s="37"/>
      <c r="B294" s="38"/>
      <c r="C294" s="26" t="s">
        <v>121</v>
      </c>
      <c r="D294" s="27">
        <f t="shared" si="131"/>
        <v>113176.9</v>
      </c>
      <c r="E294" s="27">
        <f t="shared" si="131"/>
        <v>0</v>
      </c>
      <c r="F294" s="27">
        <f aca="true" t="shared" si="137" ref="F294:Q294">F28+F126+F140+F224+F245+F252</f>
        <v>0</v>
      </c>
      <c r="G294" s="27">
        <f t="shared" si="137"/>
        <v>0</v>
      </c>
      <c r="H294" s="27">
        <f t="shared" si="137"/>
        <v>0</v>
      </c>
      <c r="I294" s="27">
        <f t="shared" si="137"/>
        <v>0</v>
      </c>
      <c r="J294" s="27">
        <f t="shared" si="137"/>
        <v>113176.9</v>
      </c>
      <c r="K294" s="27">
        <f t="shared" si="137"/>
        <v>0</v>
      </c>
      <c r="L294" s="27">
        <f t="shared" si="137"/>
        <v>0</v>
      </c>
      <c r="M294" s="27">
        <f t="shared" si="137"/>
        <v>0</v>
      </c>
      <c r="N294" s="27">
        <f t="shared" si="137"/>
        <v>0</v>
      </c>
      <c r="O294" s="27">
        <f t="shared" si="137"/>
        <v>0</v>
      </c>
      <c r="P294" s="27">
        <f t="shared" si="137"/>
        <v>0</v>
      </c>
      <c r="Q294" s="27">
        <f t="shared" si="137"/>
        <v>0</v>
      </c>
      <c r="R294" s="38"/>
      <c r="S294" s="38"/>
    </row>
    <row r="295" spans="1:19" s="5" customFormat="1" ht="98.25" customHeight="1">
      <c r="A295" s="25" t="s">
        <v>19</v>
      </c>
      <c r="B295" s="43" t="s">
        <v>148</v>
      </c>
      <c r="C295" s="43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38"/>
      <c r="S295" s="38"/>
    </row>
    <row r="296" spans="1:19" s="5" customFormat="1" ht="15" customHeight="1">
      <c r="A296" s="37" t="s">
        <v>26</v>
      </c>
      <c r="B296" s="45" t="s">
        <v>217</v>
      </c>
      <c r="C296" s="26" t="s">
        <v>14</v>
      </c>
      <c r="D296" s="27">
        <f>SUM(D297:D302)</f>
        <v>3507875.5</v>
      </c>
      <c r="E296" s="27">
        <f>SUM(E297:E302)</f>
        <v>1640843.8000000003</v>
      </c>
      <c r="F296" s="27">
        <f>SUM(F297:F302)</f>
        <v>173934.5</v>
      </c>
      <c r="G296" s="27">
        <f aca="true" t="shared" si="138" ref="G296:Q296">SUM(G297:G302)</f>
        <v>0</v>
      </c>
      <c r="H296" s="27">
        <f t="shared" si="138"/>
        <v>0</v>
      </c>
      <c r="I296" s="27">
        <f t="shared" si="138"/>
        <v>0</v>
      </c>
      <c r="J296" s="27">
        <f t="shared" si="138"/>
        <v>3333941</v>
      </c>
      <c r="K296" s="27">
        <f t="shared" si="138"/>
        <v>1640843.8000000003</v>
      </c>
      <c r="L296" s="27">
        <f t="shared" si="138"/>
        <v>0</v>
      </c>
      <c r="M296" s="27">
        <f t="shared" si="138"/>
        <v>0</v>
      </c>
      <c r="N296" s="27">
        <f t="shared" si="138"/>
        <v>0</v>
      </c>
      <c r="O296" s="27">
        <f t="shared" si="138"/>
        <v>0</v>
      </c>
      <c r="P296" s="27">
        <f t="shared" si="138"/>
        <v>6808</v>
      </c>
      <c r="Q296" s="27">
        <f t="shared" si="138"/>
        <v>2236</v>
      </c>
      <c r="R296" s="36" t="s">
        <v>56</v>
      </c>
      <c r="S296" s="36"/>
    </row>
    <row r="297" spans="1:19" s="5" customFormat="1" ht="28.5">
      <c r="A297" s="37"/>
      <c r="B297" s="45"/>
      <c r="C297" s="26" t="s">
        <v>0</v>
      </c>
      <c r="D297" s="27">
        <f aca="true" t="shared" si="139" ref="D297:E302">F297+H297+J297+L297</f>
        <v>0</v>
      </c>
      <c r="E297" s="27">
        <f t="shared" si="139"/>
        <v>0</v>
      </c>
      <c r="F297" s="27">
        <f aca="true" t="shared" si="140" ref="F297:M302">F304+F311+F318+F325+F332+F339+F346</f>
        <v>0</v>
      </c>
      <c r="G297" s="27">
        <f t="shared" si="140"/>
        <v>0</v>
      </c>
      <c r="H297" s="27">
        <f t="shared" si="140"/>
        <v>0</v>
      </c>
      <c r="I297" s="27">
        <f t="shared" si="140"/>
        <v>0</v>
      </c>
      <c r="J297" s="27">
        <f t="shared" si="140"/>
        <v>0</v>
      </c>
      <c r="K297" s="27">
        <f t="shared" si="140"/>
        <v>0</v>
      </c>
      <c r="L297" s="27">
        <f t="shared" si="140"/>
        <v>0</v>
      </c>
      <c r="M297" s="27">
        <f t="shared" si="140"/>
        <v>0</v>
      </c>
      <c r="N297" s="27">
        <f aca="true" t="shared" si="141" ref="N297:Q302">N304+N311+N318+N325+N332+N339</f>
        <v>0</v>
      </c>
      <c r="O297" s="27">
        <f t="shared" si="141"/>
        <v>0</v>
      </c>
      <c r="P297" s="27">
        <f t="shared" si="141"/>
        <v>0</v>
      </c>
      <c r="Q297" s="27">
        <f t="shared" si="141"/>
        <v>0</v>
      </c>
      <c r="R297" s="36"/>
      <c r="S297" s="36"/>
    </row>
    <row r="298" spans="1:19" s="5" customFormat="1" ht="28.5">
      <c r="A298" s="37"/>
      <c r="B298" s="45"/>
      <c r="C298" s="26" t="s">
        <v>1</v>
      </c>
      <c r="D298" s="27">
        <f t="shared" si="139"/>
        <v>610486.6000000001</v>
      </c>
      <c r="E298" s="27">
        <f t="shared" si="139"/>
        <v>427339.9</v>
      </c>
      <c r="F298" s="27">
        <f t="shared" si="140"/>
        <v>1</v>
      </c>
      <c r="G298" s="27">
        <f t="shared" si="140"/>
        <v>0</v>
      </c>
      <c r="H298" s="27">
        <f t="shared" si="140"/>
        <v>0</v>
      </c>
      <c r="I298" s="27">
        <f t="shared" si="140"/>
        <v>0</v>
      </c>
      <c r="J298" s="27">
        <f t="shared" si="140"/>
        <v>610485.6000000001</v>
      </c>
      <c r="K298" s="27">
        <f t="shared" si="140"/>
        <v>427339.9</v>
      </c>
      <c r="L298" s="27">
        <f t="shared" si="140"/>
        <v>0</v>
      </c>
      <c r="M298" s="27">
        <f t="shared" si="140"/>
        <v>0</v>
      </c>
      <c r="N298" s="27">
        <f t="shared" si="141"/>
        <v>0</v>
      </c>
      <c r="O298" s="27">
        <f t="shared" si="141"/>
        <v>0</v>
      </c>
      <c r="P298" s="27">
        <f t="shared" si="141"/>
        <v>1100</v>
      </c>
      <c r="Q298" s="27">
        <f t="shared" si="141"/>
        <v>1100</v>
      </c>
      <c r="R298" s="36"/>
      <c r="S298" s="36"/>
    </row>
    <row r="299" spans="1:19" s="5" customFormat="1" ht="28.5">
      <c r="A299" s="37"/>
      <c r="B299" s="45"/>
      <c r="C299" s="26" t="s">
        <v>2</v>
      </c>
      <c r="D299" s="27">
        <f t="shared" si="139"/>
        <v>2201659.2</v>
      </c>
      <c r="E299" s="27">
        <f t="shared" si="139"/>
        <v>1213503.9000000001</v>
      </c>
      <c r="F299" s="27">
        <f t="shared" si="140"/>
        <v>1</v>
      </c>
      <c r="G299" s="27">
        <f t="shared" si="140"/>
        <v>0</v>
      </c>
      <c r="H299" s="27">
        <f t="shared" si="140"/>
        <v>0</v>
      </c>
      <c r="I299" s="27">
        <f t="shared" si="140"/>
        <v>0</v>
      </c>
      <c r="J299" s="27">
        <f t="shared" si="140"/>
        <v>2201658.2</v>
      </c>
      <c r="K299" s="27">
        <f t="shared" si="140"/>
        <v>1213503.9000000001</v>
      </c>
      <c r="L299" s="27">
        <f t="shared" si="140"/>
        <v>0</v>
      </c>
      <c r="M299" s="27">
        <f t="shared" si="140"/>
        <v>0</v>
      </c>
      <c r="N299" s="27">
        <f t="shared" si="141"/>
        <v>0</v>
      </c>
      <c r="O299" s="27">
        <f t="shared" si="141"/>
        <v>0</v>
      </c>
      <c r="P299" s="27">
        <f t="shared" si="141"/>
        <v>1136</v>
      </c>
      <c r="Q299" s="27">
        <f t="shared" si="141"/>
        <v>1136</v>
      </c>
      <c r="R299" s="36"/>
      <c r="S299" s="36"/>
    </row>
    <row r="300" spans="1:19" s="5" customFormat="1" ht="28.5">
      <c r="A300" s="37"/>
      <c r="B300" s="45"/>
      <c r="C300" s="26" t="s">
        <v>119</v>
      </c>
      <c r="D300" s="27">
        <f t="shared" si="139"/>
        <v>168131.9</v>
      </c>
      <c r="E300" s="27">
        <f t="shared" si="139"/>
        <v>0</v>
      </c>
      <c r="F300" s="27">
        <f t="shared" si="140"/>
        <v>42033</v>
      </c>
      <c r="G300" s="27">
        <f t="shared" si="140"/>
        <v>0</v>
      </c>
      <c r="H300" s="27">
        <f t="shared" si="140"/>
        <v>0</v>
      </c>
      <c r="I300" s="27">
        <f t="shared" si="140"/>
        <v>0</v>
      </c>
      <c r="J300" s="27">
        <f t="shared" si="140"/>
        <v>126098.9</v>
      </c>
      <c r="K300" s="27">
        <f t="shared" si="140"/>
        <v>0</v>
      </c>
      <c r="L300" s="27">
        <f t="shared" si="140"/>
        <v>0</v>
      </c>
      <c r="M300" s="27">
        <f t="shared" si="140"/>
        <v>0</v>
      </c>
      <c r="N300" s="27">
        <f t="shared" si="141"/>
        <v>0</v>
      </c>
      <c r="O300" s="27">
        <f t="shared" si="141"/>
        <v>0</v>
      </c>
      <c r="P300" s="27">
        <f t="shared" si="141"/>
        <v>1100</v>
      </c>
      <c r="Q300" s="27">
        <f t="shared" si="141"/>
        <v>0</v>
      </c>
      <c r="R300" s="36"/>
      <c r="S300" s="36"/>
    </row>
    <row r="301" spans="1:19" s="5" customFormat="1" ht="28.5">
      <c r="A301" s="37"/>
      <c r="B301" s="45"/>
      <c r="C301" s="26" t="s">
        <v>120</v>
      </c>
      <c r="D301" s="27">
        <f t="shared" si="139"/>
        <v>175866</v>
      </c>
      <c r="E301" s="27">
        <f t="shared" si="139"/>
        <v>0</v>
      </c>
      <c r="F301" s="27">
        <f t="shared" si="140"/>
        <v>43966.5</v>
      </c>
      <c r="G301" s="27">
        <f t="shared" si="140"/>
        <v>0</v>
      </c>
      <c r="H301" s="27">
        <f t="shared" si="140"/>
        <v>0</v>
      </c>
      <c r="I301" s="27">
        <f t="shared" si="140"/>
        <v>0</v>
      </c>
      <c r="J301" s="27">
        <f t="shared" si="140"/>
        <v>131899.5</v>
      </c>
      <c r="K301" s="27">
        <f t="shared" si="140"/>
        <v>0</v>
      </c>
      <c r="L301" s="27">
        <f t="shared" si="140"/>
        <v>0</v>
      </c>
      <c r="M301" s="27">
        <f t="shared" si="140"/>
        <v>0</v>
      </c>
      <c r="N301" s="27">
        <f t="shared" si="141"/>
        <v>0</v>
      </c>
      <c r="O301" s="27">
        <f t="shared" si="141"/>
        <v>0</v>
      </c>
      <c r="P301" s="27">
        <f t="shared" si="141"/>
        <v>0</v>
      </c>
      <c r="Q301" s="27">
        <f t="shared" si="141"/>
        <v>0</v>
      </c>
      <c r="R301" s="36"/>
      <c r="S301" s="36"/>
    </row>
    <row r="302" spans="1:19" s="5" customFormat="1" ht="29.25" thickBot="1">
      <c r="A302" s="37"/>
      <c r="B302" s="45"/>
      <c r="C302" s="26" t="s">
        <v>121</v>
      </c>
      <c r="D302" s="27">
        <f t="shared" si="139"/>
        <v>351731.8</v>
      </c>
      <c r="E302" s="27">
        <f t="shared" si="139"/>
        <v>0</v>
      </c>
      <c r="F302" s="27">
        <f t="shared" si="140"/>
        <v>87933</v>
      </c>
      <c r="G302" s="27">
        <f t="shared" si="140"/>
        <v>0</v>
      </c>
      <c r="H302" s="27">
        <f t="shared" si="140"/>
        <v>0</v>
      </c>
      <c r="I302" s="27">
        <f t="shared" si="140"/>
        <v>0</v>
      </c>
      <c r="J302" s="27">
        <f t="shared" si="140"/>
        <v>263798.8</v>
      </c>
      <c r="K302" s="27">
        <f t="shared" si="140"/>
        <v>0</v>
      </c>
      <c r="L302" s="27">
        <f t="shared" si="140"/>
        <v>0</v>
      </c>
      <c r="M302" s="27">
        <f t="shared" si="140"/>
        <v>0</v>
      </c>
      <c r="N302" s="27">
        <f t="shared" si="141"/>
        <v>0</v>
      </c>
      <c r="O302" s="27">
        <f t="shared" si="141"/>
        <v>0</v>
      </c>
      <c r="P302" s="27">
        <f t="shared" si="141"/>
        <v>3472</v>
      </c>
      <c r="Q302" s="27">
        <f t="shared" si="141"/>
        <v>0</v>
      </c>
      <c r="R302" s="36"/>
      <c r="S302" s="36"/>
    </row>
    <row r="303" spans="1:19" s="17" customFormat="1" ht="15" customHeight="1">
      <c r="A303" s="35" t="s">
        <v>149</v>
      </c>
      <c r="B303" s="39" t="s">
        <v>69</v>
      </c>
      <c r="C303" s="24" t="s">
        <v>14</v>
      </c>
      <c r="D303" s="29">
        <f>SUM(D304:D309)</f>
        <v>469543.80000000005</v>
      </c>
      <c r="E303" s="29">
        <f>SUM(E304:E309)</f>
        <v>469543.80000000005</v>
      </c>
      <c r="F303" s="29">
        <f>SUM(F304:F309)</f>
        <v>0</v>
      </c>
      <c r="G303" s="29">
        <f>SUM(G304:G309)</f>
        <v>0</v>
      </c>
      <c r="H303" s="29">
        <f aca="true" t="shared" si="142" ref="H303:Q303">SUM(H304:H309)</f>
        <v>0</v>
      </c>
      <c r="I303" s="29">
        <f t="shared" si="142"/>
        <v>0</v>
      </c>
      <c r="J303" s="29">
        <f t="shared" si="142"/>
        <v>469543.80000000005</v>
      </c>
      <c r="K303" s="29">
        <f t="shared" si="142"/>
        <v>469543.80000000005</v>
      </c>
      <c r="L303" s="29">
        <f t="shared" si="142"/>
        <v>0</v>
      </c>
      <c r="M303" s="29">
        <f t="shared" si="142"/>
        <v>0</v>
      </c>
      <c r="N303" s="29">
        <f t="shared" si="142"/>
        <v>0</v>
      </c>
      <c r="O303" s="29">
        <f t="shared" si="142"/>
        <v>0</v>
      </c>
      <c r="P303" s="29">
        <f t="shared" si="142"/>
        <v>1136</v>
      </c>
      <c r="Q303" s="29">
        <f t="shared" si="142"/>
        <v>1136</v>
      </c>
      <c r="R303" s="36" t="s">
        <v>56</v>
      </c>
      <c r="S303" s="36"/>
    </row>
    <row r="304" spans="1:19" s="3" customFormat="1" ht="15" customHeight="1">
      <c r="A304" s="35"/>
      <c r="B304" s="39"/>
      <c r="C304" s="24" t="s">
        <v>0</v>
      </c>
      <c r="D304" s="29">
        <f aca="true" t="shared" si="143" ref="D304:E309">F304+H304+J304+L304</f>
        <v>0</v>
      </c>
      <c r="E304" s="29">
        <f t="shared" si="143"/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36"/>
      <c r="S304" s="36"/>
    </row>
    <row r="305" spans="1:19" s="3" customFormat="1" ht="15">
      <c r="A305" s="35"/>
      <c r="B305" s="39"/>
      <c r="C305" s="24" t="s">
        <v>1</v>
      </c>
      <c r="D305" s="29">
        <f t="shared" si="143"/>
        <v>244194.2</v>
      </c>
      <c r="E305" s="29">
        <f t="shared" si="143"/>
        <v>244194.2</v>
      </c>
      <c r="F305" s="29">
        <v>0</v>
      </c>
      <c r="G305" s="29">
        <v>0</v>
      </c>
      <c r="H305" s="29">
        <v>0</v>
      </c>
      <c r="I305" s="29">
        <v>0</v>
      </c>
      <c r="J305" s="29">
        <v>244194.2</v>
      </c>
      <c r="K305" s="29">
        <v>244194.2</v>
      </c>
      <c r="L305" s="29">
        <v>0</v>
      </c>
      <c r="M305" s="29">
        <v>0</v>
      </c>
      <c r="N305" s="29">
        <v>0</v>
      </c>
      <c r="O305" s="29">
        <v>0</v>
      </c>
      <c r="P305" s="34">
        <v>0</v>
      </c>
      <c r="Q305" s="34">
        <v>0</v>
      </c>
      <c r="R305" s="36"/>
      <c r="S305" s="36"/>
    </row>
    <row r="306" spans="1:19" s="3" customFormat="1" ht="15">
      <c r="A306" s="35"/>
      <c r="B306" s="39"/>
      <c r="C306" s="24" t="s">
        <v>2</v>
      </c>
      <c r="D306" s="29">
        <f t="shared" si="143"/>
        <v>225349.6</v>
      </c>
      <c r="E306" s="29">
        <f t="shared" si="143"/>
        <v>225349.6</v>
      </c>
      <c r="F306" s="29">
        <v>0</v>
      </c>
      <c r="G306" s="29">
        <v>0</v>
      </c>
      <c r="H306" s="29">
        <v>0</v>
      </c>
      <c r="I306" s="29">
        <v>0</v>
      </c>
      <c r="J306" s="29">
        <f>K306</f>
        <v>225349.6</v>
      </c>
      <c r="K306" s="29">
        <v>225349.6</v>
      </c>
      <c r="L306" s="29">
        <v>0</v>
      </c>
      <c r="M306" s="29">
        <v>0</v>
      </c>
      <c r="N306" s="29">
        <v>0</v>
      </c>
      <c r="O306" s="29">
        <v>0</v>
      </c>
      <c r="P306" s="34">
        <v>1136</v>
      </c>
      <c r="Q306" s="34">
        <v>1136</v>
      </c>
      <c r="R306" s="36"/>
      <c r="S306" s="36"/>
    </row>
    <row r="307" spans="1:19" s="3" customFormat="1" ht="15">
      <c r="A307" s="35"/>
      <c r="B307" s="39"/>
      <c r="C307" s="24" t="s">
        <v>119</v>
      </c>
      <c r="D307" s="29">
        <f t="shared" si="143"/>
        <v>0</v>
      </c>
      <c r="E307" s="29">
        <f t="shared" si="143"/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36"/>
      <c r="S307" s="36"/>
    </row>
    <row r="308" spans="1:19" s="3" customFormat="1" ht="15">
      <c r="A308" s="35"/>
      <c r="B308" s="39"/>
      <c r="C308" s="24" t="s">
        <v>120</v>
      </c>
      <c r="D308" s="29">
        <f t="shared" si="143"/>
        <v>0</v>
      </c>
      <c r="E308" s="29">
        <f t="shared" si="143"/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36"/>
      <c r="S308" s="36"/>
    </row>
    <row r="309" spans="1:19" s="18" customFormat="1" ht="15.75" thickBot="1">
      <c r="A309" s="35"/>
      <c r="B309" s="39"/>
      <c r="C309" s="24" t="s">
        <v>121</v>
      </c>
      <c r="D309" s="29">
        <f t="shared" si="143"/>
        <v>0</v>
      </c>
      <c r="E309" s="29">
        <f t="shared" si="143"/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36"/>
      <c r="S309" s="36"/>
    </row>
    <row r="310" spans="1:19" ht="15" customHeight="1">
      <c r="A310" s="35" t="s">
        <v>150</v>
      </c>
      <c r="B310" s="39" t="s">
        <v>187</v>
      </c>
      <c r="C310" s="24" t="s">
        <v>14</v>
      </c>
      <c r="D310" s="29">
        <f>SUM(D311:D316)</f>
        <v>175865.9</v>
      </c>
      <c r="E310" s="29">
        <f>SUM(E311:E316)</f>
        <v>0</v>
      </c>
      <c r="F310" s="29">
        <f>SUM(F311:F316)</f>
        <v>43966.5</v>
      </c>
      <c r="G310" s="29">
        <f>SUM(G311:G316)</f>
        <v>0</v>
      </c>
      <c r="H310" s="29">
        <f aca="true" t="shared" si="144" ref="H310:M310">SUM(H311:H316)</f>
        <v>0</v>
      </c>
      <c r="I310" s="29">
        <f t="shared" si="144"/>
        <v>0</v>
      </c>
      <c r="J310" s="29">
        <f t="shared" si="144"/>
        <v>131899.4</v>
      </c>
      <c r="K310" s="29">
        <f t="shared" si="144"/>
        <v>0</v>
      </c>
      <c r="L310" s="29">
        <f t="shared" si="144"/>
        <v>0</v>
      </c>
      <c r="M310" s="29">
        <f t="shared" si="144"/>
        <v>0</v>
      </c>
      <c r="N310" s="29">
        <f>SUM(N311:N313)</f>
        <v>0</v>
      </c>
      <c r="O310" s="29">
        <f>SUM(O311:O313)</f>
        <v>0</v>
      </c>
      <c r="P310" s="29">
        <f>SUM(P311:P313)</f>
        <v>0</v>
      </c>
      <c r="Q310" s="29">
        <f>SUM(Q311:Q313)</f>
        <v>0</v>
      </c>
      <c r="R310" s="36" t="s">
        <v>56</v>
      </c>
      <c r="S310" s="36"/>
    </row>
    <row r="311" spans="1:19" ht="15" customHeight="1">
      <c r="A311" s="35"/>
      <c r="B311" s="39"/>
      <c r="C311" s="24" t="s">
        <v>0</v>
      </c>
      <c r="D311" s="29">
        <f aca="true" t="shared" si="145" ref="D311:E316">F311+H311+J311+L311</f>
        <v>0</v>
      </c>
      <c r="E311" s="29">
        <f t="shared" si="145"/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36"/>
      <c r="S311" s="36"/>
    </row>
    <row r="312" spans="1:19" ht="15">
      <c r="A312" s="35"/>
      <c r="B312" s="39"/>
      <c r="C312" s="24" t="s">
        <v>1</v>
      </c>
      <c r="D312" s="29">
        <f t="shared" si="145"/>
        <v>0</v>
      </c>
      <c r="E312" s="29">
        <f t="shared" si="145"/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36"/>
      <c r="S312" s="36"/>
    </row>
    <row r="313" spans="1:19" ht="15">
      <c r="A313" s="35"/>
      <c r="B313" s="39"/>
      <c r="C313" s="24" t="s">
        <v>2</v>
      </c>
      <c r="D313" s="29">
        <f t="shared" si="145"/>
        <v>0</v>
      </c>
      <c r="E313" s="29">
        <f t="shared" si="145"/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36"/>
      <c r="S313" s="36"/>
    </row>
    <row r="314" spans="1:19" ht="15">
      <c r="A314" s="35"/>
      <c r="B314" s="39"/>
      <c r="C314" s="24" t="s">
        <v>119</v>
      </c>
      <c r="D314" s="29">
        <f t="shared" si="145"/>
        <v>0</v>
      </c>
      <c r="E314" s="29">
        <f t="shared" si="145"/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36"/>
      <c r="S314" s="36"/>
    </row>
    <row r="315" spans="1:19" ht="15">
      <c r="A315" s="35"/>
      <c r="B315" s="39"/>
      <c r="C315" s="24" t="s">
        <v>120</v>
      </c>
      <c r="D315" s="29">
        <f t="shared" si="145"/>
        <v>0</v>
      </c>
      <c r="E315" s="29">
        <f t="shared" si="145"/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36"/>
      <c r="S315" s="36"/>
    </row>
    <row r="316" spans="1:19" ht="15">
      <c r="A316" s="35"/>
      <c r="B316" s="39"/>
      <c r="C316" s="24" t="s">
        <v>121</v>
      </c>
      <c r="D316" s="29">
        <f t="shared" si="145"/>
        <v>175865.9</v>
      </c>
      <c r="E316" s="29">
        <f t="shared" si="145"/>
        <v>0</v>
      </c>
      <c r="F316" s="29">
        <v>43966.5</v>
      </c>
      <c r="G316" s="29">
        <v>0</v>
      </c>
      <c r="H316" s="29">
        <v>0</v>
      </c>
      <c r="I316" s="29">
        <v>0</v>
      </c>
      <c r="J316" s="29">
        <v>131899.4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2200</v>
      </c>
      <c r="Q316" s="29">
        <v>0</v>
      </c>
      <c r="R316" s="36"/>
      <c r="S316" s="36"/>
    </row>
    <row r="317" spans="1:19" ht="15" customHeight="1">
      <c r="A317" s="35" t="s">
        <v>183</v>
      </c>
      <c r="B317" s="39" t="s">
        <v>188</v>
      </c>
      <c r="C317" s="24" t="s">
        <v>14</v>
      </c>
      <c r="D317" s="29">
        <f>SUM(D318:D323)</f>
        <v>343997.9</v>
      </c>
      <c r="E317" s="29">
        <f>SUM(E318:E323)</f>
        <v>0</v>
      </c>
      <c r="F317" s="29">
        <f>SUM(F318:F323)</f>
        <v>85999.5</v>
      </c>
      <c r="G317" s="29">
        <f aca="true" t="shared" si="146" ref="G317:M317">SUM(G318:G323)</f>
        <v>0</v>
      </c>
      <c r="H317" s="29">
        <f t="shared" si="146"/>
        <v>0</v>
      </c>
      <c r="I317" s="29">
        <f t="shared" si="146"/>
        <v>0</v>
      </c>
      <c r="J317" s="29">
        <f>SUM(J318:J323)</f>
        <v>257998.4</v>
      </c>
      <c r="K317" s="29">
        <f t="shared" si="146"/>
        <v>0</v>
      </c>
      <c r="L317" s="29">
        <f t="shared" si="146"/>
        <v>0</v>
      </c>
      <c r="M317" s="29">
        <f t="shared" si="146"/>
        <v>0</v>
      </c>
      <c r="N317" s="29">
        <f>SUM(N318:N320)</f>
        <v>0</v>
      </c>
      <c r="O317" s="29">
        <f>SUM(O318:O320)</f>
        <v>0</v>
      </c>
      <c r="P317" s="29">
        <f>SUM(P318:P320)</f>
        <v>0</v>
      </c>
      <c r="Q317" s="29">
        <f>SUM(Q318:Q320)</f>
        <v>0</v>
      </c>
      <c r="R317" s="36" t="s">
        <v>56</v>
      </c>
      <c r="S317" s="36"/>
    </row>
    <row r="318" spans="1:19" ht="15" customHeight="1">
      <c r="A318" s="35"/>
      <c r="B318" s="39"/>
      <c r="C318" s="24" t="s">
        <v>0</v>
      </c>
      <c r="D318" s="29">
        <f aca="true" t="shared" si="147" ref="D318:E323">F318+H318+J318+L318</f>
        <v>0</v>
      </c>
      <c r="E318" s="29">
        <f t="shared" si="147"/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36"/>
      <c r="S318" s="36"/>
    </row>
    <row r="319" spans="1:19" ht="15">
      <c r="A319" s="35"/>
      <c r="B319" s="39"/>
      <c r="C319" s="24" t="s">
        <v>1</v>
      </c>
      <c r="D319" s="29">
        <f t="shared" si="147"/>
        <v>0</v>
      </c>
      <c r="E319" s="29">
        <f t="shared" si="147"/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36"/>
      <c r="S319" s="36"/>
    </row>
    <row r="320" spans="1:19" ht="15">
      <c r="A320" s="35"/>
      <c r="B320" s="39"/>
      <c r="C320" s="24" t="s">
        <v>2</v>
      </c>
      <c r="D320" s="29">
        <f t="shared" si="147"/>
        <v>0</v>
      </c>
      <c r="E320" s="29">
        <f t="shared" si="147"/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36"/>
      <c r="S320" s="36"/>
    </row>
    <row r="321" spans="1:19" ht="15">
      <c r="A321" s="35"/>
      <c r="B321" s="39"/>
      <c r="C321" s="24" t="s">
        <v>119</v>
      </c>
      <c r="D321" s="29">
        <f>F321+H321+J321+L321</f>
        <v>168131.9</v>
      </c>
      <c r="E321" s="29">
        <f t="shared" si="147"/>
        <v>0</v>
      </c>
      <c r="F321" s="29">
        <v>42033</v>
      </c>
      <c r="G321" s="29">
        <v>0</v>
      </c>
      <c r="H321" s="29">
        <v>0</v>
      </c>
      <c r="I321" s="29">
        <v>0</v>
      </c>
      <c r="J321" s="29">
        <v>126098.9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1100</v>
      </c>
      <c r="Q321" s="29">
        <v>0</v>
      </c>
      <c r="R321" s="36"/>
      <c r="S321" s="36"/>
    </row>
    <row r="322" spans="1:19" ht="15">
      <c r="A322" s="35"/>
      <c r="B322" s="39"/>
      <c r="C322" s="24" t="s">
        <v>120</v>
      </c>
      <c r="D322" s="29">
        <f>F322+H322+J322+L322</f>
        <v>175866</v>
      </c>
      <c r="E322" s="29">
        <f t="shared" si="147"/>
        <v>0</v>
      </c>
      <c r="F322" s="29">
        <v>43966.5</v>
      </c>
      <c r="G322" s="29">
        <v>0</v>
      </c>
      <c r="H322" s="29">
        <v>0</v>
      </c>
      <c r="I322" s="29">
        <v>0</v>
      </c>
      <c r="J322" s="29">
        <v>131899.5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36"/>
      <c r="S322" s="36"/>
    </row>
    <row r="323" spans="1:19" ht="15">
      <c r="A323" s="35"/>
      <c r="B323" s="39"/>
      <c r="C323" s="24" t="s">
        <v>121</v>
      </c>
      <c r="D323" s="29">
        <f>F323+H323+J323+L323</f>
        <v>0</v>
      </c>
      <c r="E323" s="29">
        <f t="shared" si="147"/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36"/>
      <c r="S323" s="36"/>
    </row>
    <row r="324" spans="1:19" ht="15" customHeight="1">
      <c r="A324" s="35" t="s">
        <v>184</v>
      </c>
      <c r="B324" s="39" t="s">
        <v>195</v>
      </c>
      <c r="C324" s="24" t="s">
        <v>14</v>
      </c>
      <c r="D324" s="29">
        <f>SUM(D325:D330)</f>
        <v>1171302</v>
      </c>
      <c r="E324" s="29">
        <f>SUM(E325:E330)</f>
        <v>1171300</v>
      </c>
      <c r="F324" s="29">
        <f aca="true" t="shared" si="148" ref="F324:M324">SUM(F325:F327)</f>
        <v>2</v>
      </c>
      <c r="G324" s="29">
        <f t="shared" si="148"/>
        <v>0</v>
      </c>
      <c r="H324" s="29">
        <f t="shared" si="148"/>
        <v>0</v>
      </c>
      <c r="I324" s="29">
        <f t="shared" si="148"/>
        <v>0</v>
      </c>
      <c r="J324" s="29">
        <f t="shared" si="148"/>
        <v>1171300</v>
      </c>
      <c r="K324" s="29">
        <f t="shared" si="148"/>
        <v>1171300</v>
      </c>
      <c r="L324" s="29">
        <f t="shared" si="148"/>
        <v>0</v>
      </c>
      <c r="M324" s="29">
        <f t="shared" si="148"/>
        <v>0</v>
      </c>
      <c r="N324" s="29">
        <f>SUM(N325:N327)</f>
        <v>0</v>
      </c>
      <c r="O324" s="29">
        <f>SUM(O325:O327)</f>
        <v>0</v>
      </c>
      <c r="P324" s="29">
        <f>SUM(P325:P327)</f>
        <v>1100</v>
      </c>
      <c r="Q324" s="29">
        <f>SUM(Q325:Q327)</f>
        <v>1100</v>
      </c>
      <c r="R324" s="36" t="s">
        <v>56</v>
      </c>
      <c r="S324" s="36"/>
    </row>
    <row r="325" spans="1:19" ht="15" customHeight="1">
      <c r="A325" s="35"/>
      <c r="B325" s="39"/>
      <c r="C325" s="24" t="s">
        <v>0</v>
      </c>
      <c r="D325" s="29">
        <f aca="true" t="shared" si="149" ref="D325:E330">F325+H325+J325+L325</f>
        <v>0</v>
      </c>
      <c r="E325" s="29">
        <f t="shared" si="149"/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36"/>
      <c r="S325" s="36"/>
    </row>
    <row r="326" spans="1:19" ht="15">
      <c r="A326" s="35"/>
      <c r="B326" s="39"/>
      <c r="C326" s="24" t="s">
        <v>1</v>
      </c>
      <c r="D326" s="29">
        <f t="shared" si="149"/>
        <v>183146.7</v>
      </c>
      <c r="E326" s="29">
        <f t="shared" si="149"/>
        <v>183145.7</v>
      </c>
      <c r="F326" s="29">
        <v>1</v>
      </c>
      <c r="G326" s="29">
        <v>0</v>
      </c>
      <c r="H326" s="29">
        <v>0</v>
      </c>
      <c r="I326" s="29">
        <v>0</v>
      </c>
      <c r="J326" s="29">
        <v>183145.7</v>
      </c>
      <c r="K326" s="29">
        <v>183145.7</v>
      </c>
      <c r="L326" s="29">
        <v>0</v>
      </c>
      <c r="M326" s="29">
        <v>0</v>
      </c>
      <c r="N326" s="29">
        <v>0</v>
      </c>
      <c r="O326" s="29">
        <v>0</v>
      </c>
      <c r="P326" s="29">
        <v>1100</v>
      </c>
      <c r="Q326" s="29">
        <v>1100</v>
      </c>
      <c r="R326" s="36"/>
      <c r="S326" s="36"/>
    </row>
    <row r="327" spans="1:19" ht="15">
      <c r="A327" s="35"/>
      <c r="B327" s="39"/>
      <c r="C327" s="24" t="s">
        <v>2</v>
      </c>
      <c r="D327" s="29">
        <f t="shared" si="149"/>
        <v>988155.3</v>
      </c>
      <c r="E327" s="29">
        <f t="shared" si="149"/>
        <v>988154.3</v>
      </c>
      <c r="F327" s="29">
        <v>1</v>
      </c>
      <c r="G327" s="29">
        <v>0</v>
      </c>
      <c r="H327" s="29">
        <v>0</v>
      </c>
      <c r="I327" s="29">
        <v>0</v>
      </c>
      <c r="J327" s="29">
        <v>988154.3</v>
      </c>
      <c r="K327" s="29">
        <v>988154.3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36"/>
      <c r="S327" s="36"/>
    </row>
    <row r="328" spans="1:19" ht="15">
      <c r="A328" s="35"/>
      <c r="B328" s="39"/>
      <c r="C328" s="24" t="s">
        <v>119</v>
      </c>
      <c r="D328" s="29">
        <f t="shared" si="149"/>
        <v>0</v>
      </c>
      <c r="E328" s="29">
        <f t="shared" si="149"/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36"/>
      <c r="S328" s="36"/>
    </row>
    <row r="329" spans="1:19" ht="15">
      <c r="A329" s="35"/>
      <c r="B329" s="39"/>
      <c r="C329" s="24" t="s">
        <v>120</v>
      </c>
      <c r="D329" s="29">
        <f t="shared" si="149"/>
        <v>0</v>
      </c>
      <c r="E329" s="29">
        <f t="shared" si="149"/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36"/>
      <c r="S329" s="36"/>
    </row>
    <row r="330" spans="1:19" ht="15">
      <c r="A330" s="35"/>
      <c r="B330" s="39"/>
      <c r="C330" s="24" t="s">
        <v>121</v>
      </c>
      <c r="D330" s="29">
        <f t="shared" si="149"/>
        <v>0</v>
      </c>
      <c r="E330" s="29">
        <f t="shared" si="149"/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/>
      <c r="M330" s="29"/>
      <c r="N330" s="29">
        <v>0</v>
      </c>
      <c r="O330" s="29">
        <v>0</v>
      </c>
      <c r="P330" s="29">
        <v>0</v>
      </c>
      <c r="Q330" s="29">
        <v>0</v>
      </c>
      <c r="R330" s="36"/>
      <c r="S330" s="36"/>
    </row>
    <row r="331" spans="1:19" ht="15" customHeight="1">
      <c r="A331" s="35" t="s">
        <v>185</v>
      </c>
      <c r="B331" s="39" t="s">
        <v>189</v>
      </c>
      <c r="C331" s="24" t="s">
        <v>14</v>
      </c>
      <c r="D331" s="29">
        <f>SUM(D332:D337)</f>
        <v>175865.9</v>
      </c>
      <c r="E331" s="29">
        <f>SUM(E332:E337)</f>
        <v>0</v>
      </c>
      <c r="F331" s="29">
        <f aca="true" t="shared" si="150" ref="F331:M331">SUM(F332:F334)</f>
        <v>0</v>
      </c>
      <c r="G331" s="29">
        <f t="shared" si="150"/>
        <v>0</v>
      </c>
      <c r="H331" s="29">
        <f t="shared" si="150"/>
        <v>0</v>
      </c>
      <c r="I331" s="29">
        <f t="shared" si="150"/>
        <v>0</v>
      </c>
      <c r="J331" s="29">
        <f t="shared" si="150"/>
        <v>0</v>
      </c>
      <c r="K331" s="29">
        <f t="shared" si="150"/>
        <v>0</v>
      </c>
      <c r="L331" s="29">
        <f t="shared" si="150"/>
        <v>0</v>
      </c>
      <c r="M331" s="29">
        <f t="shared" si="150"/>
        <v>0</v>
      </c>
      <c r="N331" s="29">
        <f>SUM(N332:N334)</f>
        <v>0</v>
      </c>
      <c r="O331" s="29">
        <f>SUM(O332:O334)</f>
        <v>0</v>
      </c>
      <c r="P331" s="29">
        <f>SUM(P332:P334)</f>
        <v>0</v>
      </c>
      <c r="Q331" s="29">
        <f>SUM(Q332:Q334)</f>
        <v>0</v>
      </c>
      <c r="R331" s="36" t="s">
        <v>56</v>
      </c>
      <c r="S331" s="36"/>
    </row>
    <row r="332" spans="1:19" ht="15">
      <c r="A332" s="35"/>
      <c r="B332" s="39"/>
      <c r="C332" s="24" t="s">
        <v>0</v>
      </c>
      <c r="D332" s="29">
        <f aca="true" t="shared" si="151" ref="D332:E337">F332+H332+J332+L332</f>
        <v>0</v>
      </c>
      <c r="E332" s="29">
        <f t="shared" si="151"/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36"/>
      <c r="S332" s="36"/>
    </row>
    <row r="333" spans="1:19" ht="15">
      <c r="A333" s="35"/>
      <c r="B333" s="39"/>
      <c r="C333" s="24" t="s">
        <v>1</v>
      </c>
      <c r="D333" s="29">
        <f t="shared" si="151"/>
        <v>0</v>
      </c>
      <c r="E333" s="29">
        <f t="shared" si="151"/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36"/>
      <c r="S333" s="36"/>
    </row>
    <row r="334" spans="1:19" ht="15">
      <c r="A334" s="35"/>
      <c r="B334" s="39"/>
      <c r="C334" s="24" t="s">
        <v>2</v>
      </c>
      <c r="D334" s="29">
        <f t="shared" si="151"/>
        <v>0</v>
      </c>
      <c r="E334" s="29">
        <f t="shared" si="151"/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36"/>
      <c r="S334" s="36"/>
    </row>
    <row r="335" spans="1:19" ht="15">
      <c r="A335" s="35"/>
      <c r="B335" s="39"/>
      <c r="C335" s="24" t="s">
        <v>119</v>
      </c>
      <c r="D335" s="29">
        <f t="shared" si="151"/>
        <v>0</v>
      </c>
      <c r="E335" s="29">
        <f t="shared" si="151"/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36"/>
      <c r="S335" s="36"/>
    </row>
    <row r="336" spans="1:19" ht="15">
      <c r="A336" s="35"/>
      <c r="B336" s="39"/>
      <c r="C336" s="24" t="s">
        <v>120</v>
      </c>
      <c r="D336" s="29">
        <f t="shared" si="151"/>
        <v>0</v>
      </c>
      <c r="E336" s="29">
        <f t="shared" si="151"/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36"/>
      <c r="S336" s="36"/>
    </row>
    <row r="337" spans="1:19" ht="15">
      <c r="A337" s="35"/>
      <c r="B337" s="39"/>
      <c r="C337" s="24" t="s">
        <v>121</v>
      </c>
      <c r="D337" s="29">
        <f t="shared" si="151"/>
        <v>175865.9</v>
      </c>
      <c r="E337" s="29">
        <f t="shared" si="151"/>
        <v>0</v>
      </c>
      <c r="F337" s="29">
        <v>43966.5</v>
      </c>
      <c r="G337" s="29">
        <v>0</v>
      </c>
      <c r="H337" s="29">
        <v>0</v>
      </c>
      <c r="I337" s="29">
        <v>0</v>
      </c>
      <c r="J337" s="29">
        <v>131899.4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1272</v>
      </c>
      <c r="Q337" s="29">
        <v>0</v>
      </c>
      <c r="R337" s="36"/>
      <c r="S337" s="36"/>
    </row>
    <row r="338" spans="1:19" ht="15" customHeight="1">
      <c r="A338" s="35" t="s">
        <v>186</v>
      </c>
      <c r="B338" s="39" t="s">
        <v>212</v>
      </c>
      <c r="C338" s="24" t="s">
        <v>14</v>
      </c>
      <c r="D338" s="29">
        <f>SUM(D339:D344)</f>
        <v>0</v>
      </c>
      <c r="E338" s="29">
        <f>SUM(E339:E344)</f>
        <v>0</v>
      </c>
      <c r="F338" s="29">
        <f>SUM(F339:F341)</f>
        <v>0</v>
      </c>
      <c r="G338" s="29">
        <f>SUM(G339:G341)</f>
        <v>0</v>
      </c>
      <c r="H338" s="29">
        <f aca="true" t="shared" si="152" ref="H338:Q338">SUM(H339:H344)</f>
        <v>0</v>
      </c>
      <c r="I338" s="29">
        <f t="shared" si="152"/>
        <v>0</v>
      </c>
      <c r="J338" s="29">
        <f t="shared" si="152"/>
        <v>0</v>
      </c>
      <c r="K338" s="29">
        <f t="shared" si="152"/>
        <v>0</v>
      </c>
      <c r="L338" s="29">
        <f t="shared" si="152"/>
        <v>0</v>
      </c>
      <c r="M338" s="29">
        <f t="shared" si="152"/>
        <v>0</v>
      </c>
      <c r="N338" s="29">
        <f t="shared" si="152"/>
        <v>0</v>
      </c>
      <c r="O338" s="29">
        <f t="shared" si="152"/>
        <v>0</v>
      </c>
      <c r="P338" s="29">
        <f t="shared" si="152"/>
        <v>0</v>
      </c>
      <c r="Q338" s="29">
        <f t="shared" si="152"/>
        <v>0</v>
      </c>
      <c r="R338" s="36" t="s">
        <v>56</v>
      </c>
      <c r="S338" s="36"/>
    </row>
    <row r="339" spans="1:19" ht="15">
      <c r="A339" s="35"/>
      <c r="B339" s="39"/>
      <c r="C339" s="24" t="s">
        <v>0</v>
      </c>
      <c r="D339" s="29">
        <f>F339+H339+J339+L339</f>
        <v>0</v>
      </c>
      <c r="E339" s="29">
        <f aca="true" t="shared" si="153" ref="E339:E344">G339+I339+K339+M339</f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36"/>
      <c r="S339" s="36"/>
    </row>
    <row r="340" spans="1:19" ht="15">
      <c r="A340" s="35"/>
      <c r="B340" s="39"/>
      <c r="C340" s="24" t="s">
        <v>1</v>
      </c>
      <c r="D340" s="29">
        <f>F340+H340+J340+L340</f>
        <v>0</v>
      </c>
      <c r="E340" s="29">
        <f t="shared" si="153"/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36"/>
      <c r="S340" s="36"/>
    </row>
    <row r="341" spans="1:19" ht="15">
      <c r="A341" s="35"/>
      <c r="B341" s="39"/>
      <c r="C341" s="24" t="s">
        <v>2</v>
      </c>
      <c r="D341" s="29">
        <f>F341+H341+J341+L341</f>
        <v>0</v>
      </c>
      <c r="E341" s="29">
        <f t="shared" si="153"/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36"/>
      <c r="S341" s="36"/>
    </row>
    <row r="342" spans="1:19" ht="15">
      <c r="A342" s="35"/>
      <c r="B342" s="39"/>
      <c r="C342" s="24" t="s">
        <v>119</v>
      </c>
      <c r="D342" s="29">
        <v>0</v>
      </c>
      <c r="E342" s="29">
        <f t="shared" si="153"/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36"/>
      <c r="S342" s="36"/>
    </row>
    <row r="343" spans="1:19" ht="15">
      <c r="A343" s="35"/>
      <c r="B343" s="39"/>
      <c r="C343" s="24" t="s">
        <v>120</v>
      </c>
      <c r="D343" s="29">
        <f>F343+H343+J343+L343</f>
        <v>0</v>
      </c>
      <c r="E343" s="29">
        <f t="shared" si="153"/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36"/>
      <c r="S343" s="36"/>
    </row>
    <row r="344" spans="1:19" ht="15">
      <c r="A344" s="35"/>
      <c r="B344" s="39"/>
      <c r="C344" s="24" t="s">
        <v>121</v>
      </c>
      <c r="D344" s="29">
        <f>F344+H344+J344+L344</f>
        <v>0</v>
      </c>
      <c r="E344" s="29">
        <f t="shared" si="153"/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36"/>
      <c r="S344" s="36"/>
    </row>
    <row r="345" spans="1:19" ht="15" customHeight="1">
      <c r="A345" s="35" t="s">
        <v>218</v>
      </c>
      <c r="B345" s="39" t="s">
        <v>219</v>
      </c>
      <c r="C345" s="24" t="s">
        <v>14</v>
      </c>
      <c r="D345" s="29">
        <f>SUM(D346:D351)</f>
        <v>1171300</v>
      </c>
      <c r="E345" s="29">
        <f>SUM(E346:E351)</f>
        <v>0</v>
      </c>
      <c r="F345" s="29">
        <f aca="true" t="shared" si="154" ref="F345:M345">SUM(F346:F348)</f>
        <v>0</v>
      </c>
      <c r="G345" s="29">
        <f t="shared" si="154"/>
        <v>0</v>
      </c>
      <c r="H345" s="29">
        <f t="shared" si="154"/>
        <v>0</v>
      </c>
      <c r="I345" s="29">
        <f t="shared" si="154"/>
        <v>0</v>
      </c>
      <c r="J345" s="29">
        <f t="shared" si="154"/>
        <v>1171300</v>
      </c>
      <c r="K345" s="29">
        <f t="shared" si="154"/>
        <v>0</v>
      </c>
      <c r="L345" s="29">
        <f t="shared" si="154"/>
        <v>0</v>
      </c>
      <c r="M345" s="29">
        <f t="shared" si="154"/>
        <v>0</v>
      </c>
      <c r="N345" s="29">
        <f>SUM(N346:N348)</f>
        <v>0</v>
      </c>
      <c r="O345" s="29">
        <f>SUM(O346:O348)</f>
        <v>0</v>
      </c>
      <c r="P345" s="29">
        <f>SUM(P346:P348)</f>
        <v>0</v>
      </c>
      <c r="Q345" s="29">
        <f>SUM(Q346:Q348)</f>
        <v>0</v>
      </c>
      <c r="R345" s="36" t="s">
        <v>56</v>
      </c>
      <c r="S345" s="36"/>
    </row>
    <row r="346" spans="1:19" ht="15" customHeight="1">
      <c r="A346" s="35"/>
      <c r="B346" s="39"/>
      <c r="C346" s="24" t="s">
        <v>0</v>
      </c>
      <c r="D346" s="29">
        <f aca="true" t="shared" si="155" ref="D346:D351">F346+H346+J346+L346</f>
        <v>0</v>
      </c>
      <c r="E346" s="29">
        <f aca="true" t="shared" si="156" ref="E346:E351">G346+I346+K346+M346</f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36"/>
      <c r="S346" s="36"/>
    </row>
    <row r="347" spans="1:19" ht="15">
      <c r="A347" s="35"/>
      <c r="B347" s="39"/>
      <c r="C347" s="24" t="s">
        <v>1</v>
      </c>
      <c r="D347" s="29">
        <f t="shared" si="155"/>
        <v>183145.7</v>
      </c>
      <c r="E347" s="29">
        <f t="shared" si="156"/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183145.7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36"/>
      <c r="S347" s="36"/>
    </row>
    <row r="348" spans="1:19" ht="15">
      <c r="A348" s="35"/>
      <c r="B348" s="39"/>
      <c r="C348" s="24" t="s">
        <v>2</v>
      </c>
      <c r="D348" s="29">
        <f t="shared" si="155"/>
        <v>988154.3</v>
      </c>
      <c r="E348" s="29">
        <f t="shared" si="156"/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988154.3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36"/>
      <c r="S348" s="36"/>
    </row>
    <row r="349" spans="1:19" ht="15">
      <c r="A349" s="35"/>
      <c r="B349" s="39"/>
      <c r="C349" s="24" t="s">
        <v>119</v>
      </c>
      <c r="D349" s="29">
        <f t="shared" si="155"/>
        <v>0</v>
      </c>
      <c r="E349" s="29">
        <f t="shared" si="156"/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36"/>
      <c r="S349" s="36"/>
    </row>
    <row r="350" spans="1:19" ht="15">
      <c r="A350" s="35"/>
      <c r="B350" s="39"/>
      <c r="C350" s="24" t="s">
        <v>120</v>
      </c>
      <c r="D350" s="29">
        <f t="shared" si="155"/>
        <v>0</v>
      </c>
      <c r="E350" s="29">
        <f t="shared" si="156"/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36"/>
      <c r="S350" s="36"/>
    </row>
    <row r="351" spans="1:19" ht="15">
      <c r="A351" s="35"/>
      <c r="B351" s="39"/>
      <c r="C351" s="24" t="s">
        <v>121</v>
      </c>
      <c r="D351" s="29">
        <f t="shared" si="155"/>
        <v>0</v>
      </c>
      <c r="E351" s="29">
        <f t="shared" si="156"/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36"/>
      <c r="S351" s="36"/>
    </row>
    <row r="352" spans="1:19" s="5" customFormat="1" ht="15" customHeight="1">
      <c r="A352" s="37" t="s">
        <v>27</v>
      </c>
      <c r="B352" s="45" t="s">
        <v>151</v>
      </c>
      <c r="C352" s="26" t="s">
        <v>14</v>
      </c>
      <c r="D352" s="27">
        <f>SUM(D353:D358)</f>
        <v>39197.600000000006</v>
      </c>
      <c r="E352" s="27">
        <f>SUM(E353:E358)</f>
        <v>6786.200000000001</v>
      </c>
      <c r="F352" s="27">
        <f>SUM(F353:F358)</f>
        <v>24197.600000000002</v>
      </c>
      <c r="G352" s="27">
        <f aca="true" t="shared" si="157" ref="G352:Q352">SUM(G353:G358)</f>
        <v>6786.200000000001</v>
      </c>
      <c r="H352" s="27">
        <f t="shared" si="157"/>
        <v>0</v>
      </c>
      <c r="I352" s="27">
        <f t="shared" si="157"/>
        <v>0</v>
      </c>
      <c r="J352" s="27">
        <f t="shared" si="157"/>
        <v>15000</v>
      </c>
      <c r="K352" s="27">
        <f t="shared" si="157"/>
        <v>0</v>
      </c>
      <c r="L352" s="27">
        <f t="shared" si="157"/>
        <v>0</v>
      </c>
      <c r="M352" s="27">
        <f t="shared" si="157"/>
        <v>0</v>
      </c>
      <c r="N352" s="27">
        <f t="shared" si="157"/>
        <v>0</v>
      </c>
      <c r="O352" s="27">
        <f t="shared" si="157"/>
        <v>0</v>
      </c>
      <c r="P352" s="27">
        <f t="shared" si="157"/>
        <v>0</v>
      </c>
      <c r="Q352" s="27">
        <f t="shared" si="157"/>
        <v>0</v>
      </c>
      <c r="R352" s="38" t="s">
        <v>18</v>
      </c>
      <c r="S352" s="38"/>
    </row>
    <row r="353" spans="1:19" s="5" customFormat="1" ht="28.5">
      <c r="A353" s="37"/>
      <c r="B353" s="45"/>
      <c r="C353" s="26" t="s">
        <v>0</v>
      </c>
      <c r="D353" s="27">
        <f aca="true" t="shared" si="158" ref="D353:E355">F353+H353+J353+L353</f>
        <v>6786.200000000001</v>
      </c>
      <c r="E353" s="27">
        <f t="shared" si="158"/>
        <v>6786.200000000001</v>
      </c>
      <c r="F353" s="27">
        <f aca="true" t="shared" si="159" ref="F353:N353">F360+F367+F374+F381+F388</f>
        <v>6786.200000000001</v>
      </c>
      <c r="G353" s="27">
        <f t="shared" si="159"/>
        <v>6786.200000000001</v>
      </c>
      <c r="H353" s="27">
        <f t="shared" si="159"/>
        <v>0</v>
      </c>
      <c r="I353" s="27">
        <f t="shared" si="159"/>
        <v>0</v>
      </c>
      <c r="J353" s="27">
        <f t="shared" si="159"/>
        <v>0</v>
      </c>
      <c r="K353" s="27">
        <f t="shared" si="159"/>
        <v>0</v>
      </c>
      <c r="L353" s="27">
        <f t="shared" si="159"/>
        <v>0</v>
      </c>
      <c r="M353" s="27">
        <f t="shared" si="159"/>
        <v>0</v>
      </c>
      <c r="N353" s="27">
        <f t="shared" si="159"/>
        <v>0</v>
      </c>
      <c r="O353" s="27">
        <f>Q353+S353+U353+W353</f>
        <v>0</v>
      </c>
      <c r="P353" s="27">
        <f>R353+T353+V353+X353</f>
        <v>0</v>
      </c>
      <c r="Q353" s="27">
        <f>S353+U353+W353+Y353</f>
        <v>0</v>
      </c>
      <c r="R353" s="38"/>
      <c r="S353" s="38"/>
    </row>
    <row r="354" spans="1:19" s="5" customFormat="1" ht="28.5">
      <c r="A354" s="37"/>
      <c r="B354" s="45"/>
      <c r="C354" s="26" t="s">
        <v>1</v>
      </c>
      <c r="D354" s="27">
        <f t="shared" si="158"/>
        <v>32411.4</v>
      </c>
      <c r="E354" s="27">
        <f t="shared" si="158"/>
        <v>0</v>
      </c>
      <c r="F354" s="27">
        <f aca="true" t="shared" si="160" ref="F354:N354">F361+F368+F375+F382+F389</f>
        <v>17411.4</v>
      </c>
      <c r="G354" s="27">
        <f t="shared" si="160"/>
        <v>0</v>
      </c>
      <c r="H354" s="27">
        <f t="shared" si="160"/>
        <v>0</v>
      </c>
      <c r="I354" s="27">
        <f t="shared" si="160"/>
        <v>0</v>
      </c>
      <c r="J354" s="27">
        <f t="shared" si="160"/>
        <v>15000</v>
      </c>
      <c r="K354" s="27">
        <f t="shared" si="160"/>
        <v>0</v>
      </c>
      <c r="L354" s="27">
        <f t="shared" si="160"/>
        <v>0</v>
      </c>
      <c r="M354" s="27">
        <f t="shared" si="160"/>
        <v>0</v>
      </c>
      <c r="N354" s="27">
        <f t="shared" si="160"/>
        <v>0</v>
      </c>
      <c r="O354" s="27">
        <f aca="true" t="shared" si="161" ref="O354:Q358">O361+O368+O375+O382+O389</f>
        <v>0</v>
      </c>
      <c r="P354" s="27">
        <f t="shared" si="161"/>
        <v>0</v>
      </c>
      <c r="Q354" s="27">
        <f t="shared" si="161"/>
        <v>0</v>
      </c>
      <c r="R354" s="38"/>
      <c r="S354" s="38"/>
    </row>
    <row r="355" spans="1:19" s="5" customFormat="1" ht="28.5">
      <c r="A355" s="37"/>
      <c r="B355" s="45"/>
      <c r="C355" s="26" t="s">
        <v>2</v>
      </c>
      <c r="D355" s="27">
        <f t="shared" si="158"/>
        <v>0</v>
      </c>
      <c r="E355" s="27">
        <f t="shared" si="158"/>
        <v>0</v>
      </c>
      <c r="F355" s="27">
        <f aca="true" t="shared" si="162" ref="F355:N355">F362+F369+F376+F383+F390</f>
        <v>0</v>
      </c>
      <c r="G355" s="27">
        <f t="shared" si="162"/>
        <v>0</v>
      </c>
      <c r="H355" s="27">
        <f t="shared" si="162"/>
        <v>0</v>
      </c>
      <c r="I355" s="27">
        <f t="shared" si="162"/>
        <v>0</v>
      </c>
      <c r="J355" s="27">
        <f t="shared" si="162"/>
        <v>0</v>
      </c>
      <c r="K355" s="27">
        <f t="shared" si="162"/>
        <v>0</v>
      </c>
      <c r="L355" s="27">
        <f t="shared" si="162"/>
        <v>0</v>
      </c>
      <c r="M355" s="27">
        <f t="shared" si="162"/>
        <v>0</v>
      </c>
      <c r="N355" s="27">
        <f t="shared" si="162"/>
        <v>0</v>
      </c>
      <c r="O355" s="27">
        <f t="shared" si="161"/>
        <v>0</v>
      </c>
      <c r="P355" s="27">
        <f t="shared" si="161"/>
        <v>0</v>
      </c>
      <c r="Q355" s="27">
        <f t="shared" si="161"/>
        <v>0</v>
      </c>
      <c r="R355" s="38"/>
      <c r="S355" s="38"/>
    </row>
    <row r="356" spans="1:19" s="5" customFormat="1" ht="28.5">
      <c r="A356" s="37"/>
      <c r="B356" s="45"/>
      <c r="C356" s="26" t="s">
        <v>119</v>
      </c>
      <c r="D356" s="27">
        <v>0</v>
      </c>
      <c r="E356" s="27">
        <f>G356+I356+K356+M356</f>
        <v>0</v>
      </c>
      <c r="F356" s="27">
        <f aca="true" t="shared" si="163" ref="F356:N356">F363+F370+F377+F384+F391</f>
        <v>0</v>
      </c>
      <c r="G356" s="27">
        <f t="shared" si="163"/>
        <v>0</v>
      </c>
      <c r="H356" s="27">
        <f t="shared" si="163"/>
        <v>0</v>
      </c>
      <c r="I356" s="27">
        <f t="shared" si="163"/>
        <v>0</v>
      </c>
      <c r="J356" s="27">
        <f t="shared" si="163"/>
        <v>0</v>
      </c>
      <c r="K356" s="27">
        <f t="shared" si="163"/>
        <v>0</v>
      </c>
      <c r="L356" s="27">
        <f t="shared" si="163"/>
        <v>0</v>
      </c>
      <c r="M356" s="27">
        <f t="shared" si="163"/>
        <v>0</v>
      </c>
      <c r="N356" s="27">
        <f t="shared" si="163"/>
        <v>0</v>
      </c>
      <c r="O356" s="27">
        <f t="shared" si="161"/>
        <v>0</v>
      </c>
      <c r="P356" s="27">
        <f t="shared" si="161"/>
        <v>0</v>
      </c>
      <c r="Q356" s="27">
        <f t="shared" si="161"/>
        <v>0</v>
      </c>
      <c r="R356" s="38"/>
      <c r="S356" s="38"/>
    </row>
    <row r="357" spans="1:19" s="5" customFormat="1" ht="28.5">
      <c r="A357" s="37"/>
      <c r="B357" s="45"/>
      <c r="C357" s="26" t="s">
        <v>120</v>
      </c>
      <c r="D357" s="27">
        <f>F357+H357+J357+L357</f>
        <v>0</v>
      </c>
      <c r="E357" s="27">
        <f>G357+I357+K357+M357</f>
        <v>0</v>
      </c>
      <c r="F357" s="27">
        <f aca="true" t="shared" si="164" ref="F357:N357">F364+F371+F378+F385+F392</f>
        <v>0</v>
      </c>
      <c r="G357" s="27">
        <f t="shared" si="164"/>
        <v>0</v>
      </c>
      <c r="H357" s="27">
        <f t="shared" si="164"/>
        <v>0</v>
      </c>
      <c r="I357" s="27">
        <f t="shared" si="164"/>
        <v>0</v>
      </c>
      <c r="J357" s="27">
        <f t="shared" si="164"/>
        <v>0</v>
      </c>
      <c r="K357" s="27">
        <f t="shared" si="164"/>
        <v>0</v>
      </c>
      <c r="L357" s="27">
        <f t="shared" si="164"/>
        <v>0</v>
      </c>
      <c r="M357" s="27">
        <f t="shared" si="164"/>
        <v>0</v>
      </c>
      <c r="N357" s="27">
        <f t="shared" si="164"/>
        <v>0</v>
      </c>
      <c r="O357" s="27">
        <f t="shared" si="161"/>
        <v>0</v>
      </c>
      <c r="P357" s="27">
        <f t="shared" si="161"/>
        <v>0</v>
      </c>
      <c r="Q357" s="27">
        <f t="shared" si="161"/>
        <v>0</v>
      </c>
      <c r="R357" s="38"/>
      <c r="S357" s="38"/>
    </row>
    <row r="358" spans="1:19" s="5" customFormat="1" ht="28.5">
      <c r="A358" s="37"/>
      <c r="B358" s="45"/>
      <c r="C358" s="26" t="s">
        <v>121</v>
      </c>
      <c r="D358" s="27">
        <f>F358+H358+J358+L358</f>
        <v>0</v>
      </c>
      <c r="E358" s="27">
        <f>G358+I358+K358+M358</f>
        <v>0</v>
      </c>
      <c r="F358" s="27">
        <f aca="true" t="shared" si="165" ref="F358:N358">F365+F372+F379+F386+F393</f>
        <v>0</v>
      </c>
      <c r="G358" s="27">
        <f t="shared" si="165"/>
        <v>0</v>
      </c>
      <c r="H358" s="27">
        <f t="shared" si="165"/>
        <v>0</v>
      </c>
      <c r="I358" s="27">
        <f t="shared" si="165"/>
        <v>0</v>
      </c>
      <c r="J358" s="27">
        <f t="shared" si="165"/>
        <v>0</v>
      </c>
      <c r="K358" s="27">
        <f t="shared" si="165"/>
        <v>0</v>
      </c>
      <c r="L358" s="27">
        <f t="shared" si="165"/>
        <v>0</v>
      </c>
      <c r="M358" s="27">
        <f t="shared" si="165"/>
        <v>0</v>
      </c>
      <c r="N358" s="27">
        <f t="shared" si="165"/>
        <v>0</v>
      </c>
      <c r="O358" s="27">
        <f t="shared" si="161"/>
        <v>0</v>
      </c>
      <c r="P358" s="27">
        <f t="shared" si="161"/>
        <v>0</v>
      </c>
      <c r="Q358" s="27">
        <f t="shared" si="161"/>
        <v>0</v>
      </c>
      <c r="R358" s="38"/>
      <c r="S358" s="38"/>
    </row>
    <row r="359" spans="1:19" ht="15">
      <c r="A359" s="35" t="s">
        <v>99</v>
      </c>
      <c r="B359" s="39" t="s">
        <v>44</v>
      </c>
      <c r="C359" s="24" t="s">
        <v>14</v>
      </c>
      <c r="D359" s="29">
        <f>SUM(D360:D365)</f>
        <v>10696.5</v>
      </c>
      <c r="E359" s="29">
        <f>SUM(E360:E365)</f>
        <v>496.5</v>
      </c>
      <c r="F359" s="29">
        <f aca="true" t="shared" si="166" ref="F359:Q359">SUM(F360:F362)</f>
        <v>10696.5</v>
      </c>
      <c r="G359" s="29">
        <f t="shared" si="166"/>
        <v>496.5</v>
      </c>
      <c r="H359" s="29">
        <f t="shared" si="166"/>
        <v>0</v>
      </c>
      <c r="I359" s="29">
        <f t="shared" si="166"/>
        <v>0</v>
      </c>
      <c r="J359" s="29">
        <f t="shared" si="166"/>
        <v>0</v>
      </c>
      <c r="K359" s="29">
        <f t="shared" si="166"/>
        <v>0</v>
      </c>
      <c r="L359" s="29">
        <f t="shared" si="166"/>
        <v>0</v>
      </c>
      <c r="M359" s="29">
        <f t="shared" si="166"/>
        <v>0</v>
      </c>
      <c r="N359" s="29">
        <f t="shared" si="166"/>
        <v>0</v>
      </c>
      <c r="O359" s="29">
        <f t="shared" si="166"/>
        <v>0</v>
      </c>
      <c r="P359" s="29">
        <f t="shared" si="166"/>
        <v>0</v>
      </c>
      <c r="Q359" s="29">
        <f t="shared" si="166"/>
        <v>0</v>
      </c>
      <c r="R359" s="36" t="s">
        <v>18</v>
      </c>
      <c r="S359" s="36"/>
    </row>
    <row r="360" spans="1:19" ht="15">
      <c r="A360" s="35"/>
      <c r="B360" s="39"/>
      <c r="C360" s="24" t="s">
        <v>0</v>
      </c>
      <c r="D360" s="29">
        <f aca="true" t="shared" si="167" ref="D360:E365">F360+H360+J360+L360</f>
        <v>496.5</v>
      </c>
      <c r="E360" s="29">
        <f t="shared" si="167"/>
        <v>496.5</v>
      </c>
      <c r="F360" s="29">
        <v>496.5</v>
      </c>
      <c r="G360" s="29">
        <v>496.5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36"/>
      <c r="S360" s="36"/>
    </row>
    <row r="361" spans="1:19" ht="15">
      <c r="A361" s="35"/>
      <c r="B361" s="39"/>
      <c r="C361" s="24" t="s">
        <v>1</v>
      </c>
      <c r="D361" s="29">
        <f t="shared" si="167"/>
        <v>10200</v>
      </c>
      <c r="E361" s="29">
        <f t="shared" si="167"/>
        <v>0</v>
      </c>
      <c r="F361" s="29">
        <v>10200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36"/>
      <c r="S361" s="36"/>
    </row>
    <row r="362" spans="1:19" ht="15">
      <c r="A362" s="35"/>
      <c r="B362" s="39"/>
      <c r="C362" s="24" t="s">
        <v>2</v>
      </c>
      <c r="D362" s="29">
        <f t="shared" si="167"/>
        <v>0</v>
      </c>
      <c r="E362" s="29">
        <f t="shared" si="167"/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36"/>
      <c r="S362" s="36"/>
    </row>
    <row r="363" spans="1:19" s="5" customFormat="1" ht="15">
      <c r="A363" s="35"/>
      <c r="B363" s="39"/>
      <c r="C363" s="24" t="s">
        <v>119</v>
      </c>
      <c r="D363" s="29">
        <f t="shared" si="167"/>
        <v>0</v>
      </c>
      <c r="E363" s="29">
        <f t="shared" si="167"/>
        <v>0</v>
      </c>
      <c r="F363" s="29">
        <v>0</v>
      </c>
      <c r="G363" s="29">
        <v>0</v>
      </c>
      <c r="H363" s="29">
        <f aca="true" t="shared" si="168" ref="H363:I365">H321+H328+H335+H394</f>
        <v>0</v>
      </c>
      <c r="I363" s="29">
        <f t="shared" si="168"/>
        <v>0</v>
      </c>
      <c r="J363" s="29">
        <v>0</v>
      </c>
      <c r="K363" s="29">
        <v>0</v>
      </c>
      <c r="L363" s="29">
        <f aca="true" t="shared" si="169" ref="L363:O365">L321+L328+L335+L394</f>
        <v>0</v>
      </c>
      <c r="M363" s="29">
        <f t="shared" si="169"/>
        <v>0</v>
      </c>
      <c r="N363" s="29">
        <f t="shared" si="169"/>
        <v>0</v>
      </c>
      <c r="O363" s="29">
        <f t="shared" si="169"/>
        <v>0</v>
      </c>
      <c r="P363" s="29">
        <v>0</v>
      </c>
      <c r="Q363" s="29">
        <f>Q321+Q328+Q335+Q394</f>
        <v>0</v>
      </c>
      <c r="R363" s="36"/>
      <c r="S363" s="36"/>
    </row>
    <row r="364" spans="1:19" s="5" customFormat="1" ht="15">
      <c r="A364" s="35"/>
      <c r="B364" s="39"/>
      <c r="C364" s="24" t="s">
        <v>120</v>
      </c>
      <c r="D364" s="29">
        <f t="shared" si="167"/>
        <v>0</v>
      </c>
      <c r="E364" s="29">
        <f t="shared" si="167"/>
        <v>0</v>
      </c>
      <c r="F364" s="29">
        <v>0</v>
      </c>
      <c r="G364" s="29">
        <v>0</v>
      </c>
      <c r="H364" s="29">
        <f t="shared" si="168"/>
        <v>0</v>
      </c>
      <c r="I364" s="29">
        <f t="shared" si="168"/>
        <v>0</v>
      </c>
      <c r="J364" s="29">
        <v>0</v>
      </c>
      <c r="K364" s="29">
        <v>0</v>
      </c>
      <c r="L364" s="29">
        <f t="shared" si="169"/>
        <v>0</v>
      </c>
      <c r="M364" s="29">
        <f t="shared" si="169"/>
        <v>0</v>
      </c>
      <c r="N364" s="29">
        <f t="shared" si="169"/>
        <v>0</v>
      </c>
      <c r="O364" s="29">
        <f t="shared" si="169"/>
        <v>0</v>
      </c>
      <c r="P364" s="29">
        <v>0</v>
      </c>
      <c r="Q364" s="29">
        <f>Q322+Q329+Q336+Q395</f>
        <v>0</v>
      </c>
      <c r="R364" s="36"/>
      <c r="S364" s="36"/>
    </row>
    <row r="365" spans="1:19" s="5" customFormat="1" ht="15">
      <c r="A365" s="35"/>
      <c r="B365" s="39"/>
      <c r="C365" s="24" t="s">
        <v>121</v>
      </c>
      <c r="D365" s="29">
        <f t="shared" si="167"/>
        <v>0</v>
      </c>
      <c r="E365" s="29">
        <f t="shared" si="167"/>
        <v>0</v>
      </c>
      <c r="F365" s="29">
        <v>0</v>
      </c>
      <c r="G365" s="29">
        <f>G323+G330+G337+G396</f>
        <v>0</v>
      </c>
      <c r="H365" s="29">
        <f t="shared" si="168"/>
        <v>0</v>
      </c>
      <c r="I365" s="29">
        <f t="shared" si="168"/>
        <v>0</v>
      </c>
      <c r="J365" s="29">
        <v>0</v>
      </c>
      <c r="K365" s="29">
        <f>K323+K330+K337+K396</f>
        <v>0</v>
      </c>
      <c r="L365" s="29">
        <f t="shared" si="169"/>
        <v>0</v>
      </c>
      <c r="M365" s="29">
        <f t="shared" si="169"/>
        <v>0</v>
      </c>
      <c r="N365" s="29">
        <f t="shared" si="169"/>
        <v>0</v>
      </c>
      <c r="O365" s="29">
        <f t="shared" si="169"/>
        <v>0</v>
      </c>
      <c r="P365" s="29">
        <v>0</v>
      </c>
      <c r="Q365" s="29">
        <f>Q323+Q330+Q337+Q396</f>
        <v>0</v>
      </c>
      <c r="R365" s="36"/>
      <c r="S365" s="36"/>
    </row>
    <row r="366" spans="1:19" ht="15">
      <c r="A366" s="35" t="s">
        <v>100</v>
      </c>
      <c r="B366" s="39" t="s">
        <v>133</v>
      </c>
      <c r="C366" s="24" t="s">
        <v>14</v>
      </c>
      <c r="D366" s="29">
        <f>SUM(D367:D372)</f>
        <v>506.6</v>
      </c>
      <c r="E366" s="29">
        <f>SUM(E367:E372)</f>
        <v>506.6</v>
      </c>
      <c r="F366" s="29">
        <f aca="true" t="shared" si="170" ref="F366:Q366">SUM(F367:F369)</f>
        <v>506.6</v>
      </c>
      <c r="G366" s="29">
        <f t="shared" si="170"/>
        <v>506.6</v>
      </c>
      <c r="H366" s="29">
        <f t="shared" si="170"/>
        <v>0</v>
      </c>
      <c r="I366" s="29">
        <f t="shared" si="170"/>
        <v>0</v>
      </c>
      <c r="J366" s="29">
        <f t="shared" si="170"/>
        <v>0</v>
      </c>
      <c r="K366" s="29">
        <f t="shared" si="170"/>
        <v>0</v>
      </c>
      <c r="L366" s="29">
        <f t="shared" si="170"/>
        <v>0</v>
      </c>
      <c r="M366" s="29">
        <f t="shared" si="170"/>
        <v>0</v>
      </c>
      <c r="N366" s="29">
        <f t="shared" si="170"/>
        <v>0</v>
      </c>
      <c r="O366" s="29">
        <f t="shared" si="170"/>
        <v>0</v>
      </c>
      <c r="P366" s="29">
        <f t="shared" si="170"/>
        <v>0</v>
      </c>
      <c r="Q366" s="29">
        <f t="shared" si="170"/>
        <v>0</v>
      </c>
      <c r="R366" s="36" t="s">
        <v>18</v>
      </c>
      <c r="S366" s="36"/>
    </row>
    <row r="367" spans="1:19" ht="15">
      <c r="A367" s="35"/>
      <c r="B367" s="39"/>
      <c r="C367" s="24" t="s">
        <v>0</v>
      </c>
      <c r="D367" s="29">
        <f aca="true" t="shared" si="171" ref="D367:E372">F367+H367+J367+L367</f>
        <v>506.6</v>
      </c>
      <c r="E367" s="29">
        <f t="shared" si="171"/>
        <v>506.6</v>
      </c>
      <c r="F367" s="29">
        <v>506.6</v>
      </c>
      <c r="G367" s="29">
        <v>506.6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36"/>
      <c r="S367" s="36"/>
    </row>
    <row r="368" spans="1:19" ht="15">
      <c r="A368" s="35"/>
      <c r="B368" s="39"/>
      <c r="C368" s="24" t="s">
        <v>1</v>
      </c>
      <c r="D368" s="29">
        <f t="shared" si="171"/>
        <v>0</v>
      </c>
      <c r="E368" s="29">
        <f t="shared" si="171"/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36"/>
      <c r="S368" s="36"/>
    </row>
    <row r="369" spans="1:19" ht="15">
      <c r="A369" s="35"/>
      <c r="B369" s="39"/>
      <c r="C369" s="24" t="s">
        <v>2</v>
      </c>
      <c r="D369" s="29">
        <f t="shared" si="171"/>
        <v>0</v>
      </c>
      <c r="E369" s="29">
        <f t="shared" si="171"/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36"/>
      <c r="S369" s="36"/>
    </row>
    <row r="370" spans="1:19" s="5" customFormat="1" ht="15">
      <c r="A370" s="35"/>
      <c r="B370" s="39"/>
      <c r="C370" s="24" t="s">
        <v>119</v>
      </c>
      <c r="D370" s="29">
        <f t="shared" si="171"/>
        <v>0</v>
      </c>
      <c r="E370" s="29">
        <f t="shared" si="171"/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36"/>
      <c r="S370" s="36"/>
    </row>
    <row r="371" spans="1:19" s="5" customFormat="1" ht="15">
      <c r="A371" s="35"/>
      <c r="B371" s="39"/>
      <c r="C371" s="24" t="s">
        <v>120</v>
      </c>
      <c r="D371" s="29">
        <f t="shared" si="171"/>
        <v>0</v>
      </c>
      <c r="E371" s="29">
        <f t="shared" si="171"/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36"/>
      <c r="S371" s="36"/>
    </row>
    <row r="372" spans="1:19" s="5" customFormat="1" ht="15">
      <c r="A372" s="35"/>
      <c r="B372" s="39"/>
      <c r="C372" s="24" t="s">
        <v>121</v>
      </c>
      <c r="D372" s="29">
        <f t="shared" si="171"/>
        <v>0</v>
      </c>
      <c r="E372" s="29">
        <f t="shared" si="171"/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36"/>
      <c r="S372" s="36"/>
    </row>
    <row r="373" spans="1:19" ht="15">
      <c r="A373" s="35" t="s">
        <v>214</v>
      </c>
      <c r="B373" s="39" t="s">
        <v>70</v>
      </c>
      <c r="C373" s="24" t="s">
        <v>14</v>
      </c>
      <c r="D373" s="29">
        <f>SUM(D374:D379)</f>
        <v>20783.1</v>
      </c>
      <c r="E373" s="29">
        <f>SUM(E374:E379)</f>
        <v>5783.1</v>
      </c>
      <c r="F373" s="29">
        <f>SUM(F374:F379)</f>
        <v>5783.1</v>
      </c>
      <c r="G373" s="29">
        <f>SUM(G374:G379)</f>
        <v>5783.1</v>
      </c>
      <c r="H373" s="29">
        <f>SUM(H374:H379)</f>
        <v>0</v>
      </c>
      <c r="I373" s="29">
        <f aca="true" t="shared" si="172" ref="I373:Q373">SUM(I374:I379)</f>
        <v>0</v>
      </c>
      <c r="J373" s="29">
        <f>SUM(J374:J379)</f>
        <v>15000</v>
      </c>
      <c r="K373" s="29">
        <f>SUM(K374:K379)</f>
        <v>0</v>
      </c>
      <c r="L373" s="29">
        <f>SUM(L374:L379)</f>
        <v>0</v>
      </c>
      <c r="M373" s="29">
        <f t="shared" si="172"/>
        <v>0</v>
      </c>
      <c r="N373" s="29">
        <f t="shared" si="172"/>
        <v>0</v>
      </c>
      <c r="O373" s="29">
        <f t="shared" si="172"/>
        <v>0</v>
      </c>
      <c r="P373" s="29">
        <f>SUM(P374:P379)</f>
        <v>0</v>
      </c>
      <c r="Q373" s="29">
        <f t="shared" si="172"/>
        <v>0</v>
      </c>
      <c r="R373" s="36" t="s">
        <v>18</v>
      </c>
      <c r="S373" s="36"/>
    </row>
    <row r="374" spans="1:19" ht="15">
      <c r="A374" s="35"/>
      <c r="B374" s="39"/>
      <c r="C374" s="24" t="s">
        <v>0</v>
      </c>
      <c r="D374" s="29">
        <f aca="true" t="shared" si="173" ref="D374:E379">F374+H374+J374+L374</f>
        <v>5783.1</v>
      </c>
      <c r="E374" s="29">
        <f t="shared" si="173"/>
        <v>5783.1</v>
      </c>
      <c r="F374" s="29">
        <v>5783.1</v>
      </c>
      <c r="G374" s="29">
        <v>5783.1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36"/>
      <c r="S374" s="36"/>
    </row>
    <row r="375" spans="1:19" ht="15">
      <c r="A375" s="35"/>
      <c r="B375" s="39"/>
      <c r="C375" s="24" t="s">
        <v>1</v>
      </c>
      <c r="D375" s="29">
        <f t="shared" si="173"/>
        <v>15000</v>
      </c>
      <c r="E375" s="29">
        <f t="shared" si="173"/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15000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36"/>
      <c r="S375" s="36"/>
    </row>
    <row r="376" spans="1:19" ht="15">
      <c r="A376" s="35"/>
      <c r="B376" s="39"/>
      <c r="C376" s="24" t="s">
        <v>2</v>
      </c>
      <c r="D376" s="29">
        <f t="shared" si="173"/>
        <v>0</v>
      </c>
      <c r="E376" s="29">
        <f t="shared" si="173"/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36"/>
      <c r="S376" s="36"/>
    </row>
    <row r="377" spans="1:19" ht="15">
      <c r="A377" s="35"/>
      <c r="B377" s="39"/>
      <c r="C377" s="24" t="s">
        <v>119</v>
      </c>
      <c r="D377" s="29">
        <f t="shared" si="173"/>
        <v>0</v>
      </c>
      <c r="E377" s="29">
        <f t="shared" si="173"/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36"/>
      <c r="S377" s="36"/>
    </row>
    <row r="378" spans="1:19" ht="15">
      <c r="A378" s="35"/>
      <c r="B378" s="39"/>
      <c r="C378" s="24" t="s">
        <v>120</v>
      </c>
      <c r="D378" s="29">
        <f t="shared" si="173"/>
        <v>0</v>
      </c>
      <c r="E378" s="29">
        <f t="shared" si="173"/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36"/>
      <c r="S378" s="36"/>
    </row>
    <row r="379" spans="1:19" ht="15">
      <c r="A379" s="35"/>
      <c r="B379" s="39"/>
      <c r="C379" s="24" t="s">
        <v>121</v>
      </c>
      <c r="D379" s="29">
        <f t="shared" si="173"/>
        <v>0</v>
      </c>
      <c r="E379" s="29">
        <f t="shared" si="173"/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36"/>
      <c r="S379" s="36"/>
    </row>
    <row r="380" spans="1:19" ht="15">
      <c r="A380" s="35" t="s">
        <v>215</v>
      </c>
      <c r="B380" s="39" t="s">
        <v>152</v>
      </c>
      <c r="C380" s="24" t="s">
        <v>14</v>
      </c>
      <c r="D380" s="29">
        <f aca="true" t="shared" si="174" ref="D380:Q380">SUM(D381:D386)</f>
        <v>0</v>
      </c>
      <c r="E380" s="29">
        <f t="shared" si="174"/>
        <v>0</v>
      </c>
      <c r="F380" s="29">
        <f t="shared" si="174"/>
        <v>0</v>
      </c>
      <c r="G380" s="29">
        <f t="shared" si="174"/>
        <v>0</v>
      </c>
      <c r="H380" s="29">
        <f t="shared" si="174"/>
        <v>0</v>
      </c>
      <c r="I380" s="29">
        <f t="shared" si="174"/>
        <v>0</v>
      </c>
      <c r="J380" s="29">
        <f t="shared" si="174"/>
        <v>0</v>
      </c>
      <c r="K380" s="29">
        <f t="shared" si="174"/>
        <v>0</v>
      </c>
      <c r="L380" s="29">
        <f t="shared" si="174"/>
        <v>0</v>
      </c>
      <c r="M380" s="29">
        <f t="shared" si="174"/>
        <v>0</v>
      </c>
      <c r="N380" s="29">
        <f t="shared" si="174"/>
        <v>0</v>
      </c>
      <c r="O380" s="29">
        <f t="shared" si="174"/>
        <v>0</v>
      </c>
      <c r="P380" s="29">
        <f t="shared" si="174"/>
        <v>0</v>
      </c>
      <c r="Q380" s="29">
        <f t="shared" si="174"/>
        <v>0</v>
      </c>
      <c r="R380" s="36" t="s">
        <v>18</v>
      </c>
      <c r="S380" s="36"/>
    </row>
    <row r="381" spans="1:19" ht="15">
      <c r="A381" s="35"/>
      <c r="B381" s="39"/>
      <c r="C381" s="24" t="s">
        <v>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36"/>
      <c r="S381" s="36"/>
    </row>
    <row r="382" spans="1:19" ht="15">
      <c r="A382" s="35"/>
      <c r="B382" s="39"/>
      <c r="C382" s="24" t="s">
        <v>1</v>
      </c>
      <c r="D382" s="29">
        <v>0</v>
      </c>
      <c r="E382" s="29">
        <f>G382+I382+K382+M382</f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36"/>
      <c r="S382" s="36"/>
    </row>
    <row r="383" spans="1:19" ht="15">
      <c r="A383" s="35"/>
      <c r="B383" s="39"/>
      <c r="C383" s="24" t="s">
        <v>2</v>
      </c>
      <c r="D383" s="29">
        <f>F383+H383+J383+L383</f>
        <v>0</v>
      </c>
      <c r="E383" s="29">
        <f>G383+I383+K383+M383</f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36"/>
      <c r="S383" s="36"/>
    </row>
    <row r="384" spans="1:19" ht="15">
      <c r="A384" s="35"/>
      <c r="B384" s="39"/>
      <c r="C384" s="24" t="s">
        <v>119</v>
      </c>
      <c r="D384" s="29">
        <f>F384+H384+J384+L384</f>
        <v>0</v>
      </c>
      <c r="E384" s="29">
        <f>G384+I384+K384+M384</f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36"/>
      <c r="S384" s="36"/>
    </row>
    <row r="385" spans="1:19" ht="15">
      <c r="A385" s="35"/>
      <c r="B385" s="39"/>
      <c r="C385" s="24" t="s">
        <v>120</v>
      </c>
      <c r="D385" s="29">
        <f>F385+H385+J385+L385</f>
        <v>0</v>
      </c>
      <c r="E385" s="29">
        <f>G385+I385+K385+M385</f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36"/>
      <c r="S385" s="36"/>
    </row>
    <row r="386" spans="1:19" ht="15">
      <c r="A386" s="35"/>
      <c r="B386" s="39"/>
      <c r="C386" s="24" t="s">
        <v>121</v>
      </c>
      <c r="D386" s="29">
        <f>F386+H386+J386+L386</f>
        <v>0</v>
      </c>
      <c r="E386" s="29">
        <f>G386+I386+K386+M386</f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36"/>
      <c r="S386" s="36"/>
    </row>
    <row r="387" spans="1:19" ht="15">
      <c r="A387" s="35" t="s">
        <v>216</v>
      </c>
      <c r="B387" s="39" t="s">
        <v>123</v>
      </c>
      <c r="C387" s="24" t="s">
        <v>14</v>
      </c>
      <c r="D387" s="29">
        <f>SUM(D388:D393)</f>
        <v>7211.4</v>
      </c>
      <c r="E387" s="29">
        <f>SUM(E388:E393)</f>
        <v>0</v>
      </c>
      <c r="F387" s="29">
        <f>SUM(F388:F393)</f>
        <v>7211.4</v>
      </c>
      <c r="G387" s="29">
        <f aca="true" t="shared" si="175" ref="G387:Q387">SUM(G388:G393)</f>
        <v>0</v>
      </c>
      <c r="H387" s="29">
        <f t="shared" si="175"/>
        <v>0</v>
      </c>
      <c r="I387" s="29">
        <f t="shared" si="175"/>
        <v>0</v>
      </c>
      <c r="J387" s="29">
        <f t="shared" si="175"/>
        <v>0</v>
      </c>
      <c r="K387" s="29">
        <f t="shared" si="175"/>
        <v>0</v>
      </c>
      <c r="L387" s="29">
        <f t="shared" si="175"/>
        <v>0</v>
      </c>
      <c r="M387" s="29">
        <f t="shared" si="175"/>
        <v>0</v>
      </c>
      <c r="N387" s="29">
        <f t="shared" si="175"/>
        <v>0</v>
      </c>
      <c r="O387" s="29">
        <f t="shared" si="175"/>
        <v>0</v>
      </c>
      <c r="P387" s="29">
        <f t="shared" si="175"/>
        <v>0</v>
      </c>
      <c r="Q387" s="29">
        <f t="shared" si="175"/>
        <v>0</v>
      </c>
      <c r="R387" s="36" t="s">
        <v>18</v>
      </c>
      <c r="S387" s="36"/>
    </row>
    <row r="388" spans="1:19" ht="15">
      <c r="A388" s="35"/>
      <c r="B388" s="39"/>
      <c r="C388" s="24" t="s">
        <v>0</v>
      </c>
      <c r="D388" s="29">
        <f aca="true" t="shared" si="176" ref="D388:E393">F388+H388+J388+L388</f>
        <v>0</v>
      </c>
      <c r="E388" s="29">
        <f t="shared" si="176"/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36"/>
      <c r="S388" s="36"/>
    </row>
    <row r="389" spans="1:19" ht="15">
      <c r="A389" s="35"/>
      <c r="B389" s="39"/>
      <c r="C389" s="24" t="s">
        <v>1</v>
      </c>
      <c r="D389" s="29">
        <f t="shared" si="176"/>
        <v>7211.4</v>
      </c>
      <c r="E389" s="29">
        <f t="shared" si="176"/>
        <v>0</v>
      </c>
      <c r="F389" s="29">
        <v>7211.4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36"/>
      <c r="S389" s="36"/>
    </row>
    <row r="390" spans="1:19" ht="15">
      <c r="A390" s="35"/>
      <c r="B390" s="39"/>
      <c r="C390" s="24" t="s">
        <v>2</v>
      </c>
      <c r="D390" s="29">
        <f t="shared" si="176"/>
        <v>0</v>
      </c>
      <c r="E390" s="29">
        <f t="shared" si="176"/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36"/>
      <c r="S390" s="36"/>
    </row>
    <row r="391" spans="1:19" ht="15">
      <c r="A391" s="35"/>
      <c r="B391" s="39"/>
      <c r="C391" s="24" t="s">
        <v>119</v>
      </c>
      <c r="D391" s="29">
        <f t="shared" si="176"/>
        <v>0</v>
      </c>
      <c r="E391" s="29">
        <f t="shared" si="176"/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36"/>
      <c r="S391" s="36"/>
    </row>
    <row r="392" spans="1:19" ht="15">
      <c r="A392" s="35"/>
      <c r="B392" s="39"/>
      <c r="C392" s="24" t="s">
        <v>120</v>
      </c>
      <c r="D392" s="29">
        <f t="shared" si="176"/>
        <v>0</v>
      </c>
      <c r="E392" s="29">
        <f t="shared" si="176"/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36"/>
      <c r="S392" s="36"/>
    </row>
    <row r="393" spans="1:19" ht="15">
      <c r="A393" s="35"/>
      <c r="B393" s="39"/>
      <c r="C393" s="24" t="s">
        <v>121</v>
      </c>
      <c r="D393" s="29">
        <f t="shared" si="176"/>
        <v>0</v>
      </c>
      <c r="E393" s="29">
        <f t="shared" si="176"/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36"/>
      <c r="S393" s="36"/>
    </row>
    <row r="394" spans="1:19" s="5" customFormat="1" ht="14.25" customHeight="1">
      <c r="A394" s="37" t="s">
        <v>28</v>
      </c>
      <c r="B394" s="45" t="s">
        <v>58</v>
      </c>
      <c r="C394" s="26" t="s">
        <v>14</v>
      </c>
      <c r="D394" s="27">
        <f>SUM(D395:D400)</f>
        <v>32001</v>
      </c>
      <c r="E394" s="27">
        <f>SUM(E395:E400)</f>
        <v>32001</v>
      </c>
      <c r="F394" s="27">
        <f aca="true" t="shared" si="177" ref="F394:Q394">SUM(F395:F400)</f>
        <v>1</v>
      </c>
      <c r="G394" s="27">
        <f t="shared" si="177"/>
        <v>1</v>
      </c>
      <c r="H394" s="27">
        <f t="shared" si="177"/>
        <v>0</v>
      </c>
      <c r="I394" s="27">
        <f t="shared" si="177"/>
        <v>0</v>
      </c>
      <c r="J394" s="27">
        <f t="shared" si="177"/>
        <v>32000</v>
      </c>
      <c r="K394" s="27">
        <f t="shared" si="177"/>
        <v>32000</v>
      </c>
      <c r="L394" s="27">
        <f t="shared" si="177"/>
        <v>0</v>
      </c>
      <c r="M394" s="27">
        <f t="shared" si="177"/>
        <v>0</v>
      </c>
      <c r="N394" s="27">
        <f t="shared" si="177"/>
        <v>0</v>
      </c>
      <c r="O394" s="27">
        <f t="shared" si="177"/>
        <v>0</v>
      </c>
      <c r="P394" s="27">
        <f t="shared" si="177"/>
        <v>0</v>
      </c>
      <c r="Q394" s="27">
        <f t="shared" si="177"/>
        <v>0</v>
      </c>
      <c r="R394" s="38" t="s">
        <v>18</v>
      </c>
      <c r="S394" s="38"/>
    </row>
    <row r="395" spans="1:19" s="5" customFormat="1" ht="28.5">
      <c r="A395" s="37"/>
      <c r="B395" s="45"/>
      <c r="C395" s="26" t="s">
        <v>0</v>
      </c>
      <c r="D395" s="27">
        <f aca="true" t="shared" si="178" ref="D395:D400">F395+H395+J395+L395</f>
        <v>32001</v>
      </c>
      <c r="E395" s="27">
        <f aca="true" t="shared" si="179" ref="E395:E400">G395+I395+K395+M395</f>
        <v>32001</v>
      </c>
      <c r="F395" s="27">
        <v>1</v>
      </c>
      <c r="G395" s="27">
        <v>1</v>
      </c>
      <c r="H395" s="27">
        <v>0</v>
      </c>
      <c r="I395" s="27">
        <v>0</v>
      </c>
      <c r="J395" s="31">
        <v>32000</v>
      </c>
      <c r="K395" s="31">
        <v>32000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38"/>
      <c r="S395" s="38"/>
    </row>
    <row r="396" spans="1:19" s="5" customFormat="1" ht="28.5">
      <c r="A396" s="37"/>
      <c r="B396" s="45"/>
      <c r="C396" s="26" t="s">
        <v>1</v>
      </c>
      <c r="D396" s="27">
        <f t="shared" si="178"/>
        <v>0</v>
      </c>
      <c r="E396" s="27">
        <f t="shared" si="179"/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38"/>
      <c r="S396" s="38"/>
    </row>
    <row r="397" spans="1:19" s="5" customFormat="1" ht="28.5">
      <c r="A397" s="37"/>
      <c r="B397" s="45"/>
      <c r="C397" s="26" t="s">
        <v>2</v>
      </c>
      <c r="D397" s="27">
        <f t="shared" si="178"/>
        <v>0</v>
      </c>
      <c r="E397" s="27">
        <f t="shared" si="179"/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38"/>
      <c r="S397" s="38"/>
    </row>
    <row r="398" spans="1:19" s="5" customFormat="1" ht="28.5">
      <c r="A398" s="37"/>
      <c r="B398" s="45"/>
      <c r="C398" s="26" t="s">
        <v>119</v>
      </c>
      <c r="D398" s="27">
        <f t="shared" si="178"/>
        <v>0</v>
      </c>
      <c r="E398" s="27">
        <f t="shared" si="179"/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38"/>
      <c r="S398" s="38"/>
    </row>
    <row r="399" spans="1:19" s="5" customFormat="1" ht="28.5">
      <c r="A399" s="37"/>
      <c r="B399" s="45"/>
      <c r="C399" s="26" t="s">
        <v>120</v>
      </c>
      <c r="D399" s="27">
        <f t="shared" si="178"/>
        <v>0</v>
      </c>
      <c r="E399" s="27">
        <f t="shared" si="179"/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38"/>
      <c r="S399" s="38"/>
    </row>
    <row r="400" spans="1:19" s="5" customFormat="1" ht="28.5">
      <c r="A400" s="37"/>
      <c r="B400" s="45"/>
      <c r="C400" s="26" t="s">
        <v>121</v>
      </c>
      <c r="D400" s="27">
        <f t="shared" si="178"/>
        <v>0</v>
      </c>
      <c r="E400" s="27">
        <f t="shared" si="179"/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38"/>
      <c r="S400" s="38"/>
    </row>
    <row r="401" spans="1:19" s="22" customFormat="1" ht="21.75" customHeight="1">
      <c r="A401" s="37" t="s">
        <v>29</v>
      </c>
      <c r="B401" s="45" t="s">
        <v>33</v>
      </c>
      <c r="C401" s="32" t="s">
        <v>14</v>
      </c>
      <c r="D401" s="27">
        <f>SUM(D402:D407)</f>
        <v>235190.1</v>
      </c>
      <c r="E401" s="27">
        <f>SUM(E402:E407)</f>
        <v>235190.1</v>
      </c>
      <c r="F401" s="27">
        <f>SUM(F402:F407)</f>
        <v>235190.1</v>
      </c>
      <c r="G401" s="27">
        <f>SUM(G402:G407)</f>
        <v>235190.1</v>
      </c>
      <c r="H401" s="27">
        <f aca="true" t="shared" si="180" ref="H401:Q401">SUM(H402:H407)</f>
        <v>0</v>
      </c>
      <c r="I401" s="27">
        <f t="shared" si="180"/>
        <v>0</v>
      </c>
      <c r="J401" s="27">
        <f t="shared" si="180"/>
        <v>0</v>
      </c>
      <c r="K401" s="27">
        <f t="shared" si="180"/>
        <v>0</v>
      </c>
      <c r="L401" s="27">
        <f t="shared" si="180"/>
        <v>0</v>
      </c>
      <c r="M401" s="27">
        <f t="shared" si="180"/>
        <v>0</v>
      </c>
      <c r="N401" s="27">
        <f t="shared" si="180"/>
        <v>4185.3</v>
      </c>
      <c r="O401" s="27">
        <f t="shared" si="180"/>
        <v>4185.3</v>
      </c>
      <c r="P401" s="27">
        <f t="shared" si="180"/>
        <v>0</v>
      </c>
      <c r="Q401" s="27">
        <f t="shared" si="180"/>
        <v>0</v>
      </c>
      <c r="R401" s="38" t="s">
        <v>18</v>
      </c>
      <c r="S401" s="38"/>
    </row>
    <row r="402" spans="1:19" s="22" customFormat="1" ht="28.5">
      <c r="A402" s="37"/>
      <c r="B402" s="45"/>
      <c r="C402" s="32" t="s">
        <v>0</v>
      </c>
      <c r="D402" s="27">
        <f aca="true" t="shared" si="181" ref="D402:E407">F402+H402+J402+L402</f>
        <v>169624.1</v>
      </c>
      <c r="E402" s="27">
        <f t="shared" si="181"/>
        <v>169624.1</v>
      </c>
      <c r="F402" s="27">
        <f>86542.9+18299.8+64781.4</f>
        <v>169624.1</v>
      </c>
      <c r="G402" s="27">
        <f>86542.9+18299.8+64781.4</f>
        <v>169624.1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4185.3</v>
      </c>
      <c r="O402" s="27">
        <v>4185.3</v>
      </c>
      <c r="P402" s="27">
        <v>0</v>
      </c>
      <c r="Q402" s="27">
        <v>0</v>
      </c>
      <c r="R402" s="38"/>
      <c r="S402" s="38"/>
    </row>
    <row r="403" spans="1:19" s="22" customFormat="1" ht="28.5">
      <c r="A403" s="37"/>
      <c r="B403" s="45"/>
      <c r="C403" s="32" t="s">
        <v>1</v>
      </c>
      <c r="D403" s="27">
        <f t="shared" si="181"/>
        <v>65566</v>
      </c>
      <c r="E403" s="27">
        <f t="shared" si="181"/>
        <v>65566</v>
      </c>
      <c r="F403" s="27">
        <v>65566</v>
      </c>
      <c r="G403" s="27">
        <v>65566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38"/>
      <c r="S403" s="38"/>
    </row>
    <row r="404" spans="1:19" s="22" customFormat="1" ht="28.5">
      <c r="A404" s="37"/>
      <c r="B404" s="45"/>
      <c r="C404" s="32" t="s">
        <v>2</v>
      </c>
      <c r="D404" s="27">
        <f t="shared" si="181"/>
        <v>0</v>
      </c>
      <c r="E404" s="27">
        <f t="shared" si="181"/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38"/>
      <c r="S404" s="38"/>
    </row>
    <row r="405" spans="1:19" s="22" customFormat="1" ht="28.5">
      <c r="A405" s="37"/>
      <c r="B405" s="45"/>
      <c r="C405" s="32" t="s">
        <v>119</v>
      </c>
      <c r="D405" s="27">
        <f t="shared" si="181"/>
        <v>0</v>
      </c>
      <c r="E405" s="27">
        <f t="shared" si="181"/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38"/>
      <c r="S405" s="38"/>
    </row>
    <row r="406" spans="1:19" s="22" customFormat="1" ht="28.5">
      <c r="A406" s="37"/>
      <c r="B406" s="45"/>
      <c r="C406" s="32" t="s">
        <v>120</v>
      </c>
      <c r="D406" s="27">
        <f t="shared" si="181"/>
        <v>0</v>
      </c>
      <c r="E406" s="27">
        <f t="shared" si="181"/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38"/>
      <c r="S406" s="38"/>
    </row>
    <row r="407" spans="1:19" s="22" customFormat="1" ht="28.5">
      <c r="A407" s="37"/>
      <c r="B407" s="45"/>
      <c r="C407" s="32" t="s">
        <v>121</v>
      </c>
      <c r="D407" s="27">
        <f t="shared" si="181"/>
        <v>0</v>
      </c>
      <c r="E407" s="27">
        <f t="shared" si="181"/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38"/>
      <c r="S407" s="38"/>
    </row>
    <row r="408" spans="1:19" s="5" customFormat="1" ht="15" customHeight="1">
      <c r="A408" s="37"/>
      <c r="B408" s="38" t="s">
        <v>31</v>
      </c>
      <c r="C408" s="26" t="s">
        <v>14</v>
      </c>
      <c r="D408" s="27">
        <f>F408+H408+J408</f>
        <v>3814264.2</v>
      </c>
      <c r="E408" s="33">
        <f>E409+E410+E411+E412+E413+E414</f>
        <v>1914821.1</v>
      </c>
      <c r="F408" s="27">
        <f aca="true" t="shared" si="182" ref="F408:Q408">SUM(F409:F414)</f>
        <v>433323.2</v>
      </c>
      <c r="G408" s="27">
        <f t="shared" si="182"/>
        <v>241977.30000000002</v>
      </c>
      <c r="H408" s="27">
        <f t="shared" si="182"/>
        <v>0</v>
      </c>
      <c r="I408" s="27">
        <f t="shared" si="182"/>
        <v>0</v>
      </c>
      <c r="J408" s="27">
        <f t="shared" si="182"/>
        <v>3380941</v>
      </c>
      <c r="K408" s="27">
        <f t="shared" si="182"/>
        <v>1672843.8000000003</v>
      </c>
      <c r="L408" s="27">
        <f t="shared" si="182"/>
        <v>0</v>
      </c>
      <c r="M408" s="27">
        <f t="shared" si="182"/>
        <v>0</v>
      </c>
      <c r="N408" s="27">
        <f t="shared" si="182"/>
        <v>4185.3</v>
      </c>
      <c r="O408" s="27">
        <f t="shared" si="182"/>
        <v>4185.3</v>
      </c>
      <c r="P408" s="27">
        <f t="shared" si="182"/>
        <v>6808</v>
      </c>
      <c r="Q408" s="27">
        <f t="shared" si="182"/>
        <v>2236</v>
      </c>
      <c r="R408" s="38"/>
      <c r="S408" s="38"/>
    </row>
    <row r="409" spans="1:19" s="5" customFormat="1" ht="28.5">
      <c r="A409" s="37"/>
      <c r="B409" s="38"/>
      <c r="C409" s="26" t="s">
        <v>0</v>
      </c>
      <c r="D409" s="27">
        <f aca="true" t="shared" si="183" ref="D409:D414">F409+H409+J409+L409</f>
        <v>208411.30000000002</v>
      </c>
      <c r="E409" s="27">
        <f aca="true" t="shared" si="184" ref="E409:E414">G409+I409+K409+M409</f>
        <v>208411.30000000002</v>
      </c>
      <c r="F409" s="27">
        <f aca="true" t="shared" si="185" ref="F409:Q409">F297+F353+F395+F402</f>
        <v>176411.30000000002</v>
      </c>
      <c r="G409" s="27">
        <f t="shared" si="185"/>
        <v>176411.30000000002</v>
      </c>
      <c r="H409" s="27">
        <f t="shared" si="185"/>
        <v>0</v>
      </c>
      <c r="I409" s="27">
        <f t="shared" si="185"/>
        <v>0</v>
      </c>
      <c r="J409" s="27">
        <f t="shared" si="185"/>
        <v>32000</v>
      </c>
      <c r="K409" s="27">
        <f t="shared" si="185"/>
        <v>32000</v>
      </c>
      <c r="L409" s="27">
        <f t="shared" si="185"/>
        <v>0</v>
      </c>
      <c r="M409" s="27">
        <f t="shared" si="185"/>
        <v>0</v>
      </c>
      <c r="N409" s="27">
        <f t="shared" si="185"/>
        <v>4185.3</v>
      </c>
      <c r="O409" s="27">
        <f t="shared" si="185"/>
        <v>4185.3</v>
      </c>
      <c r="P409" s="27">
        <f t="shared" si="185"/>
        <v>0</v>
      </c>
      <c r="Q409" s="27">
        <f t="shared" si="185"/>
        <v>0</v>
      </c>
      <c r="R409" s="38"/>
      <c r="S409" s="38"/>
    </row>
    <row r="410" spans="1:20" s="5" customFormat="1" ht="28.5">
      <c r="A410" s="37"/>
      <c r="B410" s="38"/>
      <c r="C410" s="26" t="s">
        <v>1</v>
      </c>
      <c r="D410" s="27">
        <f t="shared" si="183"/>
        <v>708464.0000000001</v>
      </c>
      <c r="E410" s="27">
        <f t="shared" si="184"/>
        <v>492905.9</v>
      </c>
      <c r="F410" s="27">
        <f aca="true" t="shared" si="186" ref="F410:Q410">F298+F354+F396+F403</f>
        <v>82978.4</v>
      </c>
      <c r="G410" s="27">
        <f t="shared" si="186"/>
        <v>65566</v>
      </c>
      <c r="H410" s="27">
        <f t="shared" si="186"/>
        <v>0</v>
      </c>
      <c r="I410" s="27">
        <f t="shared" si="186"/>
        <v>0</v>
      </c>
      <c r="J410" s="27">
        <f t="shared" si="186"/>
        <v>625485.6000000001</v>
      </c>
      <c r="K410" s="27">
        <f t="shared" si="186"/>
        <v>427339.9</v>
      </c>
      <c r="L410" s="27">
        <f t="shared" si="186"/>
        <v>0</v>
      </c>
      <c r="M410" s="27">
        <f t="shared" si="186"/>
        <v>0</v>
      </c>
      <c r="N410" s="27">
        <f t="shared" si="186"/>
        <v>0</v>
      </c>
      <c r="O410" s="27">
        <f t="shared" si="186"/>
        <v>0</v>
      </c>
      <c r="P410" s="27">
        <f t="shared" si="186"/>
        <v>1100</v>
      </c>
      <c r="Q410" s="27">
        <f t="shared" si="186"/>
        <v>1100</v>
      </c>
      <c r="R410" s="38"/>
      <c r="S410" s="38"/>
      <c r="T410" s="21"/>
    </row>
    <row r="411" spans="1:20" s="5" customFormat="1" ht="28.5">
      <c r="A411" s="37"/>
      <c r="B411" s="38"/>
      <c r="C411" s="26" t="s">
        <v>2</v>
      </c>
      <c r="D411" s="27">
        <f t="shared" si="183"/>
        <v>2201659.2</v>
      </c>
      <c r="E411" s="27">
        <f t="shared" si="184"/>
        <v>1213503.9000000001</v>
      </c>
      <c r="F411" s="27">
        <f aca="true" t="shared" si="187" ref="F411:Q411">F299+F355+F397+F404</f>
        <v>1</v>
      </c>
      <c r="G411" s="27">
        <f t="shared" si="187"/>
        <v>0</v>
      </c>
      <c r="H411" s="27">
        <f t="shared" si="187"/>
        <v>0</v>
      </c>
      <c r="I411" s="27">
        <f t="shared" si="187"/>
        <v>0</v>
      </c>
      <c r="J411" s="27">
        <f t="shared" si="187"/>
        <v>2201658.2</v>
      </c>
      <c r="K411" s="27">
        <f t="shared" si="187"/>
        <v>1213503.9000000001</v>
      </c>
      <c r="L411" s="27">
        <f t="shared" si="187"/>
        <v>0</v>
      </c>
      <c r="M411" s="27">
        <f t="shared" si="187"/>
        <v>0</v>
      </c>
      <c r="N411" s="27">
        <f t="shared" si="187"/>
        <v>0</v>
      </c>
      <c r="O411" s="27">
        <f t="shared" si="187"/>
        <v>0</v>
      </c>
      <c r="P411" s="27">
        <f t="shared" si="187"/>
        <v>1136</v>
      </c>
      <c r="Q411" s="27">
        <f t="shared" si="187"/>
        <v>1136</v>
      </c>
      <c r="R411" s="38"/>
      <c r="S411" s="38"/>
      <c r="T411" s="21"/>
    </row>
    <row r="412" spans="1:20" s="5" customFormat="1" ht="28.5">
      <c r="A412" s="37"/>
      <c r="B412" s="38"/>
      <c r="C412" s="26" t="s">
        <v>119</v>
      </c>
      <c r="D412" s="27">
        <f t="shared" si="183"/>
        <v>168131.9</v>
      </c>
      <c r="E412" s="27">
        <f t="shared" si="184"/>
        <v>0</v>
      </c>
      <c r="F412" s="27">
        <f aca="true" t="shared" si="188" ref="F412:Q412">F300+F356+F398+F405</f>
        <v>42033</v>
      </c>
      <c r="G412" s="27">
        <f t="shared" si="188"/>
        <v>0</v>
      </c>
      <c r="H412" s="27">
        <f t="shared" si="188"/>
        <v>0</v>
      </c>
      <c r="I412" s="27">
        <f t="shared" si="188"/>
        <v>0</v>
      </c>
      <c r="J412" s="27">
        <f t="shared" si="188"/>
        <v>126098.9</v>
      </c>
      <c r="K412" s="27">
        <f t="shared" si="188"/>
        <v>0</v>
      </c>
      <c r="L412" s="27">
        <f t="shared" si="188"/>
        <v>0</v>
      </c>
      <c r="M412" s="27">
        <f t="shared" si="188"/>
        <v>0</v>
      </c>
      <c r="N412" s="27">
        <f t="shared" si="188"/>
        <v>0</v>
      </c>
      <c r="O412" s="27">
        <f t="shared" si="188"/>
        <v>0</v>
      </c>
      <c r="P412" s="27">
        <f t="shared" si="188"/>
        <v>1100</v>
      </c>
      <c r="Q412" s="27">
        <f t="shared" si="188"/>
        <v>0</v>
      </c>
      <c r="R412" s="38"/>
      <c r="S412" s="38"/>
      <c r="T412" s="21"/>
    </row>
    <row r="413" spans="1:20" s="5" customFormat="1" ht="28.5">
      <c r="A413" s="37"/>
      <c r="B413" s="38"/>
      <c r="C413" s="26" t="s">
        <v>120</v>
      </c>
      <c r="D413" s="27">
        <f t="shared" si="183"/>
        <v>175866</v>
      </c>
      <c r="E413" s="27">
        <f t="shared" si="184"/>
        <v>0</v>
      </c>
      <c r="F413" s="27">
        <f aca="true" t="shared" si="189" ref="F413:Q413">F301+F357+F399+F406</f>
        <v>43966.5</v>
      </c>
      <c r="G413" s="27">
        <f t="shared" si="189"/>
        <v>0</v>
      </c>
      <c r="H413" s="27">
        <f t="shared" si="189"/>
        <v>0</v>
      </c>
      <c r="I413" s="27">
        <f t="shared" si="189"/>
        <v>0</v>
      </c>
      <c r="J413" s="27">
        <f t="shared" si="189"/>
        <v>131899.5</v>
      </c>
      <c r="K413" s="27">
        <f t="shared" si="189"/>
        <v>0</v>
      </c>
      <c r="L413" s="27">
        <f t="shared" si="189"/>
        <v>0</v>
      </c>
      <c r="M413" s="27">
        <f t="shared" si="189"/>
        <v>0</v>
      </c>
      <c r="N413" s="27">
        <f t="shared" si="189"/>
        <v>0</v>
      </c>
      <c r="O413" s="27">
        <f t="shared" si="189"/>
        <v>0</v>
      </c>
      <c r="P413" s="27">
        <f t="shared" si="189"/>
        <v>0</v>
      </c>
      <c r="Q413" s="27">
        <f t="shared" si="189"/>
        <v>0</v>
      </c>
      <c r="R413" s="38"/>
      <c r="S413" s="38"/>
      <c r="T413" s="21"/>
    </row>
    <row r="414" spans="1:20" s="5" customFormat="1" ht="28.5">
      <c r="A414" s="37"/>
      <c r="B414" s="38"/>
      <c r="C414" s="26" t="s">
        <v>121</v>
      </c>
      <c r="D414" s="27">
        <f t="shared" si="183"/>
        <v>351731.8</v>
      </c>
      <c r="E414" s="27">
        <f t="shared" si="184"/>
        <v>0</v>
      </c>
      <c r="F414" s="27">
        <f aca="true" t="shared" si="190" ref="F414:Q414">F302+F358+F400+F407</f>
        <v>87933</v>
      </c>
      <c r="G414" s="27">
        <f t="shared" si="190"/>
        <v>0</v>
      </c>
      <c r="H414" s="27">
        <f t="shared" si="190"/>
        <v>0</v>
      </c>
      <c r="I414" s="27">
        <f t="shared" si="190"/>
        <v>0</v>
      </c>
      <c r="J414" s="27">
        <f t="shared" si="190"/>
        <v>263798.8</v>
      </c>
      <c r="K414" s="27">
        <f t="shared" si="190"/>
        <v>0</v>
      </c>
      <c r="L414" s="27">
        <f t="shared" si="190"/>
        <v>0</v>
      </c>
      <c r="M414" s="27">
        <f t="shared" si="190"/>
        <v>0</v>
      </c>
      <c r="N414" s="27">
        <f t="shared" si="190"/>
        <v>0</v>
      </c>
      <c r="O414" s="27">
        <f t="shared" si="190"/>
        <v>0</v>
      </c>
      <c r="P414" s="27">
        <f t="shared" si="190"/>
        <v>3472</v>
      </c>
      <c r="Q414" s="27">
        <f t="shared" si="190"/>
        <v>0</v>
      </c>
      <c r="R414" s="38"/>
      <c r="S414" s="38"/>
      <c r="T414" s="21"/>
    </row>
    <row r="415" spans="1:19" s="5" customFormat="1" ht="62.25" customHeight="1">
      <c r="A415" s="25" t="s">
        <v>20</v>
      </c>
      <c r="B415" s="43" t="s">
        <v>153</v>
      </c>
      <c r="C415" s="43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38"/>
      <c r="S415" s="38"/>
    </row>
    <row r="416" spans="1:19" s="22" customFormat="1" ht="14.25">
      <c r="A416" s="37" t="s">
        <v>30</v>
      </c>
      <c r="B416" s="45" t="s">
        <v>190</v>
      </c>
      <c r="C416" s="32" t="s">
        <v>14</v>
      </c>
      <c r="D416" s="27">
        <f>SUM(D417:D422)</f>
        <v>549356.72</v>
      </c>
      <c r="E416" s="27">
        <f>SUM(E417:E422)</f>
        <v>444411.80000000005</v>
      </c>
      <c r="F416" s="27">
        <f aca="true" t="shared" si="191" ref="F416:Q416">SUM(F417:F422)</f>
        <v>470192.63</v>
      </c>
      <c r="G416" s="27">
        <f t="shared" si="191"/>
        <v>444411.80000000005</v>
      </c>
      <c r="H416" s="27">
        <f t="shared" si="191"/>
        <v>0</v>
      </c>
      <c r="I416" s="27">
        <f t="shared" si="191"/>
        <v>0</v>
      </c>
      <c r="J416" s="27">
        <f t="shared" si="191"/>
        <v>79164.09</v>
      </c>
      <c r="K416" s="27">
        <f t="shared" si="191"/>
        <v>0</v>
      </c>
      <c r="L416" s="27">
        <f t="shared" si="191"/>
        <v>0</v>
      </c>
      <c r="M416" s="27">
        <f t="shared" si="191"/>
        <v>0</v>
      </c>
      <c r="N416" s="27">
        <f t="shared" si="191"/>
        <v>10711.15</v>
      </c>
      <c r="O416" s="27">
        <f t="shared" si="191"/>
        <v>10711.2</v>
      </c>
      <c r="P416" s="27">
        <f t="shared" si="191"/>
        <v>1749</v>
      </c>
      <c r="Q416" s="27">
        <f t="shared" si="191"/>
        <v>1749</v>
      </c>
      <c r="R416" s="38" t="s">
        <v>18</v>
      </c>
      <c r="S416" s="38"/>
    </row>
    <row r="417" spans="1:19" s="22" customFormat="1" ht="28.5">
      <c r="A417" s="37"/>
      <c r="B417" s="45"/>
      <c r="C417" s="32" t="s">
        <v>0</v>
      </c>
      <c r="D417" s="27">
        <f aca="true" t="shared" si="192" ref="D417:E422">F417+H417+J417+L417</f>
        <v>8695.8</v>
      </c>
      <c r="E417" s="27">
        <f t="shared" si="192"/>
        <v>8695.8</v>
      </c>
      <c r="F417" s="27">
        <f aca="true" t="shared" si="193" ref="F417:Q417">F424+F431+F438+F445+F466+F473+F480</f>
        <v>8695.8</v>
      </c>
      <c r="G417" s="27">
        <f t="shared" si="193"/>
        <v>8695.8</v>
      </c>
      <c r="H417" s="27">
        <f t="shared" si="193"/>
        <v>0</v>
      </c>
      <c r="I417" s="27">
        <f t="shared" si="193"/>
        <v>0</v>
      </c>
      <c r="J417" s="27">
        <f t="shared" si="193"/>
        <v>0</v>
      </c>
      <c r="K417" s="27">
        <f t="shared" si="193"/>
        <v>0</v>
      </c>
      <c r="L417" s="27">
        <f t="shared" si="193"/>
        <v>0</v>
      </c>
      <c r="M417" s="27">
        <f t="shared" si="193"/>
        <v>0</v>
      </c>
      <c r="N417" s="27">
        <f t="shared" si="193"/>
        <v>2422.65</v>
      </c>
      <c r="O417" s="27">
        <f t="shared" si="193"/>
        <v>2422.7</v>
      </c>
      <c r="P417" s="27">
        <f t="shared" si="193"/>
        <v>709</v>
      </c>
      <c r="Q417" s="27">
        <f t="shared" si="193"/>
        <v>709</v>
      </c>
      <c r="R417" s="38"/>
      <c r="S417" s="38"/>
    </row>
    <row r="418" spans="1:19" s="22" customFormat="1" ht="28.5">
      <c r="A418" s="37"/>
      <c r="B418" s="45"/>
      <c r="C418" s="32" t="s">
        <v>1</v>
      </c>
      <c r="D418" s="27">
        <f t="shared" si="192"/>
        <v>142922.49</v>
      </c>
      <c r="E418" s="27">
        <f t="shared" si="192"/>
        <v>37977.3</v>
      </c>
      <c r="F418" s="27">
        <f aca="true" t="shared" si="194" ref="F418:Q418">F425+F432+F439+F446+F467+F474+F481</f>
        <v>63758.4</v>
      </c>
      <c r="G418" s="27">
        <f t="shared" si="194"/>
        <v>37977.3</v>
      </c>
      <c r="H418" s="27">
        <f t="shared" si="194"/>
        <v>0</v>
      </c>
      <c r="I418" s="27">
        <f t="shared" si="194"/>
        <v>0</v>
      </c>
      <c r="J418" s="27">
        <f t="shared" si="194"/>
        <v>79164.09</v>
      </c>
      <c r="K418" s="27">
        <f t="shared" si="194"/>
        <v>0</v>
      </c>
      <c r="L418" s="27">
        <f t="shared" si="194"/>
        <v>0</v>
      </c>
      <c r="M418" s="27">
        <f t="shared" si="194"/>
        <v>0</v>
      </c>
      <c r="N418" s="27">
        <f t="shared" si="194"/>
        <v>8288.5</v>
      </c>
      <c r="O418" s="27">
        <f t="shared" si="194"/>
        <v>8288.5</v>
      </c>
      <c r="P418" s="27">
        <f t="shared" si="194"/>
        <v>1040</v>
      </c>
      <c r="Q418" s="27">
        <f t="shared" si="194"/>
        <v>1040</v>
      </c>
      <c r="R418" s="38"/>
      <c r="S418" s="38"/>
    </row>
    <row r="419" spans="1:19" s="22" customFormat="1" ht="28.5">
      <c r="A419" s="37"/>
      <c r="B419" s="45"/>
      <c r="C419" s="32" t="s">
        <v>2</v>
      </c>
      <c r="D419" s="27">
        <f t="shared" si="192"/>
        <v>397738.43</v>
      </c>
      <c r="E419" s="27">
        <f t="shared" si="192"/>
        <v>397738.7</v>
      </c>
      <c r="F419" s="27">
        <f aca="true" t="shared" si="195" ref="F419:Q419">F426+F433+F440+F447+F468+F475+F482</f>
        <v>397738.43</v>
      </c>
      <c r="G419" s="27">
        <f t="shared" si="195"/>
        <v>397738.7</v>
      </c>
      <c r="H419" s="27">
        <f t="shared" si="195"/>
        <v>0</v>
      </c>
      <c r="I419" s="27">
        <f t="shared" si="195"/>
        <v>0</v>
      </c>
      <c r="J419" s="27">
        <f t="shared" si="195"/>
        <v>0</v>
      </c>
      <c r="K419" s="27">
        <f t="shared" si="195"/>
        <v>0</v>
      </c>
      <c r="L419" s="27">
        <f t="shared" si="195"/>
        <v>0</v>
      </c>
      <c r="M419" s="27">
        <f t="shared" si="195"/>
        <v>0</v>
      </c>
      <c r="N419" s="27">
        <f t="shared" si="195"/>
        <v>0</v>
      </c>
      <c r="O419" s="27">
        <f t="shared" si="195"/>
        <v>0</v>
      </c>
      <c r="P419" s="27">
        <f t="shared" si="195"/>
        <v>0</v>
      </c>
      <c r="Q419" s="27">
        <f t="shared" si="195"/>
        <v>0</v>
      </c>
      <c r="R419" s="38"/>
      <c r="S419" s="38"/>
    </row>
    <row r="420" spans="1:19" s="22" customFormat="1" ht="28.5">
      <c r="A420" s="37"/>
      <c r="B420" s="45"/>
      <c r="C420" s="32" t="s">
        <v>119</v>
      </c>
      <c r="D420" s="27">
        <f t="shared" si="192"/>
        <v>0</v>
      </c>
      <c r="E420" s="27">
        <f t="shared" si="192"/>
        <v>0</v>
      </c>
      <c r="F420" s="27">
        <f aca="true" t="shared" si="196" ref="F420:Q420">F427+F434+F441+F448+F469+F476+F483</f>
        <v>0</v>
      </c>
      <c r="G420" s="27">
        <f t="shared" si="196"/>
        <v>0</v>
      </c>
      <c r="H420" s="27">
        <f t="shared" si="196"/>
        <v>0</v>
      </c>
      <c r="I420" s="27">
        <f t="shared" si="196"/>
        <v>0</v>
      </c>
      <c r="J420" s="27">
        <f t="shared" si="196"/>
        <v>0</v>
      </c>
      <c r="K420" s="27">
        <f t="shared" si="196"/>
        <v>0</v>
      </c>
      <c r="L420" s="27">
        <f t="shared" si="196"/>
        <v>0</v>
      </c>
      <c r="M420" s="27">
        <f t="shared" si="196"/>
        <v>0</v>
      </c>
      <c r="N420" s="27">
        <f t="shared" si="196"/>
        <v>0</v>
      </c>
      <c r="O420" s="27">
        <f t="shared" si="196"/>
        <v>0</v>
      </c>
      <c r="P420" s="27">
        <f t="shared" si="196"/>
        <v>0</v>
      </c>
      <c r="Q420" s="27">
        <f t="shared" si="196"/>
        <v>0</v>
      </c>
      <c r="R420" s="38"/>
      <c r="S420" s="38"/>
    </row>
    <row r="421" spans="1:19" s="22" customFormat="1" ht="28.5">
      <c r="A421" s="37"/>
      <c r="B421" s="45"/>
      <c r="C421" s="32" t="s">
        <v>120</v>
      </c>
      <c r="D421" s="27">
        <f t="shared" si="192"/>
        <v>0</v>
      </c>
      <c r="E421" s="27">
        <f t="shared" si="192"/>
        <v>0</v>
      </c>
      <c r="F421" s="27">
        <f aca="true" t="shared" si="197" ref="F421:Q421">F428+F435+F442+F449+F470+F477+F484</f>
        <v>0</v>
      </c>
      <c r="G421" s="27">
        <f t="shared" si="197"/>
        <v>0</v>
      </c>
      <c r="H421" s="27">
        <f t="shared" si="197"/>
        <v>0</v>
      </c>
      <c r="I421" s="27">
        <f t="shared" si="197"/>
        <v>0</v>
      </c>
      <c r="J421" s="27">
        <f t="shared" si="197"/>
        <v>0</v>
      </c>
      <c r="K421" s="27">
        <f t="shared" si="197"/>
        <v>0</v>
      </c>
      <c r="L421" s="27">
        <f t="shared" si="197"/>
        <v>0</v>
      </c>
      <c r="M421" s="27">
        <f t="shared" si="197"/>
        <v>0</v>
      </c>
      <c r="N421" s="27">
        <f t="shared" si="197"/>
        <v>0</v>
      </c>
      <c r="O421" s="27">
        <f t="shared" si="197"/>
        <v>0</v>
      </c>
      <c r="P421" s="27">
        <f t="shared" si="197"/>
        <v>0</v>
      </c>
      <c r="Q421" s="27">
        <f t="shared" si="197"/>
        <v>0</v>
      </c>
      <c r="R421" s="38"/>
      <c r="S421" s="38"/>
    </row>
    <row r="422" spans="1:19" s="22" customFormat="1" ht="28.5">
      <c r="A422" s="37"/>
      <c r="B422" s="45"/>
      <c r="C422" s="32" t="s">
        <v>121</v>
      </c>
      <c r="D422" s="27">
        <f t="shared" si="192"/>
        <v>0</v>
      </c>
      <c r="E422" s="27">
        <f t="shared" si="192"/>
        <v>0</v>
      </c>
      <c r="F422" s="27">
        <f aca="true" t="shared" si="198" ref="F422:Q422">F429+F436+F443+F450+F471+F478+F485</f>
        <v>0</v>
      </c>
      <c r="G422" s="27">
        <f t="shared" si="198"/>
        <v>0</v>
      </c>
      <c r="H422" s="27">
        <f t="shared" si="198"/>
        <v>0</v>
      </c>
      <c r="I422" s="27">
        <f t="shared" si="198"/>
        <v>0</v>
      </c>
      <c r="J422" s="27">
        <f t="shared" si="198"/>
        <v>0</v>
      </c>
      <c r="K422" s="27">
        <f t="shared" si="198"/>
        <v>0</v>
      </c>
      <c r="L422" s="27">
        <f t="shared" si="198"/>
        <v>0</v>
      </c>
      <c r="M422" s="27">
        <f t="shared" si="198"/>
        <v>0</v>
      </c>
      <c r="N422" s="27">
        <f t="shared" si="198"/>
        <v>0</v>
      </c>
      <c r="O422" s="27">
        <f t="shared" si="198"/>
        <v>0</v>
      </c>
      <c r="P422" s="27">
        <f t="shared" si="198"/>
        <v>0</v>
      </c>
      <c r="Q422" s="27">
        <f t="shared" si="198"/>
        <v>0</v>
      </c>
      <c r="R422" s="38"/>
      <c r="S422" s="38"/>
    </row>
    <row r="423" spans="1:22" s="5" customFormat="1" ht="14.25" customHeight="1">
      <c r="A423" s="35" t="s">
        <v>154</v>
      </c>
      <c r="B423" s="36" t="s">
        <v>52</v>
      </c>
      <c r="C423" s="32" t="s">
        <v>14</v>
      </c>
      <c r="D423" s="27">
        <f>SUM(D424:D429)</f>
        <v>24794.7</v>
      </c>
      <c r="E423" s="27">
        <f>SUM(E424:E429)</f>
        <v>655.4</v>
      </c>
      <c r="F423" s="27">
        <f>SUM(F424:F429)</f>
        <v>24794.7</v>
      </c>
      <c r="G423" s="27">
        <f>SUM(G424:G429)</f>
        <v>655.4</v>
      </c>
      <c r="H423" s="27">
        <f aca="true" t="shared" si="199" ref="H423:Q423">SUM(H424:H429)</f>
        <v>0</v>
      </c>
      <c r="I423" s="27">
        <f t="shared" si="199"/>
        <v>0</v>
      </c>
      <c r="J423" s="27">
        <f t="shared" si="199"/>
        <v>0</v>
      </c>
      <c r="K423" s="27">
        <f t="shared" si="199"/>
        <v>0</v>
      </c>
      <c r="L423" s="27">
        <f t="shared" si="199"/>
        <v>0</v>
      </c>
      <c r="M423" s="27">
        <f t="shared" si="199"/>
        <v>0</v>
      </c>
      <c r="N423" s="27">
        <f t="shared" si="199"/>
        <v>1222.65</v>
      </c>
      <c r="O423" s="27">
        <f t="shared" si="199"/>
        <v>1222.7</v>
      </c>
      <c r="P423" s="27">
        <f t="shared" si="199"/>
        <v>0</v>
      </c>
      <c r="Q423" s="27">
        <f t="shared" si="199"/>
        <v>0</v>
      </c>
      <c r="R423" s="36" t="s">
        <v>18</v>
      </c>
      <c r="S423" s="36"/>
      <c r="V423" s="7"/>
    </row>
    <row r="424" spans="1:22" ht="15">
      <c r="A424" s="35"/>
      <c r="B424" s="36"/>
      <c r="C424" s="23" t="s">
        <v>0</v>
      </c>
      <c r="D424" s="29">
        <f aca="true" t="shared" si="200" ref="D424:E429">F424+H424+J424+L424</f>
        <v>655.4</v>
      </c>
      <c r="E424" s="29">
        <f t="shared" si="200"/>
        <v>655.4</v>
      </c>
      <c r="F424" s="29">
        <v>655.4</v>
      </c>
      <c r="G424" s="29">
        <v>655.4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1222.65</v>
      </c>
      <c r="O424" s="29">
        <v>1222.7</v>
      </c>
      <c r="P424" s="29">
        <v>0</v>
      </c>
      <c r="Q424" s="29">
        <v>0</v>
      </c>
      <c r="R424" s="36"/>
      <c r="S424" s="36"/>
      <c r="V424" s="6"/>
    </row>
    <row r="425" spans="1:22" ht="15">
      <c r="A425" s="35"/>
      <c r="B425" s="36"/>
      <c r="C425" s="23" t="s">
        <v>1</v>
      </c>
      <c r="D425" s="29">
        <f t="shared" si="200"/>
        <v>24139.3</v>
      </c>
      <c r="E425" s="29">
        <f t="shared" si="200"/>
        <v>0</v>
      </c>
      <c r="F425" s="29">
        <f>22000+2139.3</f>
        <v>24139.3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36"/>
      <c r="S425" s="36"/>
      <c r="V425" s="6"/>
    </row>
    <row r="426" spans="1:22" ht="15">
      <c r="A426" s="35"/>
      <c r="B426" s="36"/>
      <c r="C426" s="23" t="s">
        <v>2</v>
      </c>
      <c r="D426" s="29">
        <f t="shared" si="200"/>
        <v>0</v>
      </c>
      <c r="E426" s="29">
        <f t="shared" si="200"/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36"/>
      <c r="S426" s="36"/>
      <c r="V426" s="6"/>
    </row>
    <row r="427" spans="1:22" ht="15">
      <c r="A427" s="35"/>
      <c r="B427" s="36"/>
      <c r="C427" s="23" t="s">
        <v>119</v>
      </c>
      <c r="D427" s="29">
        <f t="shared" si="200"/>
        <v>0</v>
      </c>
      <c r="E427" s="29">
        <f t="shared" si="200"/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36"/>
      <c r="S427" s="36"/>
      <c r="V427" s="6"/>
    </row>
    <row r="428" spans="1:22" ht="15">
      <c r="A428" s="35"/>
      <c r="B428" s="36"/>
      <c r="C428" s="23" t="s">
        <v>120</v>
      </c>
      <c r="D428" s="29">
        <f t="shared" si="200"/>
        <v>0</v>
      </c>
      <c r="E428" s="29">
        <f t="shared" si="200"/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36"/>
      <c r="S428" s="36"/>
      <c r="V428" s="6"/>
    </row>
    <row r="429" spans="1:22" ht="15">
      <c r="A429" s="35"/>
      <c r="B429" s="36"/>
      <c r="C429" s="23" t="s">
        <v>121</v>
      </c>
      <c r="D429" s="29">
        <f t="shared" si="200"/>
        <v>0</v>
      </c>
      <c r="E429" s="29">
        <f t="shared" si="200"/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36"/>
      <c r="S429" s="36"/>
      <c r="V429" s="6"/>
    </row>
    <row r="430" spans="1:22" s="5" customFormat="1" ht="14.25" customHeight="1">
      <c r="A430" s="35" t="s">
        <v>155</v>
      </c>
      <c r="B430" s="36" t="s">
        <v>117</v>
      </c>
      <c r="C430" s="32" t="s">
        <v>14</v>
      </c>
      <c r="D430" s="27">
        <f>SUM(D431:D436)</f>
        <v>1641.8</v>
      </c>
      <c r="E430" s="27">
        <f>SUM(E431:E436)</f>
        <v>0</v>
      </c>
      <c r="F430" s="27">
        <f>SUM(F431:F436)</f>
        <v>1641.8</v>
      </c>
      <c r="G430" s="27">
        <f>SUM(G431:G436)</f>
        <v>0</v>
      </c>
      <c r="H430" s="27">
        <f aca="true" t="shared" si="201" ref="H430:Q430">SUM(H431:H436)</f>
        <v>0</v>
      </c>
      <c r="I430" s="27">
        <f t="shared" si="201"/>
        <v>0</v>
      </c>
      <c r="J430" s="27">
        <f t="shared" si="201"/>
        <v>0</v>
      </c>
      <c r="K430" s="27">
        <f t="shared" si="201"/>
        <v>0</v>
      </c>
      <c r="L430" s="27">
        <f t="shared" si="201"/>
        <v>0</v>
      </c>
      <c r="M430" s="27">
        <f t="shared" si="201"/>
        <v>0</v>
      </c>
      <c r="N430" s="27">
        <f t="shared" si="201"/>
        <v>0</v>
      </c>
      <c r="O430" s="27">
        <f t="shared" si="201"/>
        <v>0</v>
      </c>
      <c r="P430" s="27">
        <f t="shared" si="201"/>
        <v>0</v>
      </c>
      <c r="Q430" s="27">
        <f t="shared" si="201"/>
        <v>0</v>
      </c>
      <c r="R430" s="36" t="s">
        <v>18</v>
      </c>
      <c r="S430" s="36"/>
      <c r="V430" s="7"/>
    </row>
    <row r="431" spans="1:22" ht="15">
      <c r="A431" s="35"/>
      <c r="B431" s="36"/>
      <c r="C431" s="23" t="s">
        <v>0</v>
      </c>
      <c r="D431" s="29">
        <f aca="true" t="shared" si="202" ref="D431:E436">F431+H431+J431+L431</f>
        <v>0</v>
      </c>
      <c r="E431" s="29">
        <f t="shared" si="202"/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36"/>
      <c r="S431" s="36"/>
      <c r="V431" s="6"/>
    </row>
    <row r="432" spans="1:22" ht="15">
      <c r="A432" s="35"/>
      <c r="B432" s="36"/>
      <c r="C432" s="23" t="s">
        <v>1</v>
      </c>
      <c r="D432" s="29">
        <f t="shared" si="202"/>
        <v>1641.8</v>
      </c>
      <c r="E432" s="29">
        <f t="shared" si="202"/>
        <v>0</v>
      </c>
      <c r="F432" s="29">
        <v>1641.8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36"/>
      <c r="S432" s="36"/>
      <c r="V432" s="6"/>
    </row>
    <row r="433" spans="1:22" ht="15">
      <c r="A433" s="35"/>
      <c r="B433" s="36"/>
      <c r="C433" s="23" t="s">
        <v>2</v>
      </c>
      <c r="D433" s="29">
        <f t="shared" si="202"/>
        <v>0</v>
      </c>
      <c r="E433" s="29">
        <f t="shared" si="202"/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36"/>
      <c r="S433" s="36"/>
      <c r="V433" s="6"/>
    </row>
    <row r="434" spans="1:22" ht="15">
      <c r="A434" s="35"/>
      <c r="B434" s="36"/>
      <c r="C434" s="23" t="s">
        <v>119</v>
      </c>
      <c r="D434" s="29">
        <f t="shared" si="202"/>
        <v>0</v>
      </c>
      <c r="E434" s="29">
        <f t="shared" si="202"/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36"/>
      <c r="S434" s="36"/>
      <c r="V434" s="6"/>
    </row>
    <row r="435" spans="1:22" ht="15">
      <c r="A435" s="35"/>
      <c r="B435" s="36"/>
      <c r="C435" s="23" t="s">
        <v>120</v>
      </c>
      <c r="D435" s="29">
        <f t="shared" si="202"/>
        <v>0</v>
      </c>
      <c r="E435" s="29">
        <f t="shared" si="202"/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36"/>
      <c r="S435" s="36"/>
      <c r="V435" s="6"/>
    </row>
    <row r="436" spans="1:22" ht="15">
      <c r="A436" s="35"/>
      <c r="B436" s="36"/>
      <c r="C436" s="23" t="s">
        <v>121</v>
      </c>
      <c r="D436" s="29">
        <f t="shared" si="202"/>
        <v>0</v>
      </c>
      <c r="E436" s="29">
        <f t="shared" si="202"/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36"/>
      <c r="S436" s="36"/>
      <c r="V436" s="6"/>
    </row>
    <row r="437" spans="1:22" s="5" customFormat="1" ht="14.25" customHeight="1">
      <c r="A437" s="35" t="s">
        <v>156</v>
      </c>
      <c r="B437" s="39" t="s">
        <v>118</v>
      </c>
      <c r="C437" s="26" t="s">
        <v>14</v>
      </c>
      <c r="D437" s="27">
        <f>SUM(D438:D443)</f>
        <v>3915.1</v>
      </c>
      <c r="E437" s="27">
        <f>SUM(E438:E443)</f>
        <v>3915.1</v>
      </c>
      <c r="F437" s="27">
        <f aca="true" t="shared" si="203" ref="F437:Q437">SUM(F438:F443)</f>
        <v>3915.1</v>
      </c>
      <c r="G437" s="27">
        <f t="shared" si="203"/>
        <v>3915.1</v>
      </c>
      <c r="H437" s="27">
        <f t="shared" si="203"/>
        <v>0</v>
      </c>
      <c r="I437" s="27">
        <f t="shared" si="203"/>
        <v>0</v>
      </c>
      <c r="J437" s="27">
        <f t="shared" si="203"/>
        <v>0</v>
      </c>
      <c r="K437" s="27">
        <f t="shared" si="203"/>
        <v>0</v>
      </c>
      <c r="L437" s="27">
        <f t="shared" si="203"/>
        <v>0</v>
      </c>
      <c r="M437" s="27">
        <f t="shared" si="203"/>
        <v>0</v>
      </c>
      <c r="N437" s="27">
        <f t="shared" si="203"/>
        <v>0</v>
      </c>
      <c r="O437" s="27">
        <f t="shared" si="203"/>
        <v>0</v>
      </c>
      <c r="P437" s="27">
        <f t="shared" si="203"/>
        <v>0</v>
      </c>
      <c r="Q437" s="27">
        <f t="shared" si="203"/>
        <v>0</v>
      </c>
      <c r="R437" s="36" t="s">
        <v>18</v>
      </c>
      <c r="S437" s="36"/>
      <c r="V437" s="7"/>
    </row>
    <row r="438" spans="1:22" ht="15">
      <c r="A438" s="35"/>
      <c r="B438" s="39"/>
      <c r="C438" s="24" t="s">
        <v>0</v>
      </c>
      <c r="D438" s="29">
        <f aca="true" t="shared" si="204" ref="D438:E443">F438+H438+J438+L438</f>
        <v>3915.1</v>
      </c>
      <c r="E438" s="29">
        <f t="shared" si="204"/>
        <v>3915.1</v>
      </c>
      <c r="F438" s="29">
        <v>3915.1</v>
      </c>
      <c r="G438" s="29">
        <v>3915.1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36"/>
      <c r="S438" s="36"/>
      <c r="V438" s="6"/>
    </row>
    <row r="439" spans="1:22" ht="15">
      <c r="A439" s="35"/>
      <c r="B439" s="39"/>
      <c r="C439" s="24" t="s">
        <v>1</v>
      </c>
      <c r="D439" s="29">
        <f t="shared" si="204"/>
        <v>0</v>
      </c>
      <c r="E439" s="29">
        <f t="shared" si="204"/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36"/>
      <c r="S439" s="36"/>
      <c r="V439" s="6"/>
    </row>
    <row r="440" spans="1:22" ht="15">
      <c r="A440" s="35"/>
      <c r="B440" s="39"/>
      <c r="C440" s="24" t="s">
        <v>2</v>
      </c>
      <c r="D440" s="29">
        <f t="shared" si="204"/>
        <v>0</v>
      </c>
      <c r="E440" s="29">
        <f t="shared" si="204"/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36"/>
      <c r="S440" s="36"/>
      <c r="V440" s="6"/>
    </row>
    <row r="441" spans="1:19" ht="15">
      <c r="A441" s="35"/>
      <c r="B441" s="39"/>
      <c r="C441" s="24" t="s">
        <v>119</v>
      </c>
      <c r="D441" s="29">
        <f t="shared" si="204"/>
        <v>0</v>
      </c>
      <c r="E441" s="29">
        <f t="shared" si="204"/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36"/>
      <c r="S441" s="36"/>
    </row>
    <row r="442" spans="1:19" ht="15">
      <c r="A442" s="35"/>
      <c r="B442" s="39"/>
      <c r="C442" s="24" t="s">
        <v>120</v>
      </c>
      <c r="D442" s="29">
        <f t="shared" si="204"/>
        <v>0</v>
      </c>
      <c r="E442" s="29">
        <f t="shared" si="204"/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36"/>
      <c r="S442" s="36"/>
    </row>
    <row r="443" spans="1:19" ht="15">
      <c r="A443" s="35"/>
      <c r="B443" s="39"/>
      <c r="C443" s="24" t="s">
        <v>121</v>
      </c>
      <c r="D443" s="29">
        <f t="shared" si="204"/>
        <v>0</v>
      </c>
      <c r="E443" s="29">
        <f t="shared" si="204"/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36"/>
      <c r="S443" s="36"/>
    </row>
    <row r="444" spans="1:22" s="5" customFormat="1" ht="14.25" customHeight="1">
      <c r="A444" s="35" t="s">
        <v>157</v>
      </c>
      <c r="B444" s="38" t="s">
        <v>182</v>
      </c>
      <c r="C444" s="26" t="s">
        <v>14</v>
      </c>
      <c r="D444" s="27">
        <f>SUM(D445:D450)</f>
        <v>232719.72</v>
      </c>
      <c r="E444" s="27">
        <f>SUM(E445:E450)</f>
        <v>153555.9</v>
      </c>
      <c r="F444" s="27">
        <f aca="true" t="shared" si="205" ref="F444:Q444">SUM(F445:F450)</f>
        <v>153555.63</v>
      </c>
      <c r="G444" s="27">
        <f t="shared" si="205"/>
        <v>153555.9</v>
      </c>
      <c r="H444" s="27">
        <f t="shared" si="205"/>
        <v>0</v>
      </c>
      <c r="I444" s="27">
        <f t="shared" si="205"/>
        <v>0</v>
      </c>
      <c r="J444" s="27">
        <f t="shared" si="205"/>
        <v>79164.09</v>
      </c>
      <c r="K444" s="27">
        <f t="shared" si="205"/>
        <v>0</v>
      </c>
      <c r="L444" s="27">
        <f t="shared" si="205"/>
        <v>0</v>
      </c>
      <c r="M444" s="27">
        <f t="shared" si="205"/>
        <v>0</v>
      </c>
      <c r="N444" s="27">
        <f t="shared" si="205"/>
        <v>0</v>
      </c>
      <c r="O444" s="27">
        <f t="shared" si="205"/>
        <v>0</v>
      </c>
      <c r="P444" s="27">
        <f t="shared" si="205"/>
        <v>709</v>
      </c>
      <c r="Q444" s="27">
        <f t="shared" si="205"/>
        <v>709</v>
      </c>
      <c r="R444" s="38" t="s">
        <v>18</v>
      </c>
      <c r="S444" s="38"/>
      <c r="V444" s="7"/>
    </row>
    <row r="445" spans="1:22" s="5" customFormat="1" ht="28.5">
      <c r="A445" s="35"/>
      <c r="B445" s="38"/>
      <c r="C445" s="26" t="s">
        <v>0</v>
      </c>
      <c r="D445" s="27">
        <f aca="true" t="shared" si="206" ref="D445:E450">F445+H445+J445+L445</f>
        <v>3715.3</v>
      </c>
      <c r="E445" s="27">
        <f t="shared" si="206"/>
        <v>3715.3</v>
      </c>
      <c r="F445" s="27">
        <v>3715.3</v>
      </c>
      <c r="G445" s="27">
        <v>3715.3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709</v>
      </c>
      <c r="Q445" s="27">
        <v>709</v>
      </c>
      <c r="R445" s="38"/>
      <c r="S445" s="38"/>
      <c r="V445" s="7"/>
    </row>
    <row r="446" spans="1:22" s="5" customFormat="1" ht="28.5">
      <c r="A446" s="35"/>
      <c r="B446" s="38"/>
      <c r="C446" s="26" t="s">
        <v>1</v>
      </c>
      <c r="D446" s="27">
        <f t="shared" si="206"/>
        <v>107141.39</v>
      </c>
      <c r="E446" s="27">
        <f t="shared" si="206"/>
        <v>27977.300000000003</v>
      </c>
      <c r="F446" s="27">
        <f>37977.3-10000</f>
        <v>27977.300000000003</v>
      </c>
      <c r="G446" s="27">
        <f>37977.3-10000</f>
        <v>27977.300000000003</v>
      </c>
      <c r="H446" s="27">
        <v>0</v>
      </c>
      <c r="I446" s="27">
        <v>0</v>
      </c>
      <c r="J446" s="27">
        <v>79164.09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38"/>
      <c r="S446" s="38"/>
      <c r="V446" s="7"/>
    </row>
    <row r="447" spans="1:22" s="5" customFormat="1" ht="28.5">
      <c r="A447" s="35"/>
      <c r="B447" s="38"/>
      <c r="C447" s="26" t="s">
        <v>2</v>
      </c>
      <c r="D447" s="27">
        <f t="shared" si="206"/>
        <v>121863.03</v>
      </c>
      <c r="E447" s="27">
        <f t="shared" si="206"/>
        <v>121863.3</v>
      </c>
      <c r="F447" s="27">
        <f>111863.03+10000</f>
        <v>121863.03</v>
      </c>
      <c r="G447" s="27">
        <f>111863.3+10000</f>
        <v>121863.3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/>
      <c r="R447" s="38"/>
      <c r="S447" s="38"/>
      <c r="V447" s="7"/>
    </row>
    <row r="448" spans="1:19" s="5" customFormat="1" ht="28.5">
      <c r="A448" s="35"/>
      <c r="B448" s="38"/>
      <c r="C448" s="26" t="s">
        <v>119</v>
      </c>
      <c r="D448" s="27">
        <f t="shared" si="206"/>
        <v>0</v>
      </c>
      <c r="E448" s="27">
        <f t="shared" si="206"/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38"/>
      <c r="S448" s="38"/>
    </row>
    <row r="449" spans="1:19" s="5" customFormat="1" ht="28.5">
      <c r="A449" s="35"/>
      <c r="B449" s="38"/>
      <c r="C449" s="26" t="s">
        <v>120</v>
      </c>
      <c r="D449" s="27">
        <f t="shared" si="206"/>
        <v>0</v>
      </c>
      <c r="E449" s="27">
        <f t="shared" si="206"/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38"/>
      <c r="S449" s="38"/>
    </row>
    <row r="450" spans="1:19" s="5" customFormat="1" ht="28.5">
      <c r="A450" s="35"/>
      <c r="B450" s="38"/>
      <c r="C450" s="26" t="s">
        <v>121</v>
      </c>
      <c r="D450" s="27">
        <f t="shared" si="206"/>
        <v>0</v>
      </c>
      <c r="E450" s="27">
        <f t="shared" si="206"/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38"/>
      <c r="S450" s="38"/>
    </row>
    <row r="451" spans="1:19" s="5" customFormat="1" ht="14.25" customHeight="1">
      <c r="A451" s="35" t="s">
        <v>158</v>
      </c>
      <c r="B451" s="39" t="s">
        <v>54</v>
      </c>
      <c r="C451" s="26" t="s">
        <v>14</v>
      </c>
      <c r="D451" s="27">
        <f>SUM(D452:D457)</f>
        <v>310</v>
      </c>
      <c r="E451" s="27">
        <f>SUM(E452:E457)</f>
        <v>310</v>
      </c>
      <c r="F451" s="27">
        <f aca="true" t="shared" si="207" ref="F451:Q451">SUM(F452:F457)</f>
        <v>310</v>
      </c>
      <c r="G451" s="27">
        <f t="shared" si="207"/>
        <v>310</v>
      </c>
      <c r="H451" s="27">
        <f t="shared" si="207"/>
        <v>0</v>
      </c>
      <c r="I451" s="27">
        <f t="shared" si="207"/>
        <v>0</v>
      </c>
      <c r="J451" s="27">
        <f t="shared" si="207"/>
        <v>0</v>
      </c>
      <c r="K451" s="27">
        <f t="shared" si="207"/>
        <v>0</v>
      </c>
      <c r="L451" s="27">
        <f t="shared" si="207"/>
        <v>0</v>
      </c>
      <c r="M451" s="27">
        <f t="shared" si="207"/>
        <v>0</v>
      </c>
      <c r="N451" s="27">
        <f t="shared" si="207"/>
        <v>1200</v>
      </c>
      <c r="O451" s="27">
        <f t="shared" si="207"/>
        <v>1200</v>
      </c>
      <c r="P451" s="27">
        <f t="shared" si="207"/>
        <v>0</v>
      </c>
      <c r="Q451" s="27">
        <f t="shared" si="207"/>
        <v>0</v>
      </c>
      <c r="R451" s="36" t="s">
        <v>18</v>
      </c>
      <c r="S451" s="36"/>
    </row>
    <row r="452" spans="1:19" ht="15">
      <c r="A452" s="35"/>
      <c r="B452" s="39"/>
      <c r="C452" s="24" t="s">
        <v>0</v>
      </c>
      <c r="D452" s="29">
        <f aca="true" t="shared" si="208" ref="D452:E457">F452+H452+J452+L452</f>
        <v>310</v>
      </c>
      <c r="E452" s="29">
        <f t="shared" si="208"/>
        <v>310</v>
      </c>
      <c r="F452" s="29">
        <v>310</v>
      </c>
      <c r="G452" s="29">
        <v>310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1200</v>
      </c>
      <c r="O452" s="29">
        <v>1200</v>
      </c>
      <c r="P452" s="29">
        <v>0</v>
      </c>
      <c r="Q452" s="29">
        <v>0</v>
      </c>
      <c r="R452" s="36"/>
      <c r="S452" s="36"/>
    </row>
    <row r="453" spans="1:19" ht="15">
      <c r="A453" s="35"/>
      <c r="B453" s="39"/>
      <c r="C453" s="24" t="s">
        <v>1</v>
      </c>
      <c r="D453" s="29">
        <f t="shared" si="208"/>
        <v>0</v>
      </c>
      <c r="E453" s="29">
        <f t="shared" si="208"/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36"/>
      <c r="S453" s="36"/>
    </row>
    <row r="454" spans="1:19" ht="15">
      <c r="A454" s="35"/>
      <c r="B454" s="39"/>
      <c r="C454" s="24" t="s">
        <v>2</v>
      </c>
      <c r="D454" s="29">
        <f t="shared" si="208"/>
        <v>0</v>
      </c>
      <c r="E454" s="29">
        <f t="shared" si="208"/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36"/>
      <c r="S454" s="36"/>
    </row>
    <row r="455" spans="1:19" ht="15">
      <c r="A455" s="35"/>
      <c r="B455" s="39"/>
      <c r="C455" s="24" t="s">
        <v>119</v>
      </c>
      <c r="D455" s="29">
        <f t="shared" si="208"/>
        <v>0</v>
      </c>
      <c r="E455" s="29">
        <f t="shared" si="208"/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36"/>
      <c r="S455" s="36"/>
    </row>
    <row r="456" spans="1:19" ht="15">
      <c r="A456" s="35"/>
      <c r="B456" s="39"/>
      <c r="C456" s="24" t="s">
        <v>120</v>
      </c>
      <c r="D456" s="29">
        <f t="shared" si="208"/>
        <v>0</v>
      </c>
      <c r="E456" s="29">
        <f t="shared" si="208"/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36"/>
      <c r="S456" s="36"/>
    </row>
    <row r="457" spans="1:19" ht="15">
      <c r="A457" s="35"/>
      <c r="B457" s="39"/>
      <c r="C457" s="24" t="s">
        <v>121</v>
      </c>
      <c r="D457" s="29">
        <f t="shared" si="208"/>
        <v>0</v>
      </c>
      <c r="E457" s="29">
        <f t="shared" si="208"/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36"/>
      <c r="S457" s="36"/>
    </row>
    <row r="458" spans="1:19" s="5" customFormat="1" ht="14.25" customHeight="1">
      <c r="A458" s="35"/>
      <c r="B458" s="39" t="s">
        <v>55</v>
      </c>
      <c r="C458" s="26" t="s">
        <v>14</v>
      </c>
      <c r="D458" s="27">
        <f>SUM(D459:D464)</f>
        <v>100</v>
      </c>
      <c r="E458" s="27">
        <f>SUM(E459:E464)</f>
        <v>100</v>
      </c>
      <c r="F458" s="27">
        <f aca="true" t="shared" si="209" ref="F458:Q458">SUM(F459:F464)</f>
        <v>100</v>
      </c>
      <c r="G458" s="27">
        <f t="shared" si="209"/>
        <v>100</v>
      </c>
      <c r="H458" s="27">
        <f t="shared" si="209"/>
        <v>0</v>
      </c>
      <c r="I458" s="27">
        <f t="shared" si="209"/>
        <v>0</v>
      </c>
      <c r="J458" s="27">
        <f t="shared" si="209"/>
        <v>0</v>
      </c>
      <c r="K458" s="27">
        <f t="shared" si="209"/>
        <v>0</v>
      </c>
      <c r="L458" s="27">
        <f t="shared" si="209"/>
        <v>0</v>
      </c>
      <c r="M458" s="27">
        <f t="shared" si="209"/>
        <v>0</v>
      </c>
      <c r="N458" s="27">
        <f t="shared" si="209"/>
        <v>0</v>
      </c>
      <c r="O458" s="27">
        <f t="shared" si="209"/>
        <v>0</v>
      </c>
      <c r="P458" s="27">
        <f t="shared" si="209"/>
        <v>0</v>
      </c>
      <c r="Q458" s="27">
        <f t="shared" si="209"/>
        <v>0</v>
      </c>
      <c r="R458" s="36"/>
      <c r="S458" s="36"/>
    </row>
    <row r="459" spans="1:19" ht="15">
      <c r="A459" s="35"/>
      <c r="B459" s="39"/>
      <c r="C459" s="24" t="s">
        <v>0</v>
      </c>
      <c r="D459" s="29">
        <f aca="true" t="shared" si="210" ref="D459:E464">F459+H459+J459+L459</f>
        <v>100</v>
      </c>
      <c r="E459" s="29">
        <f t="shared" si="210"/>
        <v>100</v>
      </c>
      <c r="F459" s="29">
        <v>100</v>
      </c>
      <c r="G459" s="29">
        <v>100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36"/>
      <c r="S459" s="36"/>
    </row>
    <row r="460" spans="1:19" ht="15">
      <c r="A460" s="35"/>
      <c r="B460" s="39"/>
      <c r="C460" s="24" t="s">
        <v>1</v>
      </c>
      <c r="D460" s="29">
        <f t="shared" si="210"/>
        <v>0</v>
      </c>
      <c r="E460" s="29">
        <f t="shared" si="210"/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36"/>
      <c r="S460" s="36"/>
    </row>
    <row r="461" spans="1:19" ht="15">
      <c r="A461" s="35"/>
      <c r="B461" s="39"/>
      <c r="C461" s="24" t="s">
        <v>2</v>
      </c>
      <c r="D461" s="29">
        <f t="shared" si="210"/>
        <v>0</v>
      </c>
      <c r="E461" s="29">
        <f t="shared" si="210"/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36"/>
      <c r="S461" s="36"/>
    </row>
    <row r="462" spans="1:19" ht="15">
      <c r="A462" s="35"/>
      <c r="B462" s="39"/>
      <c r="C462" s="24" t="s">
        <v>119</v>
      </c>
      <c r="D462" s="29">
        <f t="shared" si="210"/>
        <v>0</v>
      </c>
      <c r="E462" s="29">
        <f t="shared" si="210"/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36"/>
      <c r="S462" s="36"/>
    </row>
    <row r="463" spans="1:19" ht="15">
      <c r="A463" s="35"/>
      <c r="B463" s="39"/>
      <c r="C463" s="24" t="s">
        <v>120</v>
      </c>
      <c r="D463" s="29">
        <f t="shared" si="210"/>
        <v>0</v>
      </c>
      <c r="E463" s="29">
        <f t="shared" si="210"/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36"/>
      <c r="S463" s="36"/>
    </row>
    <row r="464" spans="1:19" ht="15">
      <c r="A464" s="35"/>
      <c r="B464" s="39"/>
      <c r="C464" s="24" t="s">
        <v>121</v>
      </c>
      <c r="D464" s="29">
        <f t="shared" si="210"/>
        <v>0</v>
      </c>
      <c r="E464" s="29">
        <f t="shared" si="210"/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36"/>
      <c r="S464" s="36"/>
    </row>
    <row r="465" spans="1:19" s="5" customFormat="1" ht="14.25" customHeight="1">
      <c r="A465" s="35"/>
      <c r="B465" s="45" t="s">
        <v>124</v>
      </c>
      <c r="C465" s="26" t="s">
        <v>14</v>
      </c>
      <c r="D465" s="27">
        <f>SUM(D466:D471)</f>
        <v>410</v>
      </c>
      <c r="E465" s="27">
        <f>SUM(E466:E471)</f>
        <v>410</v>
      </c>
      <c r="F465" s="27">
        <f aca="true" t="shared" si="211" ref="F465:Q465">SUM(F466:F471)</f>
        <v>410</v>
      </c>
      <c r="G465" s="27">
        <f t="shared" si="211"/>
        <v>410</v>
      </c>
      <c r="H465" s="27">
        <f t="shared" si="211"/>
        <v>0</v>
      </c>
      <c r="I465" s="27">
        <f t="shared" si="211"/>
        <v>0</v>
      </c>
      <c r="J465" s="27">
        <f t="shared" si="211"/>
        <v>0</v>
      </c>
      <c r="K465" s="27">
        <f t="shared" si="211"/>
        <v>0</v>
      </c>
      <c r="L465" s="27">
        <f t="shared" si="211"/>
        <v>0</v>
      </c>
      <c r="M465" s="27">
        <f t="shared" si="211"/>
        <v>0</v>
      </c>
      <c r="N465" s="27">
        <f t="shared" si="211"/>
        <v>1200</v>
      </c>
      <c r="O465" s="27">
        <f t="shared" si="211"/>
        <v>1200</v>
      </c>
      <c r="P465" s="27">
        <f t="shared" si="211"/>
        <v>0</v>
      </c>
      <c r="Q465" s="27">
        <f t="shared" si="211"/>
        <v>0</v>
      </c>
      <c r="R465" s="36"/>
      <c r="S465" s="36"/>
    </row>
    <row r="466" spans="1:19" s="5" customFormat="1" ht="28.5">
      <c r="A466" s="35"/>
      <c r="B466" s="45"/>
      <c r="C466" s="26" t="s">
        <v>0</v>
      </c>
      <c r="D466" s="27">
        <f aca="true" t="shared" si="212" ref="D466:E471">F466+H466+J466+L466</f>
        <v>410</v>
      </c>
      <c r="E466" s="27">
        <f t="shared" si="212"/>
        <v>410</v>
      </c>
      <c r="F466" s="27">
        <f aca="true" t="shared" si="213" ref="F466:Q466">F452+F459</f>
        <v>410</v>
      </c>
      <c r="G466" s="27">
        <f t="shared" si="213"/>
        <v>410</v>
      </c>
      <c r="H466" s="27">
        <f t="shared" si="213"/>
        <v>0</v>
      </c>
      <c r="I466" s="27">
        <f t="shared" si="213"/>
        <v>0</v>
      </c>
      <c r="J466" s="27">
        <f t="shared" si="213"/>
        <v>0</v>
      </c>
      <c r="K466" s="27">
        <f t="shared" si="213"/>
        <v>0</v>
      </c>
      <c r="L466" s="27">
        <f t="shared" si="213"/>
        <v>0</v>
      </c>
      <c r="M466" s="27">
        <f t="shared" si="213"/>
        <v>0</v>
      </c>
      <c r="N466" s="27">
        <f t="shared" si="213"/>
        <v>1200</v>
      </c>
      <c r="O466" s="27">
        <f t="shared" si="213"/>
        <v>1200</v>
      </c>
      <c r="P466" s="27">
        <f t="shared" si="213"/>
        <v>0</v>
      </c>
      <c r="Q466" s="27">
        <f t="shared" si="213"/>
        <v>0</v>
      </c>
      <c r="R466" s="36"/>
      <c r="S466" s="36"/>
    </row>
    <row r="467" spans="1:19" s="5" customFormat="1" ht="28.5">
      <c r="A467" s="35"/>
      <c r="B467" s="45"/>
      <c r="C467" s="26" t="s">
        <v>1</v>
      </c>
      <c r="D467" s="27">
        <f t="shared" si="212"/>
        <v>0</v>
      </c>
      <c r="E467" s="27">
        <f t="shared" si="212"/>
        <v>0</v>
      </c>
      <c r="F467" s="27">
        <f aca="true" t="shared" si="214" ref="F467:Q467">F453+F460</f>
        <v>0</v>
      </c>
      <c r="G467" s="27">
        <f t="shared" si="214"/>
        <v>0</v>
      </c>
      <c r="H467" s="27">
        <f t="shared" si="214"/>
        <v>0</v>
      </c>
      <c r="I467" s="27">
        <f t="shared" si="214"/>
        <v>0</v>
      </c>
      <c r="J467" s="27">
        <f t="shared" si="214"/>
        <v>0</v>
      </c>
      <c r="K467" s="27">
        <f t="shared" si="214"/>
        <v>0</v>
      </c>
      <c r="L467" s="27">
        <f t="shared" si="214"/>
        <v>0</v>
      </c>
      <c r="M467" s="27">
        <f t="shared" si="214"/>
        <v>0</v>
      </c>
      <c r="N467" s="27">
        <f t="shared" si="214"/>
        <v>0</v>
      </c>
      <c r="O467" s="27">
        <f t="shared" si="214"/>
        <v>0</v>
      </c>
      <c r="P467" s="27">
        <f t="shared" si="214"/>
        <v>0</v>
      </c>
      <c r="Q467" s="27">
        <f t="shared" si="214"/>
        <v>0</v>
      </c>
      <c r="R467" s="36"/>
      <c r="S467" s="36"/>
    </row>
    <row r="468" spans="1:19" s="5" customFormat="1" ht="28.5">
      <c r="A468" s="35"/>
      <c r="B468" s="45"/>
      <c r="C468" s="26" t="s">
        <v>2</v>
      </c>
      <c r="D468" s="27">
        <f t="shared" si="212"/>
        <v>0</v>
      </c>
      <c r="E468" s="27">
        <f t="shared" si="212"/>
        <v>0</v>
      </c>
      <c r="F468" s="27">
        <f aca="true" t="shared" si="215" ref="F468:Q468">F454+F461</f>
        <v>0</v>
      </c>
      <c r="G468" s="27">
        <f t="shared" si="215"/>
        <v>0</v>
      </c>
      <c r="H468" s="27">
        <f t="shared" si="215"/>
        <v>0</v>
      </c>
      <c r="I468" s="27">
        <f t="shared" si="215"/>
        <v>0</v>
      </c>
      <c r="J468" s="27">
        <f t="shared" si="215"/>
        <v>0</v>
      </c>
      <c r="K468" s="27">
        <f t="shared" si="215"/>
        <v>0</v>
      </c>
      <c r="L468" s="27">
        <f t="shared" si="215"/>
        <v>0</v>
      </c>
      <c r="M468" s="27">
        <f t="shared" si="215"/>
        <v>0</v>
      </c>
      <c r="N468" s="27">
        <f t="shared" si="215"/>
        <v>0</v>
      </c>
      <c r="O468" s="27">
        <f t="shared" si="215"/>
        <v>0</v>
      </c>
      <c r="P468" s="27">
        <f t="shared" si="215"/>
        <v>0</v>
      </c>
      <c r="Q468" s="27">
        <f t="shared" si="215"/>
        <v>0</v>
      </c>
      <c r="R468" s="36"/>
      <c r="S468" s="36"/>
    </row>
    <row r="469" spans="1:19" s="5" customFormat="1" ht="28.5">
      <c r="A469" s="35"/>
      <c r="B469" s="45"/>
      <c r="C469" s="26" t="s">
        <v>119</v>
      </c>
      <c r="D469" s="27">
        <f t="shared" si="212"/>
        <v>0</v>
      </c>
      <c r="E469" s="27">
        <f t="shared" si="212"/>
        <v>0</v>
      </c>
      <c r="F469" s="27">
        <f aca="true" t="shared" si="216" ref="F469:Q469">F455+F462</f>
        <v>0</v>
      </c>
      <c r="G469" s="27">
        <f t="shared" si="216"/>
        <v>0</v>
      </c>
      <c r="H469" s="27">
        <f t="shared" si="216"/>
        <v>0</v>
      </c>
      <c r="I469" s="27">
        <f t="shared" si="216"/>
        <v>0</v>
      </c>
      <c r="J469" s="27">
        <f t="shared" si="216"/>
        <v>0</v>
      </c>
      <c r="K469" s="27">
        <f t="shared" si="216"/>
        <v>0</v>
      </c>
      <c r="L469" s="27">
        <f t="shared" si="216"/>
        <v>0</v>
      </c>
      <c r="M469" s="27">
        <f t="shared" si="216"/>
        <v>0</v>
      </c>
      <c r="N469" s="27">
        <f t="shared" si="216"/>
        <v>0</v>
      </c>
      <c r="O469" s="27">
        <f t="shared" si="216"/>
        <v>0</v>
      </c>
      <c r="P469" s="27">
        <f t="shared" si="216"/>
        <v>0</v>
      </c>
      <c r="Q469" s="27">
        <f t="shared" si="216"/>
        <v>0</v>
      </c>
      <c r="R469" s="36"/>
      <c r="S469" s="36"/>
    </row>
    <row r="470" spans="1:19" s="5" customFormat="1" ht="28.5">
      <c r="A470" s="35"/>
      <c r="B470" s="45"/>
      <c r="C470" s="26" t="s">
        <v>120</v>
      </c>
      <c r="D470" s="27">
        <f t="shared" si="212"/>
        <v>0</v>
      </c>
      <c r="E470" s="27">
        <f t="shared" si="212"/>
        <v>0</v>
      </c>
      <c r="F470" s="27">
        <f aca="true" t="shared" si="217" ref="F470:Q470">F456+F463</f>
        <v>0</v>
      </c>
      <c r="G470" s="27">
        <f t="shared" si="217"/>
        <v>0</v>
      </c>
      <c r="H470" s="27">
        <f t="shared" si="217"/>
        <v>0</v>
      </c>
      <c r="I470" s="27">
        <f t="shared" si="217"/>
        <v>0</v>
      </c>
      <c r="J470" s="27">
        <f t="shared" si="217"/>
        <v>0</v>
      </c>
      <c r="K470" s="27">
        <f t="shared" si="217"/>
        <v>0</v>
      </c>
      <c r="L470" s="27">
        <f t="shared" si="217"/>
        <v>0</v>
      </c>
      <c r="M470" s="27">
        <f t="shared" si="217"/>
        <v>0</v>
      </c>
      <c r="N470" s="27">
        <f t="shared" si="217"/>
        <v>0</v>
      </c>
      <c r="O470" s="27">
        <f t="shared" si="217"/>
        <v>0</v>
      </c>
      <c r="P470" s="27">
        <f t="shared" si="217"/>
        <v>0</v>
      </c>
      <c r="Q470" s="27">
        <f t="shared" si="217"/>
        <v>0</v>
      </c>
      <c r="R470" s="36"/>
      <c r="S470" s="36"/>
    </row>
    <row r="471" spans="1:19" s="5" customFormat="1" ht="28.5">
      <c r="A471" s="35"/>
      <c r="B471" s="45"/>
      <c r="C471" s="26" t="s">
        <v>121</v>
      </c>
      <c r="D471" s="27">
        <f t="shared" si="212"/>
        <v>0</v>
      </c>
      <c r="E471" s="27">
        <f t="shared" si="212"/>
        <v>0</v>
      </c>
      <c r="F471" s="27">
        <f aca="true" t="shared" si="218" ref="F471:Q471">F457+F464</f>
        <v>0</v>
      </c>
      <c r="G471" s="27">
        <f t="shared" si="218"/>
        <v>0</v>
      </c>
      <c r="H471" s="27">
        <f t="shared" si="218"/>
        <v>0</v>
      </c>
      <c r="I471" s="27">
        <f t="shared" si="218"/>
        <v>0</v>
      </c>
      <c r="J471" s="27">
        <f t="shared" si="218"/>
        <v>0</v>
      </c>
      <c r="K471" s="27">
        <f t="shared" si="218"/>
        <v>0</v>
      </c>
      <c r="L471" s="27">
        <f t="shared" si="218"/>
        <v>0</v>
      </c>
      <c r="M471" s="27">
        <f t="shared" si="218"/>
        <v>0</v>
      </c>
      <c r="N471" s="27">
        <f t="shared" si="218"/>
        <v>0</v>
      </c>
      <c r="O471" s="27">
        <f t="shared" si="218"/>
        <v>0</v>
      </c>
      <c r="P471" s="27">
        <f t="shared" si="218"/>
        <v>0</v>
      </c>
      <c r="Q471" s="27">
        <f t="shared" si="218"/>
        <v>0</v>
      </c>
      <c r="R471" s="36"/>
      <c r="S471" s="36"/>
    </row>
    <row r="472" spans="1:22" s="5" customFormat="1" ht="14.25" customHeight="1">
      <c r="A472" s="35" t="s">
        <v>159</v>
      </c>
      <c r="B472" s="39" t="s">
        <v>21</v>
      </c>
      <c r="C472" s="26" t="s">
        <v>14</v>
      </c>
      <c r="D472" s="27">
        <f>SUM(D473:D478)</f>
        <v>187066.7</v>
      </c>
      <c r="E472" s="27">
        <f>SUM(E473:E478)</f>
        <v>187066.7</v>
      </c>
      <c r="F472" s="27">
        <f aca="true" t="shared" si="219" ref="F472:Q472">SUM(F473:F478)</f>
        <v>187066.7</v>
      </c>
      <c r="G472" s="27">
        <f t="shared" si="219"/>
        <v>187066.7</v>
      </c>
      <c r="H472" s="27">
        <f t="shared" si="219"/>
        <v>0</v>
      </c>
      <c r="I472" s="27">
        <f t="shared" si="219"/>
        <v>0</v>
      </c>
      <c r="J472" s="27">
        <f t="shared" si="219"/>
        <v>0</v>
      </c>
      <c r="K472" s="27">
        <f t="shared" si="219"/>
        <v>0</v>
      </c>
      <c r="L472" s="27">
        <f t="shared" si="219"/>
        <v>0</v>
      </c>
      <c r="M472" s="27">
        <f t="shared" si="219"/>
        <v>0</v>
      </c>
      <c r="N472" s="27">
        <f t="shared" si="219"/>
        <v>4951.9</v>
      </c>
      <c r="O472" s="27">
        <f t="shared" si="219"/>
        <v>4951.9</v>
      </c>
      <c r="P472" s="27">
        <f t="shared" si="219"/>
        <v>527</v>
      </c>
      <c r="Q472" s="27">
        <f t="shared" si="219"/>
        <v>527</v>
      </c>
      <c r="R472" s="36" t="s">
        <v>18</v>
      </c>
      <c r="S472" s="36"/>
      <c r="V472" s="7"/>
    </row>
    <row r="473" spans="1:22" ht="15">
      <c r="A473" s="35"/>
      <c r="B473" s="39"/>
      <c r="C473" s="24" t="s">
        <v>0</v>
      </c>
      <c r="D473" s="29">
        <f aca="true" t="shared" si="220" ref="D473:E478">F473+H473+J473+L473</f>
        <v>0</v>
      </c>
      <c r="E473" s="29">
        <f t="shared" si="220"/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36"/>
      <c r="S473" s="36"/>
      <c r="V473" s="6"/>
    </row>
    <row r="474" spans="1:22" ht="15">
      <c r="A474" s="35"/>
      <c r="B474" s="39"/>
      <c r="C474" s="24" t="s">
        <v>1</v>
      </c>
      <c r="D474" s="29">
        <f t="shared" si="220"/>
        <v>10000</v>
      </c>
      <c r="E474" s="29">
        <f t="shared" si="220"/>
        <v>10000</v>
      </c>
      <c r="F474" s="29">
        <v>10000</v>
      </c>
      <c r="G474" s="29">
        <v>10000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4951.9</v>
      </c>
      <c r="O474" s="29">
        <v>4951.9</v>
      </c>
      <c r="P474" s="29">
        <v>527</v>
      </c>
      <c r="Q474" s="29">
        <v>527</v>
      </c>
      <c r="R474" s="36"/>
      <c r="S474" s="36"/>
      <c r="V474" s="6"/>
    </row>
    <row r="475" spans="1:22" ht="15">
      <c r="A475" s="35"/>
      <c r="B475" s="39"/>
      <c r="C475" s="24" t="s">
        <v>2</v>
      </c>
      <c r="D475" s="29">
        <f t="shared" si="220"/>
        <v>177066.7</v>
      </c>
      <c r="E475" s="29">
        <f t="shared" si="220"/>
        <v>177066.7</v>
      </c>
      <c r="F475" s="29">
        <v>177066.7</v>
      </c>
      <c r="G475" s="29">
        <v>177066.7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36"/>
      <c r="S475" s="36"/>
      <c r="V475" s="6"/>
    </row>
    <row r="476" spans="1:19" ht="15">
      <c r="A476" s="35"/>
      <c r="B476" s="39"/>
      <c r="C476" s="24" t="s">
        <v>119</v>
      </c>
      <c r="D476" s="29">
        <f t="shared" si="220"/>
        <v>0</v>
      </c>
      <c r="E476" s="29">
        <f t="shared" si="220"/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36"/>
      <c r="S476" s="36"/>
    </row>
    <row r="477" spans="1:19" ht="15">
      <c r="A477" s="35"/>
      <c r="B477" s="39"/>
      <c r="C477" s="24" t="s">
        <v>120</v>
      </c>
      <c r="D477" s="29">
        <f t="shared" si="220"/>
        <v>0</v>
      </c>
      <c r="E477" s="29">
        <f t="shared" si="220"/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36"/>
      <c r="S477" s="36"/>
    </row>
    <row r="478" spans="1:19" ht="15">
      <c r="A478" s="35"/>
      <c r="B478" s="39"/>
      <c r="C478" s="24" t="s">
        <v>121</v>
      </c>
      <c r="D478" s="29">
        <f t="shared" si="220"/>
        <v>0</v>
      </c>
      <c r="E478" s="29">
        <f t="shared" si="220"/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36"/>
      <c r="S478" s="36"/>
    </row>
    <row r="479" spans="1:22" s="5" customFormat="1" ht="14.25" customHeight="1">
      <c r="A479" s="35" t="s">
        <v>160</v>
      </c>
      <c r="B479" s="36" t="s">
        <v>22</v>
      </c>
      <c r="C479" s="26" t="s">
        <v>14</v>
      </c>
      <c r="D479" s="27">
        <f>SUM(D480:D485)</f>
        <v>98808.7</v>
      </c>
      <c r="E479" s="27">
        <f>SUM(E480:E485)</f>
        <v>98808.7</v>
      </c>
      <c r="F479" s="27">
        <f aca="true" t="shared" si="221" ref="F479:Q479">SUM(F480:F485)</f>
        <v>98808.7</v>
      </c>
      <c r="G479" s="27">
        <f t="shared" si="221"/>
        <v>98808.7</v>
      </c>
      <c r="H479" s="27">
        <f t="shared" si="221"/>
        <v>0</v>
      </c>
      <c r="I479" s="27">
        <f t="shared" si="221"/>
        <v>0</v>
      </c>
      <c r="J479" s="27">
        <f t="shared" si="221"/>
        <v>0</v>
      </c>
      <c r="K479" s="27">
        <f t="shared" si="221"/>
        <v>0</v>
      </c>
      <c r="L479" s="27">
        <f t="shared" si="221"/>
        <v>0</v>
      </c>
      <c r="M479" s="27">
        <f t="shared" si="221"/>
        <v>0</v>
      </c>
      <c r="N479" s="27">
        <f t="shared" si="221"/>
        <v>3336.6</v>
      </c>
      <c r="O479" s="27">
        <f t="shared" si="221"/>
        <v>3336.6</v>
      </c>
      <c r="P479" s="27">
        <f t="shared" si="221"/>
        <v>513</v>
      </c>
      <c r="Q479" s="27">
        <f t="shared" si="221"/>
        <v>513</v>
      </c>
      <c r="R479" s="36" t="s">
        <v>18</v>
      </c>
      <c r="S479" s="36"/>
      <c r="V479" s="7"/>
    </row>
    <row r="480" spans="1:22" ht="15">
      <c r="A480" s="35"/>
      <c r="B480" s="36"/>
      <c r="C480" s="24" t="s">
        <v>0</v>
      </c>
      <c r="D480" s="29">
        <f aca="true" t="shared" si="222" ref="D480:E485">F480+H480+J480+L480</f>
        <v>0</v>
      </c>
      <c r="E480" s="29">
        <f t="shared" si="222"/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36"/>
      <c r="S480" s="36"/>
      <c r="V480" s="6"/>
    </row>
    <row r="481" spans="1:22" ht="15">
      <c r="A481" s="35"/>
      <c r="B481" s="36"/>
      <c r="C481" s="24" t="s">
        <v>1</v>
      </c>
      <c r="D481" s="29">
        <f t="shared" si="222"/>
        <v>0</v>
      </c>
      <c r="E481" s="29">
        <f t="shared" si="222"/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3336.6</v>
      </c>
      <c r="O481" s="29">
        <v>3336.6</v>
      </c>
      <c r="P481" s="29">
        <v>513</v>
      </c>
      <c r="Q481" s="29">
        <v>513</v>
      </c>
      <c r="R481" s="36"/>
      <c r="S481" s="36"/>
      <c r="V481" s="6"/>
    </row>
    <row r="482" spans="1:22" ht="15">
      <c r="A482" s="35"/>
      <c r="B482" s="36"/>
      <c r="C482" s="24" t="s">
        <v>2</v>
      </c>
      <c r="D482" s="29">
        <f t="shared" si="222"/>
        <v>98808.7</v>
      </c>
      <c r="E482" s="29">
        <f t="shared" si="222"/>
        <v>98808.7</v>
      </c>
      <c r="F482" s="29">
        <v>98808.7</v>
      </c>
      <c r="G482" s="29">
        <v>98808.7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36"/>
      <c r="S482" s="36"/>
      <c r="V482" s="6"/>
    </row>
    <row r="483" spans="1:19" ht="15">
      <c r="A483" s="35"/>
      <c r="B483" s="36"/>
      <c r="C483" s="24" t="s">
        <v>119</v>
      </c>
      <c r="D483" s="29">
        <f t="shared" si="222"/>
        <v>0</v>
      </c>
      <c r="E483" s="29">
        <f t="shared" si="222"/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36"/>
      <c r="S483" s="36"/>
    </row>
    <row r="484" spans="1:19" ht="15">
      <c r="A484" s="35"/>
      <c r="B484" s="36"/>
      <c r="C484" s="24" t="s">
        <v>120</v>
      </c>
      <c r="D484" s="29">
        <f t="shared" si="222"/>
        <v>0</v>
      </c>
      <c r="E484" s="29">
        <f t="shared" si="222"/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36"/>
      <c r="S484" s="36"/>
    </row>
    <row r="485" spans="1:19" ht="15">
      <c r="A485" s="35"/>
      <c r="B485" s="36"/>
      <c r="C485" s="24" t="s">
        <v>121</v>
      </c>
      <c r="D485" s="29">
        <f t="shared" si="222"/>
        <v>0</v>
      </c>
      <c r="E485" s="29">
        <f t="shared" si="222"/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36"/>
      <c r="S485" s="36"/>
    </row>
    <row r="486" spans="1:19" s="5" customFormat="1" ht="15" customHeight="1">
      <c r="A486" s="37" t="s">
        <v>161</v>
      </c>
      <c r="B486" s="38" t="s">
        <v>172</v>
      </c>
      <c r="C486" s="26" t="s">
        <v>14</v>
      </c>
      <c r="D486" s="27">
        <f>SUM(D487:D492)</f>
        <v>12255.099999999999</v>
      </c>
      <c r="E486" s="27">
        <f>SUM(E487:E492)</f>
        <v>12255.099999999999</v>
      </c>
      <c r="F486" s="27">
        <f>SUM(F487:F492)</f>
        <v>10573.799999999997</v>
      </c>
      <c r="G486" s="27">
        <f>SUM(G487:G492)</f>
        <v>10573.799999999997</v>
      </c>
      <c r="H486" s="27">
        <f aca="true" t="shared" si="223" ref="H486:Q486">SUM(H487:H492)</f>
        <v>0</v>
      </c>
      <c r="I486" s="27">
        <f t="shared" si="223"/>
        <v>0</v>
      </c>
      <c r="J486" s="27">
        <f t="shared" si="223"/>
        <v>1681.3</v>
      </c>
      <c r="K486" s="27">
        <f t="shared" si="223"/>
        <v>1681.3</v>
      </c>
      <c r="L486" s="27">
        <f t="shared" si="223"/>
        <v>0</v>
      </c>
      <c r="M486" s="27">
        <f t="shared" si="223"/>
        <v>0</v>
      </c>
      <c r="N486" s="27">
        <f t="shared" si="223"/>
        <v>720</v>
      </c>
      <c r="O486" s="27">
        <f t="shared" si="223"/>
        <v>0</v>
      </c>
      <c r="P486" s="27">
        <f t="shared" si="223"/>
        <v>0</v>
      </c>
      <c r="Q486" s="27">
        <f t="shared" si="223"/>
        <v>0</v>
      </c>
      <c r="R486" s="38" t="s">
        <v>18</v>
      </c>
      <c r="S486" s="38"/>
    </row>
    <row r="487" spans="1:19" s="5" customFormat="1" ht="28.5">
      <c r="A487" s="37"/>
      <c r="B487" s="38"/>
      <c r="C487" s="26" t="s">
        <v>0</v>
      </c>
      <c r="D487" s="27">
        <f aca="true" t="shared" si="224" ref="D487:D492">F487+H487+J487+L487</f>
        <v>2101.6</v>
      </c>
      <c r="E487" s="27">
        <f aca="true" t="shared" si="225" ref="E487:E492">G487+I487+K487+M487</f>
        <v>2101.6</v>
      </c>
      <c r="F487" s="27">
        <f aca="true" t="shared" si="226" ref="F487:Q487">F494+F501+F522+F529+F536+F543+F550+F557+F564+F571</f>
        <v>420.3</v>
      </c>
      <c r="G487" s="27">
        <f t="shared" si="226"/>
        <v>420.3</v>
      </c>
      <c r="H487" s="27">
        <f t="shared" si="226"/>
        <v>0</v>
      </c>
      <c r="I487" s="27">
        <f t="shared" si="226"/>
        <v>0</v>
      </c>
      <c r="J487" s="27">
        <f t="shared" si="226"/>
        <v>1681.3</v>
      </c>
      <c r="K487" s="27">
        <f t="shared" si="226"/>
        <v>1681.3</v>
      </c>
      <c r="L487" s="27">
        <f t="shared" si="226"/>
        <v>0</v>
      </c>
      <c r="M487" s="27">
        <f t="shared" si="226"/>
        <v>0</v>
      </c>
      <c r="N487" s="27">
        <f t="shared" si="226"/>
        <v>0</v>
      </c>
      <c r="O487" s="27">
        <f t="shared" si="226"/>
        <v>0</v>
      </c>
      <c r="P487" s="27">
        <f t="shared" si="226"/>
        <v>0</v>
      </c>
      <c r="Q487" s="27">
        <f t="shared" si="226"/>
        <v>0</v>
      </c>
      <c r="R487" s="38"/>
      <c r="S487" s="38"/>
    </row>
    <row r="488" spans="1:19" s="5" customFormat="1" ht="28.5">
      <c r="A488" s="37"/>
      <c r="B488" s="38"/>
      <c r="C488" s="26" t="s">
        <v>1</v>
      </c>
      <c r="D488" s="27">
        <f t="shared" si="224"/>
        <v>10153.499999999998</v>
      </c>
      <c r="E488" s="27">
        <f t="shared" si="225"/>
        <v>10153.499999999998</v>
      </c>
      <c r="F488" s="27">
        <f aca="true" t="shared" si="227" ref="F488:Q488">F495+F502+F523+F530+F537+F544+F551+F558+F565+F572</f>
        <v>10153.499999999998</v>
      </c>
      <c r="G488" s="27">
        <f t="shared" si="227"/>
        <v>10153.499999999998</v>
      </c>
      <c r="H488" s="27">
        <f t="shared" si="227"/>
        <v>0</v>
      </c>
      <c r="I488" s="27">
        <f t="shared" si="227"/>
        <v>0</v>
      </c>
      <c r="J488" s="27">
        <f t="shared" si="227"/>
        <v>0</v>
      </c>
      <c r="K488" s="27">
        <f t="shared" si="227"/>
        <v>0</v>
      </c>
      <c r="L488" s="27">
        <f t="shared" si="227"/>
        <v>0</v>
      </c>
      <c r="M488" s="27">
        <f t="shared" si="227"/>
        <v>0</v>
      </c>
      <c r="N488" s="27">
        <f t="shared" si="227"/>
        <v>720</v>
      </c>
      <c r="O488" s="27">
        <f t="shared" si="227"/>
        <v>0</v>
      </c>
      <c r="P488" s="27">
        <f t="shared" si="227"/>
        <v>0</v>
      </c>
      <c r="Q488" s="27">
        <f t="shared" si="227"/>
        <v>0</v>
      </c>
      <c r="R488" s="38"/>
      <c r="S488" s="38"/>
    </row>
    <row r="489" spans="1:19" s="5" customFormat="1" ht="28.5">
      <c r="A489" s="37"/>
      <c r="B489" s="38"/>
      <c r="C489" s="26" t="s">
        <v>2</v>
      </c>
      <c r="D489" s="27">
        <f t="shared" si="224"/>
        <v>0</v>
      </c>
      <c r="E489" s="27">
        <f t="shared" si="225"/>
        <v>0</v>
      </c>
      <c r="F489" s="27">
        <f aca="true" t="shared" si="228" ref="F489:Q489">F496+F503+F524+F531+F538+F545+F552+F559+F566+F573</f>
        <v>0</v>
      </c>
      <c r="G489" s="27">
        <f t="shared" si="228"/>
        <v>0</v>
      </c>
      <c r="H489" s="27">
        <f t="shared" si="228"/>
        <v>0</v>
      </c>
      <c r="I489" s="27">
        <f t="shared" si="228"/>
        <v>0</v>
      </c>
      <c r="J489" s="27">
        <f t="shared" si="228"/>
        <v>0</v>
      </c>
      <c r="K489" s="27">
        <f t="shared" si="228"/>
        <v>0</v>
      </c>
      <c r="L489" s="27">
        <f t="shared" si="228"/>
        <v>0</v>
      </c>
      <c r="M489" s="27">
        <f t="shared" si="228"/>
        <v>0</v>
      </c>
      <c r="N489" s="27">
        <f t="shared" si="228"/>
        <v>0</v>
      </c>
      <c r="O489" s="27">
        <f t="shared" si="228"/>
        <v>0</v>
      </c>
      <c r="P489" s="27">
        <f t="shared" si="228"/>
        <v>0</v>
      </c>
      <c r="Q489" s="27">
        <f t="shared" si="228"/>
        <v>0</v>
      </c>
      <c r="R489" s="38"/>
      <c r="S489" s="38"/>
    </row>
    <row r="490" spans="1:19" s="5" customFormat="1" ht="28.5">
      <c r="A490" s="37"/>
      <c r="B490" s="38"/>
      <c r="C490" s="26" t="s">
        <v>119</v>
      </c>
      <c r="D490" s="27">
        <f t="shared" si="224"/>
        <v>0</v>
      </c>
      <c r="E490" s="27">
        <f t="shared" si="225"/>
        <v>0</v>
      </c>
      <c r="F490" s="27">
        <f aca="true" t="shared" si="229" ref="F490:Q490">F497+F504+F525+F532+F539+F546+F553+F560+F567+F574</f>
        <v>0</v>
      </c>
      <c r="G490" s="27">
        <f t="shared" si="229"/>
        <v>0</v>
      </c>
      <c r="H490" s="27">
        <f t="shared" si="229"/>
        <v>0</v>
      </c>
      <c r="I490" s="27">
        <f t="shared" si="229"/>
        <v>0</v>
      </c>
      <c r="J490" s="27">
        <f t="shared" si="229"/>
        <v>0</v>
      </c>
      <c r="K490" s="27">
        <f t="shared" si="229"/>
        <v>0</v>
      </c>
      <c r="L490" s="27">
        <f t="shared" si="229"/>
        <v>0</v>
      </c>
      <c r="M490" s="27">
        <f t="shared" si="229"/>
        <v>0</v>
      </c>
      <c r="N490" s="27">
        <f t="shared" si="229"/>
        <v>0</v>
      </c>
      <c r="O490" s="27">
        <f t="shared" si="229"/>
        <v>0</v>
      </c>
      <c r="P490" s="27">
        <f t="shared" si="229"/>
        <v>0</v>
      </c>
      <c r="Q490" s="27">
        <f t="shared" si="229"/>
        <v>0</v>
      </c>
      <c r="R490" s="38"/>
      <c r="S490" s="38"/>
    </row>
    <row r="491" spans="1:19" s="5" customFormat="1" ht="28.5">
      <c r="A491" s="37"/>
      <c r="B491" s="38"/>
      <c r="C491" s="26" t="s">
        <v>120</v>
      </c>
      <c r="D491" s="27">
        <f t="shared" si="224"/>
        <v>0</v>
      </c>
      <c r="E491" s="27">
        <f t="shared" si="225"/>
        <v>0</v>
      </c>
      <c r="F491" s="27">
        <f aca="true" t="shared" si="230" ref="F491:Q491">F498+F505+F526+F533+F540+F547+F554+F561+F568+F575</f>
        <v>0</v>
      </c>
      <c r="G491" s="27">
        <f t="shared" si="230"/>
        <v>0</v>
      </c>
      <c r="H491" s="27">
        <f t="shared" si="230"/>
        <v>0</v>
      </c>
      <c r="I491" s="27">
        <f t="shared" si="230"/>
        <v>0</v>
      </c>
      <c r="J491" s="27">
        <f t="shared" si="230"/>
        <v>0</v>
      </c>
      <c r="K491" s="27">
        <f t="shared" si="230"/>
        <v>0</v>
      </c>
      <c r="L491" s="27">
        <f t="shared" si="230"/>
        <v>0</v>
      </c>
      <c r="M491" s="27">
        <f t="shared" si="230"/>
        <v>0</v>
      </c>
      <c r="N491" s="27">
        <f t="shared" si="230"/>
        <v>0</v>
      </c>
      <c r="O491" s="27">
        <f t="shared" si="230"/>
        <v>0</v>
      </c>
      <c r="P491" s="27">
        <f t="shared" si="230"/>
        <v>0</v>
      </c>
      <c r="Q491" s="27">
        <f t="shared" si="230"/>
        <v>0</v>
      </c>
      <c r="R491" s="38"/>
      <c r="S491" s="38"/>
    </row>
    <row r="492" spans="1:19" s="5" customFormat="1" ht="28.5">
      <c r="A492" s="37"/>
      <c r="B492" s="38"/>
      <c r="C492" s="26" t="s">
        <v>121</v>
      </c>
      <c r="D492" s="27">
        <f t="shared" si="224"/>
        <v>0</v>
      </c>
      <c r="E492" s="27">
        <f t="shared" si="225"/>
        <v>0</v>
      </c>
      <c r="F492" s="27">
        <f aca="true" t="shared" si="231" ref="F492:Q492">F499+F506+F527+F534+F541+F548+F555+F562+F569+F576</f>
        <v>0</v>
      </c>
      <c r="G492" s="27">
        <f t="shared" si="231"/>
        <v>0</v>
      </c>
      <c r="H492" s="27">
        <f t="shared" si="231"/>
        <v>0</v>
      </c>
      <c r="I492" s="27">
        <f t="shared" si="231"/>
        <v>0</v>
      </c>
      <c r="J492" s="27">
        <f t="shared" si="231"/>
        <v>0</v>
      </c>
      <c r="K492" s="27">
        <f t="shared" si="231"/>
        <v>0</v>
      </c>
      <c r="L492" s="27">
        <f t="shared" si="231"/>
        <v>0</v>
      </c>
      <c r="M492" s="27">
        <f t="shared" si="231"/>
        <v>0</v>
      </c>
      <c r="N492" s="27">
        <f t="shared" si="231"/>
        <v>0</v>
      </c>
      <c r="O492" s="27">
        <f t="shared" si="231"/>
        <v>0</v>
      </c>
      <c r="P492" s="27">
        <f t="shared" si="231"/>
        <v>0</v>
      </c>
      <c r="Q492" s="27">
        <f t="shared" si="231"/>
        <v>0</v>
      </c>
      <c r="R492" s="38"/>
      <c r="S492" s="38"/>
    </row>
    <row r="493" spans="1:19" s="5" customFormat="1" ht="14.25" customHeight="1">
      <c r="A493" s="35" t="s">
        <v>162</v>
      </c>
      <c r="B493" s="39" t="s">
        <v>72</v>
      </c>
      <c r="C493" s="26" t="s">
        <v>14</v>
      </c>
      <c r="D493" s="27">
        <f>SUM(D494:D499)</f>
        <v>2101.6</v>
      </c>
      <c r="E493" s="27">
        <f>SUM(E494:E499)</f>
        <v>2101.6</v>
      </c>
      <c r="F493" s="27">
        <f aca="true" t="shared" si="232" ref="F493:Q493">SUM(F494:F499)</f>
        <v>420.3</v>
      </c>
      <c r="G493" s="27">
        <f t="shared" si="232"/>
        <v>420.3</v>
      </c>
      <c r="H493" s="27">
        <f t="shared" si="232"/>
        <v>0</v>
      </c>
      <c r="I493" s="27">
        <f t="shared" si="232"/>
        <v>0</v>
      </c>
      <c r="J493" s="27">
        <f t="shared" si="232"/>
        <v>1681.3</v>
      </c>
      <c r="K493" s="27">
        <f t="shared" si="232"/>
        <v>1681.3</v>
      </c>
      <c r="L493" s="27">
        <f t="shared" si="232"/>
        <v>0</v>
      </c>
      <c r="M493" s="27">
        <f t="shared" si="232"/>
        <v>0</v>
      </c>
      <c r="N493" s="27">
        <f t="shared" si="232"/>
        <v>0</v>
      </c>
      <c r="O493" s="27">
        <f t="shared" si="232"/>
        <v>0</v>
      </c>
      <c r="P493" s="27">
        <f t="shared" si="232"/>
        <v>0</v>
      </c>
      <c r="Q493" s="27">
        <f t="shared" si="232"/>
        <v>0</v>
      </c>
      <c r="R493" s="36" t="s">
        <v>18</v>
      </c>
      <c r="S493" s="36"/>
    </row>
    <row r="494" spans="1:19" ht="15">
      <c r="A494" s="35"/>
      <c r="B494" s="39"/>
      <c r="C494" s="24" t="s">
        <v>0</v>
      </c>
      <c r="D494" s="29">
        <f aca="true" t="shared" si="233" ref="D494:D499">F494+H494+J494+L494</f>
        <v>2101.6</v>
      </c>
      <c r="E494" s="29">
        <f aca="true" t="shared" si="234" ref="E494:E499">G494+I494+K494+M494</f>
        <v>2101.6</v>
      </c>
      <c r="F494" s="29">
        <v>420.3</v>
      </c>
      <c r="G494" s="29">
        <v>420.3</v>
      </c>
      <c r="H494" s="29">
        <v>0</v>
      </c>
      <c r="I494" s="29">
        <v>0</v>
      </c>
      <c r="J494" s="29">
        <v>1681.3</v>
      </c>
      <c r="K494" s="29">
        <v>1681.3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36"/>
      <c r="S494" s="36"/>
    </row>
    <row r="495" spans="1:19" ht="15">
      <c r="A495" s="35"/>
      <c r="B495" s="39"/>
      <c r="C495" s="24" t="s">
        <v>1</v>
      </c>
      <c r="D495" s="29">
        <f t="shared" si="233"/>
        <v>0</v>
      </c>
      <c r="E495" s="29">
        <f t="shared" si="234"/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36"/>
      <c r="S495" s="36"/>
    </row>
    <row r="496" spans="1:19" ht="15">
      <c r="A496" s="35"/>
      <c r="B496" s="39"/>
      <c r="C496" s="24" t="s">
        <v>2</v>
      </c>
      <c r="D496" s="29">
        <f t="shared" si="233"/>
        <v>0</v>
      </c>
      <c r="E496" s="29">
        <f t="shared" si="234"/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36"/>
      <c r="S496" s="36"/>
    </row>
    <row r="497" spans="1:19" ht="15">
      <c r="A497" s="35"/>
      <c r="B497" s="39"/>
      <c r="C497" s="24" t="s">
        <v>119</v>
      </c>
      <c r="D497" s="29">
        <f t="shared" si="233"/>
        <v>0</v>
      </c>
      <c r="E497" s="29">
        <f t="shared" si="234"/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36"/>
      <c r="S497" s="36"/>
    </row>
    <row r="498" spans="1:19" ht="15">
      <c r="A498" s="35"/>
      <c r="B498" s="39"/>
      <c r="C498" s="24" t="s">
        <v>122</v>
      </c>
      <c r="D498" s="29">
        <f t="shared" si="233"/>
        <v>0</v>
      </c>
      <c r="E498" s="29">
        <f t="shared" si="234"/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36"/>
      <c r="S498" s="36"/>
    </row>
    <row r="499" spans="1:19" ht="15">
      <c r="A499" s="35"/>
      <c r="B499" s="39"/>
      <c r="C499" s="24" t="s">
        <v>121</v>
      </c>
      <c r="D499" s="29">
        <f t="shared" si="233"/>
        <v>0</v>
      </c>
      <c r="E499" s="29">
        <f t="shared" si="234"/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36"/>
      <c r="S499" s="36"/>
    </row>
    <row r="500" spans="1:19" s="5" customFormat="1" ht="14.25" customHeight="1">
      <c r="A500" s="35" t="s">
        <v>191</v>
      </c>
      <c r="B500" s="39" t="s">
        <v>34</v>
      </c>
      <c r="C500" s="26" t="s">
        <v>14</v>
      </c>
      <c r="D500" s="27">
        <f>SUM(D501:D506)</f>
        <v>427.2</v>
      </c>
      <c r="E500" s="27">
        <f>SUM(E501:E506)</f>
        <v>427.2</v>
      </c>
      <c r="F500" s="27">
        <f aca="true" t="shared" si="235" ref="F500:Q500">SUM(F501:F506)</f>
        <v>427.2</v>
      </c>
      <c r="G500" s="27">
        <f t="shared" si="235"/>
        <v>427.2</v>
      </c>
      <c r="H500" s="27">
        <f t="shared" si="235"/>
        <v>0</v>
      </c>
      <c r="I500" s="27">
        <f t="shared" si="235"/>
        <v>0</v>
      </c>
      <c r="J500" s="27">
        <f t="shared" si="235"/>
        <v>0</v>
      </c>
      <c r="K500" s="27">
        <f t="shared" si="235"/>
        <v>0</v>
      </c>
      <c r="L500" s="27">
        <f t="shared" si="235"/>
        <v>0</v>
      </c>
      <c r="M500" s="27">
        <f t="shared" si="235"/>
        <v>0</v>
      </c>
      <c r="N500" s="27">
        <f t="shared" si="235"/>
        <v>0</v>
      </c>
      <c r="O500" s="27">
        <f t="shared" si="235"/>
        <v>0</v>
      </c>
      <c r="P500" s="27">
        <f t="shared" si="235"/>
        <v>0</v>
      </c>
      <c r="Q500" s="27">
        <f t="shared" si="235"/>
        <v>0</v>
      </c>
      <c r="R500" s="36" t="s">
        <v>18</v>
      </c>
      <c r="S500" s="36"/>
    </row>
    <row r="501" spans="1:19" ht="15">
      <c r="A501" s="35"/>
      <c r="B501" s="39"/>
      <c r="C501" s="24" t="s">
        <v>0</v>
      </c>
      <c r="D501" s="29">
        <f aca="true" t="shared" si="236" ref="D501:E506">F501+H501+J501+L501</f>
        <v>0</v>
      </c>
      <c r="E501" s="29">
        <f t="shared" si="236"/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36"/>
      <c r="S501" s="36"/>
    </row>
    <row r="502" spans="1:19" ht="15">
      <c r="A502" s="35"/>
      <c r="B502" s="39"/>
      <c r="C502" s="24" t="s">
        <v>1</v>
      </c>
      <c r="D502" s="29">
        <f t="shared" si="236"/>
        <v>427.2</v>
      </c>
      <c r="E502" s="29">
        <f t="shared" si="236"/>
        <v>427.2</v>
      </c>
      <c r="F502" s="29">
        <v>427.2</v>
      </c>
      <c r="G502" s="29">
        <v>427.2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36"/>
      <c r="S502" s="36"/>
    </row>
    <row r="503" spans="1:19" ht="15">
      <c r="A503" s="35"/>
      <c r="B503" s="39"/>
      <c r="C503" s="24" t="s">
        <v>2</v>
      </c>
      <c r="D503" s="29">
        <f aca="true" t="shared" si="237" ref="D503:E505">F503+H503+J503+L503</f>
        <v>0</v>
      </c>
      <c r="E503" s="29">
        <f t="shared" si="237"/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36"/>
      <c r="S503" s="36"/>
    </row>
    <row r="504" spans="1:19" ht="15">
      <c r="A504" s="35"/>
      <c r="B504" s="39"/>
      <c r="C504" s="24" t="s">
        <v>119</v>
      </c>
      <c r="D504" s="29">
        <f t="shared" si="237"/>
        <v>0</v>
      </c>
      <c r="E504" s="29">
        <f t="shared" si="237"/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36"/>
      <c r="S504" s="36"/>
    </row>
    <row r="505" spans="1:19" ht="15">
      <c r="A505" s="35"/>
      <c r="B505" s="39"/>
      <c r="C505" s="24" t="s">
        <v>122</v>
      </c>
      <c r="D505" s="29">
        <f t="shared" si="237"/>
        <v>0</v>
      </c>
      <c r="E505" s="29">
        <f t="shared" si="237"/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36"/>
      <c r="S505" s="36"/>
    </row>
    <row r="506" spans="1:19" ht="15">
      <c r="A506" s="35"/>
      <c r="B506" s="39"/>
      <c r="C506" s="24" t="s">
        <v>121</v>
      </c>
      <c r="D506" s="29">
        <f t="shared" si="236"/>
        <v>0</v>
      </c>
      <c r="E506" s="29">
        <f t="shared" si="236"/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36"/>
      <c r="S506" s="36"/>
    </row>
    <row r="507" spans="1:19" s="5" customFormat="1" ht="15" customHeight="1">
      <c r="A507" s="35" t="s">
        <v>163</v>
      </c>
      <c r="B507" s="39" t="s">
        <v>35</v>
      </c>
      <c r="C507" s="26" t="s">
        <v>14</v>
      </c>
      <c r="D507" s="27">
        <f>SUM(D508:D513)</f>
        <v>617.2</v>
      </c>
      <c r="E507" s="27">
        <f>SUM(E508:E513)</f>
        <v>617.2</v>
      </c>
      <c r="F507" s="27">
        <f aca="true" t="shared" si="238" ref="F507:Q507">SUM(F508:F513)</f>
        <v>617.2</v>
      </c>
      <c r="G507" s="27">
        <f t="shared" si="238"/>
        <v>617.2</v>
      </c>
      <c r="H507" s="27">
        <f t="shared" si="238"/>
        <v>0</v>
      </c>
      <c r="I507" s="27">
        <f t="shared" si="238"/>
        <v>0</v>
      </c>
      <c r="J507" s="27">
        <f t="shared" si="238"/>
        <v>0</v>
      </c>
      <c r="K507" s="27">
        <f t="shared" si="238"/>
        <v>0</v>
      </c>
      <c r="L507" s="27">
        <f t="shared" si="238"/>
        <v>0</v>
      </c>
      <c r="M507" s="27">
        <f t="shared" si="238"/>
        <v>0</v>
      </c>
      <c r="N507" s="27">
        <f t="shared" si="238"/>
        <v>0</v>
      </c>
      <c r="O507" s="27">
        <f t="shared" si="238"/>
        <v>0</v>
      </c>
      <c r="P507" s="27">
        <f t="shared" si="238"/>
        <v>0</v>
      </c>
      <c r="Q507" s="27">
        <f t="shared" si="238"/>
        <v>0</v>
      </c>
      <c r="R507" s="36" t="s">
        <v>18</v>
      </c>
      <c r="S507" s="36"/>
    </row>
    <row r="508" spans="1:19" ht="15">
      <c r="A508" s="35"/>
      <c r="B508" s="39"/>
      <c r="C508" s="24" t="s">
        <v>0</v>
      </c>
      <c r="D508" s="29">
        <f aca="true" t="shared" si="239" ref="D508:D513">F508+H508+J508+L508</f>
        <v>0</v>
      </c>
      <c r="E508" s="29">
        <f aca="true" t="shared" si="240" ref="E508:E513">G508+I508+K508+M508</f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36"/>
      <c r="S508" s="36"/>
    </row>
    <row r="509" spans="1:19" ht="15">
      <c r="A509" s="35"/>
      <c r="B509" s="39"/>
      <c r="C509" s="24" t="s">
        <v>1</v>
      </c>
      <c r="D509" s="29">
        <f t="shared" si="239"/>
        <v>617.2</v>
      </c>
      <c r="E509" s="29">
        <f t="shared" si="240"/>
        <v>617.2</v>
      </c>
      <c r="F509" s="29">
        <v>617.2</v>
      </c>
      <c r="G509" s="29">
        <v>617.2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36"/>
      <c r="S509" s="36"/>
    </row>
    <row r="510" spans="1:19" ht="15">
      <c r="A510" s="35"/>
      <c r="B510" s="39"/>
      <c r="C510" s="24" t="s">
        <v>2</v>
      </c>
      <c r="D510" s="29">
        <f t="shared" si="239"/>
        <v>0</v>
      </c>
      <c r="E510" s="29">
        <f t="shared" si="240"/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36"/>
      <c r="S510" s="36"/>
    </row>
    <row r="511" spans="1:19" ht="15">
      <c r="A511" s="35"/>
      <c r="B511" s="39"/>
      <c r="C511" s="24" t="s">
        <v>119</v>
      </c>
      <c r="D511" s="29">
        <f t="shared" si="239"/>
        <v>0</v>
      </c>
      <c r="E511" s="29">
        <f t="shared" si="240"/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36"/>
      <c r="S511" s="36"/>
    </row>
    <row r="512" spans="1:19" ht="15">
      <c r="A512" s="35"/>
      <c r="B512" s="39"/>
      <c r="C512" s="24" t="s">
        <v>122</v>
      </c>
      <c r="D512" s="29">
        <f t="shared" si="239"/>
        <v>0</v>
      </c>
      <c r="E512" s="29">
        <f t="shared" si="240"/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36"/>
      <c r="S512" s="36"/>
    </row>
    <row r="513" spans="1:19" ht="15">
      <c r="A513" s="35"/>
      <c r="B513" s="39"/>
      <c r="C513" s="24" t="s">
        <v>121</v>
      </c>
      <c r="D513" s="29">
        <f t="shared" si="239"/>
        <v>0</v>
      </c>
      <c r="E513" s="29">
        <f t="shared" si="240"/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36"/>
      <c r="S513" s="36"/>
    </row>
    <row r="514" spans="1:19" s="5" customFormat="1" ht="14.25" customHeight="1">
      <c r="A514" s="35"/>
      <c r="B514" s="39" t="s">
        <v>36</v>
      </c>
      <c r="C514" s="26" t="s">
        <v>14</v>
      </c>
      <c r="D514" s="27">
        <f>SUM(D515:D520)</f>
        <v>4753.4</v>
      </c>
      <c r="E514" s="27">
        <f>SUM(E515:E520)</f>
        <v>4753.4</v>
      </c>
      <c r="F514" s="27">
        <f aca="true" t="shared" si="241" ref="F514:Q514">SUM(F515:F520)</f>
        <v>4753.4</v>
      </c>
      <c r="G514" s="27">
        <f t="shared" si="241"/>
        <v>4753.4</v>
      </c>
      <c r="H514" s="27">
        <f t="shared" si="241"/>
        <v>0</v>
      </c>
      <c r="I514" s="27">
        <f t="shared" si="241"/>
        <v>0</v>
      </c>
      <c r="J514" s="27">
        <f t="shared" si="241"/>
        <v>0</v>
      </c>
      <c r="K514" s="27">
        <f t="shared" si="241"/>
        <v>0</v>
      </c>
      <c r="L514" s="27">
        <f t="shared" si="241"/>
        <v>0</v>
      </c>
      <c r="M514" s="27">
        <f t="shared" si="241"/>
        <v>0</v>
      </c>
      <c r="N514" s="27">
        <f t="shared" si="241"/>
        <v>720</v>
      </c>
      <c r="O514" s="27">
        <f t="shared" si="241"/>
        <v>0</v>
      </c>
      <c r="P514" s="27">
        <f t="shared" si="241"/>
        <v>0</v>
      </c>
      <c r="Q514" s="27">
        <f t="shared" si="241"/>
        <v>0</v>
      </c>
      <c r="R514" s="36"/>
      <c r="S514" s="36"/>
    </row>
    <row r="515" spans="1:19" ht="15">
      <c r="A515" s="35"/>
      <c r="B515" s="39"/>
      <c r="C515" s="24" t="s">
        <v>0</v>
      </c>
      <c r="D515" s="29">
        <f aca="true" t="shared" si="242" ref="D515:D520">F515+H515+J515+L515</f>
        <v>0</v>
      </c>
      <c r="E515" s="29">
        <f aca="true" t="shared" si="243" ref="E515:E520">G515+I515+K515+M515</f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36"/>
      <c r="S515" s="36"/>
    </row>
    <row r="516" spans="1:19" ht="15">
      <c r="A516" s="35"/>
      <c r="B516" s="39"/>
      <c r="C516" s="24" t="s">
        <v>1</v>
      </c>
      <c r="D516" s="29">
        <f t="shared" si="242"/>
        <v>4753.4</v>
      </c>
      <c r="E516" s="29">
        <f t="shared" si="243"/>
        <v>4753.4</v>
      </c>
      <c r="F516" s="29">
        <v>4753.4</v>
      </c>
      <c r="G516" s="29">
        <v>4753.4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720</v>
      </c>
      <c r="O516" s="29">
        <v>0</v>
      </c>
      <c r="P516" s="29">
        <v>0</v>
      </c>
      <c r="Q516" s="29">
        <v>0</v>
      </c>
      <c r="R516" s="36"/>
      <c r="S516" s="36"/>
    </row>
    <row r="517" spans="1:19" ht="15">
      <c r="A517" s="35"/>
      <c r="B517" s="39"/>
      <c r="C517" s="24" t="s">
        <v>2</v>
      </c>
      <c r="D517" s="29">
        <f t="shared" si="242"/>
        <v>0</v>
      </c>
      <c r="E517" s="29">
        <f t="shared" si="243"/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36"/>
      <c r="S517" s="36"/>
    </row>
    <row r="518" spans="1:19" ht="15">
      <c r="A518" s="35"/>
      <c r="B518" s="39"/>
      <c r="C518" s="24" t="s">
        <v>119</v>
      </c>
      <c r="D518" s="29">
        <f t="shared" si="242"/>
        <v>0</v>
      </c>
      <c r="E518" s="29">
        <f t="shared" si="243"/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36"/>
      <c r="S518" s="36"/>
    </row>
    <row r="519" spans="1:19" ht="15">
      <c r="A519" s="35"/>
      <c r="B519" s="39"/>
      <c r="C519" s="24" t="s">
        <v>122</v>
      </c>
      <c r="D519" s="29">
        <f t="shared" si="242"/>
        <v>0</v>
      </c>
      <c r="E519" s="29">
        <f t="shared" si="243"/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36"/>
      <c r="S519" s="36"/>
    </row>
    <row r="520" spans="1:19" ht="15">
      <c r="A520" s="35"/>
      <c r="B520" s="39"/>
      <c r="C520" s="24" t="s">
        <v>121</v>
      </c>
      <c r="D520" s="29">
        <f t="shared" si="242"/>
        <v>0</v>
      </c>
      <c r="E520" s="29">
        <f t="shared" si="243"/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36"/>
      <c r="S520" s="36"/>
    </row>
    <row r="521" spans="1:19" s="5" customFormat="1" ht="14.25" customHeight="1">
      <c r="A521" s="35"/>
      <c r="B521" s="45" t="s">
        <v>124</v>
      </c>
      <c r="C521" s="26" t="s">
        <v>14</v>
      </c>
      <c r="D521" s="27">
        <f aca="true" t="shared" si="244" ref="D521:Q521">SUM(D522:D527)</f>
        <v>5370.599999999999</v>
      </c>
      <c r="E521" s="27">
        <f t="shared" si="244"/>
        <v>5370.599999999999</v>
      </c>
      <c r="F521" s="27">
        <f t="shared" si="244"/>
        <v>5370.599999999999</v>
      </c>
      <c r="G521" s="27">
        <f t="shared" si="244"/>
        <v>5370.599999999999</v>
      </c>
      <c r="H521" s="27">
        <f t="shared" si="244"/>
        <v>0</v>
      </c>
      <c r="I521" s="27">
        <f t="shared" si="244"/>
        <v>0</v>
      </c>
      <c r="J521" s="27">
        <f t="shared" si="244"/>
        <v>0</v>
      </c>
      <c r="K521" s="27">
        <f t="shared" si="244"/>
        <v>0</v>
      </c>
      <c r="L521" s="27">
        <f t="shared" si="244"/>
        <v>0</v>
      </c>
      <c r="M521" s="27">
        <f t="shared" si="244"/>
        <v>0</v>
      </c>
      <c r="N521" s="27">
        <f t="shared" si="244"/>
        <v>720</v>
      </c>
      <c r="O521" s="27">
        <f t="shared" si="244"/>
        <v>0</v>
      </c>
      <c r="P521" s="27">
        <f t="shared" si="244"/>
        <v>0</v>
      </c>
      <c r="Q521" s="27">
        <f t="shared" si="244"/>
        <v>0</v>
      </c>
      <c r="R521" s="36"/>
      <c r="S521" s="36"/>
    </row>
    <row r="522" spans="1:19" s="5" customFormat="1" ht="28.5">
      <c r="A522" s="35"/>
      <c r="B522" s="45"/>
      <c r="C522" s="26" t="s">
        <v>0</v>
      </c>
      <c r="D522" s="27">
        <f aca="true" t="shared" si="245" ref="D522:D527">F522+H522+J522+L522</f>
        <v>0</v>
      </c>
      <c r="E522" s="27">
        <f aca="true" t="shared" si="246" ref="E522:E527">G522+I522+K522+M522</f>
        <v>0</v>
      </c>
      <c r="F522" s="27">
        <f aca="true" t="shared" si="247" ref="F522:Q522">F508+F515</f>
        <v>0</v>
      </c>
      <c r="G522" s="27">
        <f t="shared" si="247"/>
        <v>0</v>
      </c>
      <c r="H522" s="27">
        <f t="shared" si="247"/>
        <v>0</v>
      </c>
      <c r="I522" s="27">
        <f t="shared" si="247"/>
        <v>0</v>
      </c>
      <c r="J522" s="27">
        <f t="shared" si="247"/>
        <v>0</v>
      </c>
      <c r="K522" s="27">
        <f t="shared" si="247"/>
        <v>0</v>
      </c>
      <c r="L522" s="27">
        <f t="shared" si="247"/>
        <v>0</v>
      </c>
      <c r="M522" s="27">
        <f t="shared" si="247"/>
        <v>0</v>
      </c>
      <c r="N522" s="27">
        <f t="shared" si="247"/>
        <v>0</v>
      </c>
      <c r="O522" s="27">
        <f t="shared" si="247"/>
        <v>0</v>
      </c>
      <c r="P522" s="27">
        <f t="shared" si="247"/>
        <v>0</v>
      </c>
      <c r="Q522" s="27">
        <f t="shared" si="247"/>
        <v>0</v>
      </c>
      <c r="R522" s="36"/>
      <c r="S522" s="36"/>
    </row>
    <row r="523" spans="1:19" s="5" customFormat="1" ht="28.5">
      <c r="A523" s="35"/>
      <c r="B523" s="45"/>
      <c r="C523" s="26" t="s">
        <v>1</v>
      </c>
      <c r="D523" s="27">
        <f t="shared" si="245"/>
        <v>5370.599999999999</v>
      </c>
      <c r="E523" s="27">
        <f t="shared" si="246"/>
        <v>5370.599999999999</v>
      </c>
      <c r="F523" s="27">
        <f aca="true" t="shared" si="248" ref="F523:Q523">F509+F516</f>
        <v>5370.599999999999</v>
      </c>
      <c r="G523" s="27">
        <f t="shared" si="248"/>
        <v>5370.599999999999</v>
      </c>
      <c r="H523" s="27">
        <f t="shared" si="248"/>
        <v>0</v>
      </c>
      <c r="I523" s="27">
        <f t="shared" si="248"/>
        <v>0</v>
      </c>
      <c r="J523" s="27">
        <f t="shared" si="248"/>
        <v>0</v>
      </c>
      <c r="K523" s="27">
        <f t="shared" si="248"/>
        <v>0</v>
      </c>
      <c r="L523" s="27">
        <f t="shared" si="248"/>
        <v>0</v>
      </c>
      <c r="M523" s="27">
        <f t="shared" si="248"/>
        <v>0</v>
      </c>
      <c r="N523" s="27">
        <f t="shared" si="248"/>
        <v>720</v>
      </c>
      <c r="O523" s="27">
        <f t="shared" si="248"/>
        <v>0</v>
      </c>
      <c r="P523" s="27">
        <f t="shared" si="248"/>
        <v>0</v>
      </c>
      <c r="Q523" s="27">
        <f t="shared" si="248"/>
        <v>0</v>
      </c>
      <c r="R523" s="36"/>
      <c r="S523" s="36"/>
    </row>
    <row r="524" spans="1:19" ht="28.5">
      <c r="A524" s="35"/>
      <c r="B524" s="45"/>
      <c r="C524" s="26" t="s">
        <v>2</v>
      </c>
      <c r="D524" s="27">
        <f t="shared" si="245"/>
        <v>0</v>
      </c>
      <c r="E524" s="27">
        <f t="shared" si="246"/>
        <v>0</v>
      </c>
      <c r="F524" s="27">
        <f aca="true" t="shared" si="249" ref="F524:Q524">F510+F517</f>
        <v>0</v>
      </c>
      <c r="G524" s="27">
        <f t="shared" si="249"/>
        <v>0</v>
      </c>
      <c r="H524" s="27">
        <f t="shared" si="249"/>
        <v>0</v>
      </c>
      <c r="I524" s="27">
        <f t="shared" si="249"/>
        <v>0</v>
      </c>
      <c r="J524" s="27">
        <f t="shared" si="249"/>
        <v>0</v>
      </c>
      <c r="K524" s="27">
        <f t="shared" si="249"/>
        <v>0</v>
      </c>
      <c r="L524" s="27">
        <f t="shared" si="249"/>
        <v>0</v>
      </c>
      <c r="M524" s="27">
        <f t="shared" si="249"/>
        <v>0</v>
      </c>
      <c r="N524" s="27">
        <f t="shared" si="249"/>
        <v>0</v>
      </c>
      <c r="O524" s="27">
        <f t="shared" si="249"/>
        <v>0</v>
      </c>
      <c r="P524" s="27">
        <f t="shared" si="249"/>
        <v>0</v>
      </c>
      <c r="Q524" s="27">
        <f t="shared" si="249"/>
        <v>0</v>
      </c>
      <c r="R524" s="36"/>
      <c r="S524" s="36"/>
    </row>
    <row r="525" spans="1:19" ht="28.5">
      <c r="A525" s="35"/>
      <c r="B525" s="45"/>
      <c r="C525" s="26" t="s">
        <v>126</v>
      </c>
      <c r="D525" s="27">
        <f t="shared" si="245"/>
        <v>0</v>
      </c>
      <c r="E525" s="27">
        <f t="shared" si="246"/>
        <v>0</v>
      </c>
      <c r="F525" s="27">
        <f aca="true" t="shared" si="250" ref="F525:Q525">F511+F518</f>
        <v>0</v>
      </c>
      <c r="G525" s="27">
        <f t="shared" si="250"/>
        <v>0</v>
      </c>
      <c r="H525" s="27">
        <f t="shared" si="250"/>
        <v>0</v>
      </c>
      <c r="I525" s="27">
        <f t="shared" si="250"/>
        <v>0</v>
      </c>
      <c r="J525" s="27">
        <f t="shared" si="250"/>
        <v>0</v>
      </c>
      <c r="K525" s="27">
        <f t="shared" si="250"/>
        <v>0</v>
      </c>
      <c r="L525" s="27">
        <f t="shared" si="250"/>
        <v>0</v>
      </c>
      <c r="M525" s="27">
        <f t="shared" si="250"/>
        <v>0</v>
      </c>
      <c r="N525" s="27">
        <f t="shared" si="250"/>
        <v>0</v>
      </c>
      <c r="O525" s="27">
        <f t="shared" si="250"/>
        <v>0</v>
      </c>
      <c r="P525" s="27">
        <f t="shared" si="250"/>
        <v>0</v>
      </c>
      <c r="Q525" s="27">
        <f t="shared" si="250"/>
        <v>0</v>
      </c>
      <c r="R525" s="36"/>
      <c r="S525" s="36"/>
    </row>
    <row r="526" spans="1:19" ht="28.5">
      <c r="A526" s="35"/>
      <c r="B526" s="45"/>
      <c r="C526" s="26" t="s">
        <v>120</v>
      </c>
      <c r="D526" s="27">
        <f t="shared" si="245"/>
        <v>0</v>
      </c>
      <c r="E526" s="27">
        <f t="shared" si="246"/>
        <v>0</v>
      </c>
      <c r="F526" s="27">
        <f aca="true" t="shared" si="251" ref="F526:Q526">F512+F519</f>
        <v>0</v>
      </c>
      <c r="G526" s="27">
        <f t="shared" si="251"/>
        <v>0</v>
      </c>
      <c r="H526" s="27">
        <f t="shared" si="251"/>
        <v>0</v>
      </c>
      <c r="I526" s="27">
        <f t="shared" si="251"/>
        <v>0</v>
      </c>
      <c r="J526" s="27">
        <f t="shared" si="251"/>
        <v>0</v>
      </c>
      <c r="K526" s="27">
        <f t="shared" si="251"/>
        <v>0</v>
      </c>
      <c r="L526" s="27">
        <f t="shared" si="251"/>
        <v>0</v>
      </c>
      <c r="M526" s="27">
        <f t="shared" si="251"/>
        <v>0</v>
      </c>
      <c r="N526" s="27">
        <f t="shared" si="251"/>
        <v>0</v>
      </c>
      <c r="O526" s="27">
        <f t="shared" si="251"/>
        <v>0</v>
      </c>
      <c r="P526" s="27">
        <f t="shared" si="251"/>
        <v>0</v>
      </c>
      <c r="Q526" s="27">
        <f t="shared" si="251"/>
        <v>0</v>
      </c>
      <c r="R526" s="36"/>
      <c r="S526" s="36"/>
    </row>
    <row r="527" spans="1:19" s="5" customFormat="1" ht="28.5">
      <c r="A527" s="35"/>
      <c r="B527" s="45"/>
      <c r="C527" s="26" t="s">
        <v>121</v>
      </c>
      <c r="D527" s="27">
        <f t="shared" si="245"/>
        <v>0</v>
      </c>
      <c r="E527" s="27">
        <f t="shared" si="246"/>
        <v>0</v>
      </c>
      <c r="F527" s="27">
        <f aca="true" t="shared" si="252" ref="F527:Q527">F513+F520</f>
        <v>0</v>
      </c>
      <c r="G527" s="27">
        <f t="shared" si="252"/>
        <v>0</v>
      </c>
      <c r="H527" s="27">
        <f t="shared" si="252"/>
        <v>0</v>
      </c>
      <c r="I527" s="27">
        <f t="shared" si="252"/>
        <v>0</v>
      </c>
      <c r="J527" s="27">
        <f t="shared" si="252"/>
        <v>0</v>
      </c>
      <c r="K527" s="27">
        <f t="shared" si="252"/>
        <v>0</v>
      </c>
      <c r="L527" s="27">
        <f t="shared" si="252"/>
        <v>0</v>
      </c>
      <c r="M527" s="27">
        <f t="shared" si="252"/>
        <v>0</v>
      </c>
      <c r="N527" s="27">
        <f t="shared" si="252"/>
        <v>0</v>
      </c>
      <c r="O527" s="27">
        <f t="shared" si="252"/>
        <v>0</v>
      </c>
      <c r="P527" s="27">
        <f t="shared" si="252"/>
        <v>0</v>
      </c>
      <c r="Q527" s="27">
        <f t="shared" si="252"/>
        <v>0</v>
      </c>
      <c r="R527" s="36"/>
      <c r="S527" s="36"/>
    </row>
    <row r="528" spans="1:19" s="5" customFormat="1" ht="14.25" customHeight="1">
      <c r="A528" s="35" t="s">
        <v>164</v>
      </c>
      <c r="B528" s="39" t="s">
        <v>37</v>
      </c>
      <c r="C528" s="26" t="s">
        <v>14</v>
      </c>
      <c r="D528" s="27">
        <f>SUM(D529:D534)</f>
        <v>891.3</v>
      </c>
      <c r="E528" s="27">
        <f>SUM(E529:E534)</f>
        <v>891.3</v>
      </c>
      <c r="F528" s="27">
        <f aca="true" t="shared" si="253" ref="F528:Q528">SUM(F529:F534)</f>
        <v>891.3</v>
      </c>
      <c r="G528" s="27">
        <f t="shared" si="253"/>
        <v>891.3</v>
      </c>
      <c r="H528" s="27">
        <f t="shared" si="253"/>
        <v>0</v>
      </c>
      <c r="I528" s="27">
        <f t="shared" si="253"/>
        <v>0</v>
      </c>
      <c r="J528" s="27">
        <f t="shared" si="253"/>
        <v>0</v>
      </c>
      <c r="K528" s="27">
        <f t="shared" si="253"/>
        <v>0</v>
      </c>
      <c r="L528" s="27">
        <f t="shared" si="253"/>
        <v>0</v>
      </c>
      <c r="M528" s="27">
        <f t="shared" si="253"/>
        <v>0</v>
      </c>
      <c r="N528" s="27">
        <f t="shared" si="253"/>
        <v>0</v>
      </c>
      <c r="O528" s="27">
        <f t="shared" si="253"/>
        <v>0</v>
      </c>
      <c r="P528" s="27">
        <f t="shared" si="253"/>
        <v>0</v>
      </c>
      <c r="Q528" s="27">
        <f t="shared" si="253"/>
        <v>0</v>
      </c>
      <c r="R528" s="36" t="s">
        <v>18</v>
      </c>
      <c r="S528" s="36"/>
    </row>
    <row r="529" spans="1:19" ht="15">
      <c r="A529" s="35"/>
      <c r="B529" s="39"/>
      <c r="C529" s="24" t="s">
        <v>0</v>
      </c>
      <c r="D529" s="29">
        <f aca="true" t="shared" si="254" ref="D529:D534">F529+H529+J529+L529</f>
        <v>0</v>
      </c>
      <c r="E529" s="29">
        <f aca="true" t="shared" si="255" ref="E529:E534">G529+I529+K529+M529</f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36"/>
      <c r="S529" s="36"/>
    </row>
    <row r="530" spans="1:19" ht="15">
      <c r="A530" s="35"/>
      <c r="B530" s="39"/>
      <c r="C530" s="24" t="s">
        <v>1</v>
      </c>
      <c r="D530" s="29">
        <f t="shared" si="254"/>
        <v>891.3</v>
      </c>
      <c r="E530" s="29">
        <f t="shared" si="255"/>
        <v>891.3</v>
      </c>
      <c r="F530" s="29">
        <v>891.3</v>
      </c>
      <c r="G530" s="29">
        <v>891.3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36"/>
      <c r="S530" s="36"/>
    </row>
    <row r="531" spans="1:19" ht="15">
      <c r="A531" s="35"/>
      <c r="B531" s="39"/>
      <c r="C531" s="24" t="s">
        <v>2</v>
      </c>
      <c r="D531" s="29">
        <f t="shared" si="254"/>
        <v>0</v>
      </c>
      <c r="E531" s="29">
        <f t="shared" si="255"/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36"/>
      <c r="S531" s="36"/>
    </row>
    <row r="532" spans="1:19" ht="15">
      <c r="A532" s="35"/>
      <c r="B532" s="39"/>
      <c r="C532" s="24" t="s">
        <v>119</v>
      </c>
      <c r="D532" s="29">
        <f t="shared" si="254"/>
        <v>0</v>
      </c>
      <c r="E532" s="29">
        <f t="shared" si="255"/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36"/>
      <c r="S532" s="36"/>
    </row>
    <row r="533" spans="1:19" ht="15">
      <c r="A533" s="35"/>
      <c r="B533" s="39"/>
      <c r="C533" s="24" t="s">
        <v>122</v>
      </c>
      <c r="D533" s="29">
        <f t="shared" si="254"/>
        <v>0</v>
      </c>
      <c r="E533" s="29">
        <f t="shared" si="255"/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36"/>
      <c r="S533" s="36"/>
    </row>
    <row r="534" spans="1:19" ht="15">
      <c r="A534" s="35"/>
      <c r="B534" s="39"/>
      <c r="C534" s="24" t="s">
        <v>121</v>
      </c>
      <c r="D534" s="29">
        <f t="shared" si="254"/>
        <v>0</v>
      </c>
      <c r="E534" s="29">
        <f t="shared" si="255"/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36"/>
      <c r="S534" s="36"/>
    </row>
    <row r="535" spans="1:19" s="5" customFormat="1" ht="14.25" customHeight="1">
      <c r="A535" s="35" t="s">
        <v>165</v>
      </c>
      <c r="B535" s="39" t="s">
        <v>38</v>
      </c>
      <c r="C535" s="26" t="s">
        <v>14</v>
      </c>
      <c r="D535" s="27">
        <f>SUM(D536:D541)</f>
        <v>627.1</v>
      </c>
      <c r="E535" s="27">
        <f>SUM(E536:E541)</f>
        <v>627.1</v>
      </c>
      <c r="F535" s="27">
        <f>SUM(F536:F541)</f>
        <v>627.1</v>
      </c>
      <c r="G535" s="27">
        <f aca="true" t="shared" si="256" ref="G535:Q535">SUM(G536:G541)</f>
        <v>627.1</v>
      </c>
      <c r="H535" s="27">
        <f t="shared" si="256"/>
        <v>0</v>
      </c>
      <c r="I535" s="27">
        <f t="shared" si="256"/>
        <v>0</v>
      </c>
      <c r="J535" s="27">
        <f t="shared" si="256"/>
        <v>0</v>
      </c>
      <c r="K535" s="27">
        <f t="shared" si="256"/>
        <v>0</v>
      </c>
      <c r="L535" s="27">
        <f t="shared" si="256"/>
        <v>0</v>
      </c>
      <c r="M535" s="27">
        <f t="shared" si="256"/>
        <v>0</v>
      </c>
      <c r="N535" s="27">
        <f t="shared" si="256"/>
        <v>0</v>
      </c>
      <c r="O535" s="27">
        <f t="shared" si="256"/>
        <v>0</v>
      </c>
      <c r="P535" s="27">
        <f t="shared" si="256"/>
        <v>0</v>
      </c>
      <c r="Q535" s="27">
        <f t="shared" si="256"/>
        <v>0</v>
      </c>
      <c r="R535" s="36" t="s">
        <v>18</v>
      </c>
      <c r="S535" s="36"/>
    </row>
    <row r="536" spans="1:19" ht="15">
      <c r="A536" s="35"/>
      <c r="B536" s="39"/>
      <c r="C536" s="24" t="s">
        <v>0</v>
      </c>
      <c r="D536" s="29">
        <f aca="true" t="shared" si="257" ref="D536:D541">F536+H536+J536+L536</f>
        <v>0</v>
      </c>
      <c r="E536" s="29">
        <f aca="true" t="shared" si="258" ref="E536:E541">G536+I536+K536+M536</f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36"/>
      <c r="S536" s="36"/>
    </row>
    <row r="537" spans="1:19" ht="15">
      <c r="A537" s="35"/>
      <c r="B537" s="39"/>
      <c r="C537" s="24" t="s">
        <v>1</v>
      </c>
      <c r="D537" s="29">
        <f t="shared" si="257"/>
        <v>627.1</v>
      </c>
      <c r="E537" s="29">
        <f t="shared" si="258"/>
        <v>627.1</v>
      </c>
      <c r="F537" s="29">
        <v>627.1</v>
      </c>
      <c r="G537" s="29">
        <v>627.1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36"/>
      <c r="S537" s="36"/>
    </row>
    <row r="538" spans="1:19" ht="15">
      <c r="A538" s="35"/>
      <c r="B538" s="39"/>
      <c r="C538" s="24" t="s">
        <v>2</v>
      </c>
      <c r="D538" s="29">
        <f t="shared" si="257"/>
        <v>0</v>
      </c>
      <c r="E538" s="29">
        <f t="shared" si="258"/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36"/>
      <c r="S538" s="36"/>
    </row>
    <row r="539" spans="1:19" ht="15">
      <c r="A539" s="35"/>
      <c r="B539" s="39"/>
      <c r="C539" s="24" t="s">
        <v>119</v>
      </c>
      <c r="D539" s="29">
        <f t="shared" si="257"/>
        <v>0</v>
      </c>
      <c r="E539" s="29">
        <f t="shared" si="258"/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36"/>
      <c r="S539" s="36"/>
    </row>
    <row r="540" spans="1:19" ht="15">
      <c r="A540" s="35"/>
      <c r="B540" s="39"/>
      <c r="C540" s="24" t="s">
        <v>122</v>
      </c>
      <c r="D540" s="29">
        <f t="shared" si="257"/>
        <v>0</v>
      </c>
      <c r="E540" s="29">
        <f t="shared" si="258"/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36"/>
      <c r="S540" s="36"/>
    </row>
    <row r="541" spans="1:19" ht="15">
      <c r="A541" s="35"/>
      <c r="B541" s="39"/>
      <c r="C541" s="24" t="s">
        <v>121</v>
      </c>
      <c r="D541" s="29">
        <f t="shared" si="257"/>
        <v>0</v>
      </c>
      <c r="E541" s="29">
        <f t="shared" si="258"/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36"/>
      <c r="S541" s="36"/>
    </row>
    <row r="542" spans="1:19" s="5" customFormat="1" ht="14.25" customHeight="1">
      <c r="A542" s="35" t="s">
        <v>166</v>
      </c>
      <c r="B542" s="39" t="s">
        <v>39</v>
      </c>
      <c r="C542" s="26" t="s">
        <v>14</v>
      </c>
      <c r="D542" s="27">
        <f>SUM(D543:D548)</f>
        <v>632.2</v>
      </c>
      <c r="E542" s="27">
        <f>SUM(E543:E548)</f>
        <v>632.2</v>
      </c>
      <c r="F542" s="27">
        <f aca="true" t="shared" si="259" ref="F542:Q542">SUM(F543:F548)</f>
        <v>632.2</v>
      </c>
      <c r="G542" s="27">
        <f t="shared" si="259"/>
        <v>632.2</v>
      </c>
      <c r="H542" s="27">
        <f t="shared" si="259"/>
        <v>0</v>
      </c>
      <c r="I542" s="27">
        <f t="shared" si="259"/>
        <v>0</v>
      </c>
      <c r="J542" s="27">
        <f t="shared" si="259"/>
        <v>0</v>
      </c>
      <c r="K542" s="27">
        <f t="shared" si="259"/>
        <v>0</v>
      </c>
      <c r="L542" s="27">
        <f t="shared" si="259"/>
        <v>0</v>
      </c>
      <c r="M542" s="27">
        <f t="shared" si="259"/>
        <v>0</v>
      </c>
      <c r="N542" s="27">
        <f t="shared" si="259"/>
        <v>0</v>
      </c>
      <c r="O542" s="27">
        <f t="shared" si="259"/>
        <v>0</v>
      </c>
      <c r="P542" s="27">
        <f t="shared" si="259"/>
        <v>0</v>
      </c>
      <c r="Q542" s="27">
        <f t="shared" si="259"/>
        <v>0</v>
      </c>
      <c r="R542" s="36" t="s">
        <v>18</v>
      </c>
      <c r="S542" s="36"/>
    </row>
    <row r="543" spans="1:19" ht="15">
      <c r="A543" s="35"/>
      <c r="B543" s="39"/>
      <c r="C543" s="24" t="s">
        <v>0</v>
      </c>
      <c r="D543" s="29">
        <f aca="true" t="shared" si="260" ref="D543:D548">F543+H543+J543+L543</f>
        <v>0</v>
      </c>
      <c r="E543" s="29">
        <f aca="true" t="shared" si="261" ref="E543:E548">G543+I543+K543+M543</f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36"/>
      <c r="S543" s="36"/>
    </row>
    <row r="544" spans="1:19" ht="15">
      <c r="A544" s="35"/>
      <c r="B544" s="39"/>
      <c r="C544" s="24" t="s">
        <v>1</v>
      </c>
      <c r="D544" s="29">
        <f t="shared" si="260"/>
        <v>632.2</v>
      </c>
      <c r="E544" s="29">
        <f t="shared" si="261"/>
        <v>632.2</v>
      </c>
      <c r="F544" s="29">
        <v>632.2</v>
      </c>
      <c r="G544" s="29">
        <v>632.2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36"/>
      <c r="S544" s="36"/>
    </row>
    <row r="545" spans="1:19" ht="15">
      <c r="A545" s="35"/>
      <c r="B545" s="39"/>
      <c r="C545" s="24" t="s">
        <v>2</v>
      </c>
      <c r="D545" s="29">
        <f t="shared" si="260"/>
        <v>0</v>
      </c>
      <c r="E545" s="29">
        <f t="shared" si="261"/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/>
      <c r="R545" s="36"/>
      <c r="S545" s="36"/>
    </row>
    <row r="546" spans="1:19" ht="15">
      <c r="A546" s="35"/>
      <c r="B546" s="39"/>
      <c r="C546" s="24" t="s">
        <v>119</v>
      </c>
      <c r="D546" s="29">
        <f t="shared" si="260"/>
        <v>0</v>
      </c>
      <c r="E546" s="29">
        <f t="shared" si="261"/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36"/>
      <c r="S546" s="36"/>
    </row>
    <row r="547" spans="1:19" ht="15">
      <c r="A547" s="35"/>
      <c r="B547" s="39"/>
      <c r="C547" s="24" t="s">
        <v>122</v>
      </c>
      <c r="D547" s="29">
        <f t="shared" si="260"/>
        <v>0</v>
      </c>
      <c r="E547" s="29">
        <f t="shared" si="261"/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36"/>
      <c r="S547" s="36"/>
    </row>
    <row r="548" spans="1:19" ht="15">
      <c r="A548" s="35"/>
      <c r="B548" s="39"/>
      <c r="C548" s="24" t="s">
        <v>121</v>
      </c>
      <c r="D548" s="29">
        <f t="shared" si="260"/>
        <v>0</v>
      </c>
      <c r="E548" s="29">
        <f t="shared" si="261"/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36"/>
      <c r="S548" s="36"/>
    </row>
    <row r="549" spans="1:19" s="5" customFormat="1" ht="14.25" customHeight="1">
      <c r="A549" s="35" t="s">
        <v>167</v>
      </c>
      <c r="B549" s="39" t="s">
        <v>40</v>
      </c>
      <c r="C549" s="26" t="s">
        <v>14</v>
      </c>
      <c r="D549" s="27">
        <f>SUM(D550:D555)</f>
        <v>554.3</v>
      </c>
      <c r="E549" s="27">
        <f>SUM(E550:E555)</f>
        <v>554.3</v>
      </c>
      <c r="F549" s="27">
        <f aca="true" t="shared" si="262" ref="F549:Q549">SUM(F550:F555)</f>
        <v>554.3</v>
      </c>
      <c r="G549" s="27">
        <f t="shared" si="262"/>
        <v>554.3</v>
      </c>
      <c r="H549" s="27">
        <f t="shared" si="262"/>
        <v>0</v>
      </c>
      <c r="I549" s="27">
        <f t="shared" si="262"/>
        <v>0</v>
      </c>
      <c r="J549" s="27">
        <f t="shared" si="262"/>
        <v>0</v>
      </c>
      <c r="K549" s="27">
        <f t="shared" si="262"/>
        <v>0</v>
      </c>
      <c r="L549" s="27">
        <f t="shared" si="262"/>
        <v>0</v>
      </c>
      <c r="M549" s="27">
        <f t="shared" si="262"/>
        <v>0</v>
      </c>
      <c r="N549" s="27">
        <f t="shared" si="262"/>
        <v>0</v>
      </c>
      <c r="O549" s="27">
        <f t="shared" si="262"/>
        <v>0</v>
      </c>
      <c r="P549" s="27">
        <f t="shared" si="262"/>
        <v>0</v>
      </c>
      <c r="Q549" s="27">
        <f t="shared" si="262"/>
        <v>0</v>
      </c>
      <c r="R549" s="36" t="s">
        <v>18</v>
      </c>
      <c r="S549" s="36"/>
    </row>
    <row r="550" spans="1:19" ht="15">
      <c r="A550" s="35"/>
      <c r="B550" s="39"/>
      <c r="C550" s="24" t="s">
        <v>0</v>
      </c>
      <c r="D550" s="29">
        <f aca="true" t="shared" si="263" ref="D550:D555">F550+H550+J550+L550</f>
        <v>0</v>
      </c>
      <c r="E550" s="29">
        <f aca="true" t="shared" si="264" ref="E550:E555">G550+I550+K550+M550</f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36"/>
      <c r="S550" s="36"/>
    </row>
    <row r="551" spans="1:19" ht="15">
      <c r="A551" s="35"/>
      <c r="B551" s="39"/>
      <c r="C551" s="24" t="s">
        <v>1</v>
      </c>
      <c r="D551" s="29">
        <f t="shared" si="263"/>
        <v>554.3</v>
      </c>
      <c r="E551" s="29">
        <f t="shared" si="264"/>
        <v>554.3</v>
      </c>
      <c r="F551" s="29">
        <v>554.3</v>
      </c>
      <c r="G551" s="29">
        <v>554.3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36"/>
      <c r="S551" s="36"/>
    </row>
    <row r="552" spans="1:19" ht="15">
      <c r="A552" s="35"/>
      <c r="B552" s="39"/>
      <c r="C552" s="24" t="s">
        <v>2</v>
      </c>
      <c r="D552" s="29">
        <f t="shared" si="263"/>
        <v>0</v>
      </c>
      <c r="E552" s="29">
        <f t="shared" si="264"/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36"/>
      <c r="S552" s="36"/>
    </row>
    <row r="553" spans="1:19" ht="15">
      <c r="A553" s="35"/>
      <c r="B553" s="39"/>
      <c r="C553" s="24" t="s">
        <v>119</v>
      </c>
      <c r="D553" s="29">
        <f t="shared" si="263"/>
        <v>0</v>
      </c>
      <c r="E553" s="29">
        <f t="shared" si="264"/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36"/>
      <c r="S553" s="36"/>
    </row>
    <row r="554" spans="1:19" ht="15">
      <c r="A554" s="35"/>
      <c r="B554" s="39"/>
      <c r="C554" s="24" t="s">
        <v>122</v>
      </c>
      <c r="D554" s="29">
        <f t="shared" si="263"/>
        <v>0</v>
      </c>
      <c r="E554" s="29">
        <f t="shared" si="264"/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36"/>
      <c r="S554" s="36"/>
    </row>
    <row r="555" spans="1:19" ht="15">
      <c r="A555" s="35"/>
      <c r="B555" s="39"/>
      <c r="C555" s="24" t="s">
        <v>121</v>
      </c>
      <c r="D555" s="29">
        <f t="shared" si="263"/>
        <v>0</v>
      </c>
      <c r="E555" s="29">
        <f t="shared" si="264"/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36"/>
      <c r="S555" s="36"/>
    </row>
    <row r="556" spans="1:19" ht="15" customHeight="1">
      <c r="A556" s="35" t="s">
        <v>168</v>
      </c>
      <c r="B556" s="39" t="s">
        <v>41</v>
      </c>
      <c r="C556" s="24" t="s">
        <v>14</v>
      </c>
      <c r="D556" s="29">
        <f>SUM(D557:D562)</f>
        <v>876.5</v>
      </c>
      <c r="E556" s="29">
        <f>SUM(E557:E562)</f>
        <v>876.5</v>
      </c>
      <c r="F556" s="29">
        <f aca="true" t="shared" si="265" ref="F556:Q556">SUM(F557:F562)</f>
        <v>876.5</v>
      </c>
      <c r="G556" s="29">
        <f t="shared" si="265"/>
        <v>876.5</v>
      </c>
      <c r="H556" s="29">
        <f t="shared" si="265"/>
        <v>0</v>
      </c>
      <c r="I556" s="29">
        <f t="shared" si="265"/>
        <v>0</v>
      </c>
      <c r="J556" s="29">
        <f t="shared" si="265"/>
        <v>0</v>
      </c>
      <c r="K556" s="29">
        <f t="shared" si="265"/>
        <v>0</v>
      </c>
      <c r="L556" s="29">
        <f t="shared" si="265"/>
        <v>0</v>
      </c>
      <c r="M556" s="29">
        <f t="shared" si="265"/>
        <v>0</v>
      </c>
      <c r="N556" s="29">
        <f t="shared" si="265"/>
        <v>0</v>
      </c>
      <c r="O556" s="29">
        <f t="shared" si="265"/>
        <v>0</v>
      </c>
      <c r="P556" s="29">
        <f t="shared" si="265"/>
        <v>0</v>
      </c>
      <c r="Q556" s="29">
        <f t="shared" si="265"/>
        <v>0</v>
      </c>
      <c r="R556" s="36" t="s">
        <v>18</v>
      </c>
      <c r="S556" s="36"/>
    </row>
    <row r="557" spans="1:19" ht="15">
      <c r="A557" s="35"/>
      <c r="B557" s="39"/>
      <c r="C557" s="24" t="s">
        <v>0</v>
      </c>
      <c r="D557" s="29">
        <f aca="true" t="shared" si="266" ref="D557:D562">F557+H557+J557+L557</f>
        <v>0</v>
      </c>
      <c r="E557" s="29">
        <f aca="true" t="shared" si="267" ref="E557:E562">G557+I557+K557+M557</f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36"/>
      <c r="S557" s="36"/>
    </row>
    <row r="558" spans="1:19" ht="15">
      <c r="A558" s="35"/>
      <c r="B558" s="39"/>
      <c r="C558" s="24" t="s">
        <v>1</v>
      </c>
      <c r="D558" s="29">
        <f t="shared" si="266"/>
        <v>876.5</v>
      </c>
      <c r="E558" s="29">
        <f t="shared" si="267"/>
        <v>876.5</v>
      </c>
      <c r="F558" s="29">
        <v>876.5</v>
      </c>
      <c r="G558" s="29">
        <v>876.5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36"/>
      <c r="S558" s="36"/>
    </row>
    <row r="559" spans="1:19" ht="15">
      <c r="A559" s="35"/>
      <c r="B559" s="39"/>
      <c r="C559" s="24" t="s">
        <v>2</v>
      </c>
      <c r="D559" s="29">
        <f t="shared" si="266"/>
        <v>0</v>
      </c>
      <c r="E559" s="29">
        <f t="shared" si="267"/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36"/>
      <c r="S559" s="36"/>
    </row>
    <row r="560" spans="1:19" ht="15">
      <c r="A560" s="35"/>
      <c r="B560" s="39"/>
      <c r="C560" s="24" t="s">
        <v>119</v>
      </c>
      <c r="D560" s="29">
        <f t="shared" si="266"/>
        <v>0</v>
      </c>
      <c r="E560" s="29">
        <f t="shared" si="267"/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36"/>
      <c r="S560" s="36"/>
    </row>
    <row r="561" spans="1:19" ht="15">
      <c r="A561" s="35"/>
      <c r="B561" s="39"/>
      <c r="C561" s="24" t="s">
        <v>122</v>
      </c>
      <c r="D561" s="29">
        <f t="shared" si="266"/>
        <v>0</v>
      </c>
      <c r="E561" s="29">
        <f t="shared" si="267"/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36"/>
      <c r="S561" s="36"/>
    </row>
    <row r="562" spans="1:19" ht="15">
      <c r="A562" s="35"/>
      <c r="B562" s="39"/>
      <c r="C562" s="24" t="s">
        <v>121</v>
      </c>
      <c r="D562" s="29">
        <f t="shared" si="266"/>
        <v>0</v>
      </c>
      <c r="E562" s="29">
        <f t="shared" si="267"/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36"/>
      <c r="S562" s="36"/>
    </row>
    <row r="563" spans="1:19" s="5" customFormat="1" ht="14.25" customHeight="1">
      <c r="A563" s="35" t="s">
        <v>169</v>
      </c>
      <c r="B563" s="39" t="s">
        <v>135</v>
      </c>
      <c r="C563" s="26" t="s">
        <v>14</v>
      </c>
      <c r="D563" s="27">
        <f>SUM(D564:D569)</f>
        <v>351</v>
      </c>
      <c r="E563" s="27">
        <f>SUM(E564:E569)</f>
        <v>351</v>
      </c>
      <c r="F563" s="27">
        <f aca="true" t="shared" si="268" ref="F563:Q563">SUM(F564:F569)</f>
        <v>351</v>
      </c>
      <c r="G563" s="27">
        <f t="shared" si="268"/>
        <v>351</v>
      </c>
      <c r="H563" s="27">
        <f t="shared" si="268"/>
        <v>0</v>
      </c>
      <c r="I563" s="27">
        <f t="shared" si="268"/>
        <v>0</v>
      </c>
      <c r="J563" s="27">
        <f t="shared" si="268"/>
        <v>0</v>
      </c>
      <c r="K563" s="27">
        <f t="shared" si="268"/>
        <v>0</v>
      </c>
      <c r="L563" s="27">
        <f t="shared" si="268"/>
        <v>0</v>
      </c>
      <c r="M563" s="27">
        <f t="shared" si="268"/>
        <v>0</v>
      </c>
      <c r="N563" s="27">
        <f t="shared" si="268"/>
        <v>0</v>
      </c>
      <c r="O563" s="27">
        <f t="shared" si="268"/>
        <v>0</v>
      </c>
      <c r="P563" s="27">
        <f t="shared" si="268"/>
        <v>0</v>
      </c>
      <c r="Q563" s="27">
        <f t="shared" si="268"/>
        <v>0</v>
      </c>
      <c r="R563" s="36" t="s">
        <v>18</v>
      </c>
      <c r="S563" s="36"/>
    </row>
    <row r="564" spans="1:19" ht="15">
      <c r="A564" s="35"/>
      <c r="B564" s="39"/>
      <c r="C564" s="24" t="s">
        <v>0</v>
      </c>
      <c r="D564" s="29">
        <f aca="true" t="shared" si="269" ref="D564:D569">F564+H564+J564+L564</f>
        <v>0</v>
      </c>
      <c r="E564" s="29">
        <f aca="true" t="shared" si="270" ref="E564:E569">G564+I564+K564+M564</f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36"/>
      <c r="S564" s="36"/>
    </row>
    <row r="565" spans="1:19" ht="15">
      <c r="A565" s="35"/>
      <c r="B565" s="39"/>
      <c r="C565" s="24" t="s">
        <v>1</v>
      </c>
      <c r="D565" s="29">
        <f t="shared" si="269"/>
        <v>351</v>
      </c>
      <c r="E565" s="29">
        <f t="shared" si="270"/>
        <v>351</v>
      </c>
      <c r="F565" s="29">
        <v>351</v>
      </c>
      <c r="G565" s="29">
        <v>351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36"/>
      <c r="S565" s="36"/>
    </row>
    <row r="566" spans="1:19" ht="15">
      <c r="A566" s="35"/>
      <c r="B566" s="39"/>
      <c r="C566" s="24" t="s">
        <v>2</v>
      </c>
      <c r="D566" s="29">
        <f t="shared" si="269"/>
        <v>0</v>
      </c>
      <c r="E566" s="29">
        <f t="shared" si="270"/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36"/>
      <c r="S566" s="36"/>
    </row>
    <row r="567" spans="1:19" ht="15">
      <c r="A567" s="35"/>
      <c r="B567" s="39"/>
      <c r="C567" s="24" t="s">
        <v>119</v>
      </c>
      <c r="D567" s="29">
        <f t="shared" si="269"/>
        <v>0</v>
      </c>
      <c r="E567" s="29">
        <f t="shared" si="270"/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36"/>
      <c r="S567" s="36"/>
    </row>
    <row r="568" spans="1:19" ht="20.25" customHeight="1">
      <c r="A568" s="35"/>
      <c r="B568" s="39"/>
      <c r="C568" s="24" t="s">
        <v>122</v>
      </c>
      <c r="D568" s="29">
        <f t="shared" si="269"/>
        <v>0</v>
      </c>
      <c r="E568" s="29">
        <f t="shared" si="270"/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36"/>
      <c r="S568" s="36"/>
    </row>
    <row r="569" spans="1:19" ht="30.75" customHeight="1">
      <c r="A569" s="35"/>
      <c r="B569" s="39"/>
      <c r="C569" s="24" t="s">
        <v>121</v>
      </c>
      <c r="D569" s="29">
        <f t="shared" si="269"/>
        <v>0</v>
      </c>
      <c r="E569" s="29">
        <f t="shared" si="270"/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36"/>
      <c r="S569" s="36"/>
    </row>
    <row r="570" spans="1:19" s="5" customFormat="1" ht="14.25" customHeight="1">
      <c r="A570" s="35" t="s">
        <v>170</v>
      </c>
      <c r="B570" s="39" t="s">
        <v>136</v>
      </c>
      <c r="C570" s="26" t="s">
        <v>14</v>
      </c>
      <c r="D570" s="27">
        <f>SUM(D571:D576)</f>
        <v>423.3</v>
      </c>
      <c r="E570" s="27">
        <f>SUM(E571:E576)</f>
        <v>423.3</v>
      </c>
      <c r="F570" s="27">
        <f aca="true" t="shared" si="271" ref="F570:Q570">SUM(F571:F576)</f>
        <v>423.3</v>
      </c>
      <c r="G570" s="27">
        <f t="shared" si="271"/>
        <v>423.3</v>
      </c>
      <c r="H570" s="27">
        <f t="shared" si="271"/>
        <v>0</v>
      </c>
      <c r="I570" s="27">
        <f t="shared" si="271"/>
        <v>0</v>
      </c>
      <c r="J570" s="27">
        <f t="shared" si="271"/>
        <v>0</v>
      </c>
      <c r="K570" s="27">
        <f t="shared" si="271"/>
        <v>0</v>
      </c>
      <c r="L570" s="27">
        <f t="shared" si="271"/>
        <v>0</v>
      </c>
      <c r="M570" s="27">
        <f t="shared" si="271"/>
        <v>0</v>
      </c>
      <c r="N570" s="27">
        <f t="shared" si="271"/>
        <v>0</v>
      </c>
      <c r="O570" s="27">
        <f t="shared" si="271"/>
        <v>0</v>
      </c>
      <c r="P570" s="27">
        <f t="shared" si="271"/>
        <v>0</v>
      </c>
      <c r="Q570" s="27">
        <f t="shared" si="271"/>
        <v>0</v>
      </c>
      <c r="R570" s="36" t="s">
        <v>18</v>
      </c>
      <c r="S570" s="36"/>
    </row>
    <row r="571" spans="1:19" ht="15">
      <c r="A571" s="35"/>
      <c r="B571" s="39"/>
      <c r="C571" s="24" t="s">
        <v>0</v>
      </c>
      <c r="D571" s="29">
        <f aca="true" t="shared" si="272" ref="D571:D576">F571+H571+J571+L571</f>
        <v>0</v>
      </c>
      <c r="E571" s="29">
        <f aca="true" t="shared" si="273" ref="E571:E576">G571+I571+K571+M571</f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36"/>
      <c r="S571" s="36"/>
    </row>
    <row r="572" spans="1:19" ht="15">
      <c r="A572" s="35"/>
      <c r="B572" s="39"/>
      <c r="C572" s="24" t="s">
        <v>1</v>
      </c>
      <c r="D572" s="29">
        <f t="shared" si="272"/>
        <v>423.3</v>
      </c>
      <c r="E572" s="29">
        <f t="shared" si="273"/>
        <v>423.3</v>
      </c>
      <c r="F572" s="29">
        <v>423.3</v>
      </c>
      <c r="G572" s="29">
        <v>423.3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36"/>
      <c r="S572" s="36"/>
    </row>
    <row r="573" spans="1:19" ht="15">
      <c r="A573" s="35"/>
      <c r="B573" s="39"/>
      <c r="C573" s="24" t="s">
        <v>2</v>
      </c>
      <c r="D573" s="29">
        <f t="shared" si="272"/>
        <v>0</v>
      </c>
      <c r="E573" s="29">
        <f t="shared" si="273"/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36"/>
      <c r="S573" s="36"/>
    </row>
    <row r="574" spans="1:19" ht="15">
      <c r="A574" s="35"/>
      <c r="B574" s="39"/>
      <c r="C574" s="24" t="s">
        <v>119</v>
      </c>
      <c r="D574" s="29">
        <f t="shared" si="272"/>
        <v>0</v>
      </c>
      <c r="E574" s="29">
        <f t="shared" si="273"/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36"/>
      <c r="S574" s="36"/>
    </row>
    <row r="575" spans="1:19" ht="15">
      <c r="A575" s="35"/>
      <c r="B575" s="39"/>
      <c r="C575" s="24" t="s">
        <v>122</v>
      </c>
      <c r="D575" s="29">
        <f t="shared" si="272"/>
        <v>0</v>
      </c>
      <c r="E575" s="29">
        <f t="shared" si="273"/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36"/>
      <c r="S575" s="36"/>
    </row>
    <row r="576" spans="1:19" ht="15">
      <c r="A576" s="35"/>
      <c r="B576" s="39"/>
      <c r="C576" s="24" t="s">
        <v>121</v>
      </c>
      <c r="D576" s="29">
        <f t="shared" si="272"/>
        <v>0</v>
      </c>
      <c r="E576" s="29">
        <f t="shared" si="273"/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36"/>
      <c r="S576" s="36"/>
    </row>
    <row r="577" spans="1:19" s="5" customFormat="1" ht="15" customHeight="1">
      <c r="A577" s="37" t="s">
        <v>171</v>
      </c>
      <c r="B577" s="38" t="s">
        <v>173</v>
      </c>
      <c r="C577" s="26" t="s">
        <v>14</v>
      </c>
      <c r="D577" s="27">
        <f>SUM(D578:D583)</f>
        <v>23337.100000000002</v>
      </c>
      <c r="E577" s="27">
        <f>SUM(E578:E583)</f>
        <v>0</v>
      </c>
      <c r="F577" s="27">
        <f>SUM(F578:F583)</f>
        <v>6746.900000000001</v>
      </c>
      <c r="G577" s="27">
        <f>SUM(G578:G583)</f>
        <v>0</v>
      </c>
      <c r="H577" s="27">
        <f aca="true" t="shared" si="274" ref="H577:Q577">SUM(H578:H583)</f>
        <v>0</v>
      </c>
      <c r="I577" s="27">
        <f t="shared" si="274"/>
        <v>0</v>
      </c>
      <c r="J577" s="27">
        <f t="shared" si="274"/>
        <v>16590.2</v>
      </c>
      <c r="K577" s="27">
        <f t="shared" si="274"/>
        <v>0</v>
      </c>
      <c r="L577" s="27">
        <f t="shared" si="274"/>
        <v>0</v>
      </c>
      <c r="M577" s="27">
        <f t="shared" si="274"/>
        <v>0</v>
      </c>
      <c r="N577" s="27">
        <f t="shared" si="274"/>
        <v>437</v>
      </c>
      <c r="O577" s="27">
        <f t="shared" si="274"/>
        <v>0</v>
      </c>
      <c r="P577" s="27">
        <f t="shared" si="274"/>
        <v>1206</v>
      </c>
      <c r="Q577" s="27">
        <f t="shared" si="274"/>
        <v>0</v>
      </c>
      <c r="R577" s="38" t="s">
        <v>18</v>
      </c>
      <c r="S577" s="38"/>
    </row>
    <row r="578" spans="1:19" s="5" customFormat="1" ht="28.5">
      <c r="A578" s="37"/>
      <c r="B578" s="38"/>
      <c r="C578" s="26" t="s">
        <v>0</v>
      </c>
      <c r="D578" s="27">
        <f aca="true" t="shared" si="275" ref="D578:D583">F578+H578+J578+L578</f>
        <v>0</v>
      </c>
      <c r="E578" s="27">
        <f aca="true" t="shared" si="276" ref="E578:E583">G578+I578+K578+M578</f>
        <v>0</v>
      </c>
      <c r="F578" s="27">
        <f>F599</f>
        <v>0</v>
      </c>
      <c r="G578" s="27">
        <f aca="true" t="shared" si="277" ref="G578:Q578">G599</f>
        <v>0</v>
      </c>
      <c r="H578" s="27">
        <f t="shared" si="277"/>
        <v>0</v>
      </c>
      <c r="I578" s="27">
        <f t="shared" si="277"/>
        <v>0</v>
      </c>
      <c r="J578" s="27">
        <f t="shared" si="277"/>
        <v>0</v>
      </c>
      <c r="K578" s="27">
        <f t="shared" si="277"/>
        <v>0</v>
      </c>
      <c r="L578" s="27">
        <f t="shared" si="277"/>
        <v>0</v>
      </c>
      <c r="M578" s="27">
        <f t="shared" si="277"/>
        <v>0</v>
      </c>
      <c r="N578" s="27">
        <f t="shared" si="277"/>
        <v>0</v>
      </c>
      <c r="O578" s="27">
        <f t="shared" si="277"/>
        <v>0</v>
      </c>
      <c r="P578" s="27">
        <f t="shared" si="277"/>
        <v>0</v>
      </c>
      <c r="Q578" s="27">
        <f t="shared" si="277"/>
        <v>0</v>
      </c>
      <c r="R578" s="38"/>
      <c r="S578" s="38"/>
    </row>
    <row r="579" spans="1:19" s="5" customFormat="1" ht="28.5">
      <c r="A579" s="37"/>
      <c r="B579" s="38"/>
      <c r="C579" s="26" t="s">
        <v>1</v>
      </c>
      <c r="D579" s="27">
        <f t="shared" si="275"/>
        <v>0</v>
      </c>
      <c r="E579" s="27">
        <f t="shared" si="276"/>
        <v>0</v>
      </c>
      <c r="F579" s="27">
        <f aca="true" t="shared" si="278" ref="F579:Q579">F600</f>
        <v>0</v>
      </c>
      <c r="G579" s="27">
        <f t="shared" si="278"/>
        <v>0</v>
      </c>
      <c r="H579" s="27">
        <f t="shared" si="278"/>
        <v>0</v>
      </c>
      <c r="I579" s="27">
        <f t="shared" si="278"/>
        <v>0</v>
      </c>
      <c r="J579" s="27">
        <f t="shared" si="278"/>
        <v>0</v>
      </c>
      <c r="K579" s="27">
        <f t="shared" si="278"/>
        <v>0</v>
      </c>
      <c r="L579" s="27">
        <f t="shared" si="278"/>
        <v>0</v>
      </c>
      <c r="M579" s="27">
        <f t="shared" si="278"/>
        <v>0</v>
      </c>
      <c r="N579" s="27">
        <f t="shared" si="278"/>
        <v>0</v>
      </c>
      <c r="O579" s="27">
        <f t="shared" si="278"/>
        <v>0</v>
      </c>
      <c r="P579" s="27">
        <f t="shared" si="278"/>
        <v>0</v>
      </c>
      <c r="Q579" s="27">
        <f t="shared" si="278"/>
        <v>0</v>
      </c>
      <c r="R579" s="38"/>
      <c r="S579" s="38"/>
    </row>
    <row r="580" spans="1:19" s="5" customFormat="1" ht="28.5">
      <c r="A580" s="37"/>
      <c r="B580" s="38"/>
      <c r="C580" s="26" t="s">
        <v>2</v>
      </c>
      <c r="D580" s="27">
        <f t="shared" si="275"/>
        <v>23337.100000000002</v>
      </c>
      <c r="E580" s="27">
        <f t="shared" si="276"/>
        <v>0</v>
      </c>
      <c r="F580" s="27">
        <f aca="true" t="shared" si="279" ref="F580:Q580">F601</f>
        <v>6746.900000000001</v>
      </c>
      <c r="G580" s="27">
        <f t="shared" si="279"/>
        <v>0</v>
      </c>
      <c r="H580" s="27">
        <f t="shared" si="279"/>
        <v>0</v>
      </c>
      <c r="I580" s="27">
        <f t="shared" si="279"/>
        <v>0</v>
      </c>
      <c r="J580" s="27">
        <f t="shared" si="279"/>
        <v>16590.2</v>
      </c>
      <c r="K580" s="27">
        <f t="shared" si="279"/>
        <v>0</v>
      </c>
      <c r="L580" s="27">
        <f t="shared" si="279"/>
        <v>0</v>
      </c>
      <c r="M580" s="27">
        <f t="shared" si="279"/>
        <v>0</v>
      </c>
      <c r="N580" s="27">
        <f t="shared" si="279"/>
        <v>437</v>
      </c>
      <c r="O580" s="27">
        <f t="shared" si="279"/>
        <v>0</v>
      </c>
      <c r="P580" s="27">
        <f t="shared" si="279"/>
        <v>1206</v>
      </c>
      <c r="Q580" s="27">
        <f t="shared" si="279"/>
        <v>0</v>
      </c>
      <c r="R580" s="38"/>
      <c r="S580" s="38"/>
    </row>
    <row r="581" spans="1:19" s="5" customFormat="1" ht="28.5">
      <c r="A581" s="37"/>
      <c r="B581" s="38"/>
      <c r="C581" s="26" t="s">
        <v>119</v>
      </c>
      <c r="D581" s="27">
        <f t="shared" si="275"/>
        <v>0</v>
      </c>
      <c r="E581" s="27">
        <f t="shared" si="276"/>
        <v>0</v>
      </c>
      <c r="F581" s="27">
        <f aca="true" t="shared" si="280" ref="F581:Q581">F602</f>
        <v>0</v>
      </c>
      <c r="G581" s="27">
        <f t="shared" si="280"/>
        <v>0</v>
      </c>
      <c r="H581" s="27">
        <f t="shared" si="280"/>
        <v>0</v>
      </c>
      <c r="I581" s="27">
        <f t="shared" si="280"/>
        <v>0</v>
      </c>
      <c r="J581" s="27">
        <f t="shared" si="280"/>
        <v>0</v>
      </c>
      <c r="K581" s="27">
        <f t="shared" si="280"/>
        <v>0</v>
      </c>
      <c r="L581" s="27">
        <f t="shared" si="280"/>
        <v>0</v>
      </c>
      <c r="M581" s="27">
        <f t="shared" si="280"/>
        <v>0</v>
      </c>
      <c r="N581" s="27">
        <f t="shared" si="280"/>
        <v>0</v>
      </c>
      <c r="O581" s="27">
        <f t="shared" si="280"/>
        <v>0</v>
      </c>
      <c r="P581" s="27">
        <f t="shared" si="280"/>
        <v>0</v>
      </c>
      <c r="Q581" s="27">
        <f t="shared" si="280"/>
        <v>0</v>
      </c>
      <c r="R581" s="38"/>
      <c r="S581" s="38"/>
    </row>
    <row r="582" spans="1:19" s="5" customFormat="1" ht="28.5">
      <c r="A582" s="37"/>
      <c r="B582" s="38"/>
      <c r="C582" s="26" t="s">
        <v>120</v>
      </c>
      <c r="D582" s="27">
        <f t="shared" si="275"/>
        <v>0</v>
      </c>
      <c r="E582" s="27">
        <f t="shared" si="276"/>
        <v>0</v>
      </c>
      <c r="F582" s="27">
        <f aca="true" t="shared" si="281" ref="F582:Q582">F603</f>
        <v>0</v>
      </c>
      <c r="G582" s="27">
        <f t="shared" si="281"/>
        <v>0</v>
      </c>
      <c r="H582" s="27">
        <f t="shared" si="281"/>
        <v>0</v>
      </c>
      <c r="I582" s="27">
        <f t="shared" si="281"/>
        <v>0</v>
      </c>
      <c r="J582" s="27">
        <f t="shared" si="281"/>
        <v>0</v>
      </c>
      <c r="K582" s="27">
        <f t="shared" si="281"/>
        <v>0</v>
      </c>
      <c r="L582" s="27">
        <f t="shared" si="281"/>
        <v>0</v>
      </c>
      <c r="M582" s="27">
        <f t="shared" si="281"/>
        <v>0</v>
      </c>
      <c r="N582" s="27">
        <f t="shared" si="281"/>
        <v>0</v>
      </c>
      <c r="O582" s="27">
        <f t="shared" si="281"/>
        <v>0</v>
      </c>
      <c r="P582" s="27">
        <f t="shared" si="281"/>
        <v>0</v>
      </c>
      <c r="Q582" s="27">
        <f t="shared" si="281"/>
        <v>0</v>
      </c>
      <c r="R582" s="38"/>
      <c r="S582" s="38"/>
    </row>
    <row r="583" spans="1:19" s="5" customFormat="1" ht="28.5">
      <c r="A583" s="37"/>
      <c r="B583" s="38"/>
      <c r="C583" s="26" t="s">
        <v>121</v>
      </c>
      <c r="D583" s="27">
        <f t="shared" si="275"/>
        <v>0</v>
      </c>
      <c r="E583" s="27">
        <f t="shared" si="276"/>
        <v>0</v>
      </c>
      <c r="F583" s="27">
        <f aca="true" t="shared" si="282" ref="F583:Q583">F604</f>
        <v>0</v>
      </c>
      <c r="G583" s="27">
        <f t="shared" si="282"/>
        <v>0</v>
      </c>
      <c r="H583" s="27">
        <f t="shared" si="282"/>
        <v>0</v>
      </c>
      <c r="I583" s="27">
        <f t="shared" si="282"/>
        <v>0</v>
      </c>
      <c r="J583" s="27">
        <f t="shared" si="282"/>
        <v>0</v>
      </c>
      <c r="K583" s="27">
        <f t="shared" si="282"/>
        <v>0</v>
      </c>
      <c r="L583" s="27">
        <f t="shared" si="282"/>
        <v>0</v>
      </c>
      <c r="M583" s="27">
        <f t="shared" si="282"/>
        <v>0</v>
      </c>
      <c r="N583" s="27">
        <f t="shared" si="282"/>
        <v>0</v>
      </c>
      <c r="O583" s="27">
        <f t="shared" si="282"/>
        <v>0</v>
      </c>
      <c r="P583" s="27">
        <f t="shared" si="282"/>
        <v>0</v>
      </c>
      <c r="Q583" s="27">
        <f t="shared" si="282"/>
        <v>0</v>
      </c>
      <c r="R583" s="38"/>
      <c r="S583" s="38"/>
    </row>
    <row r="584" spans="1:22" s="5" customFormat="1" ht="14.25" customHeight="1">
      <c r="A584" s="37" t="s">
        <v>199</v>
      </c>
      <c r="B584" s="36" t="s">
        <v>197</v>
      </c>
      <c r="C584" s="26" t="s">
        <v>14</v>
      </c>
      <c r="D584" s="27">
        <f>SUM(D585:D590)</f>
        <v>20737.800000000003</v>
      </c>
      <c r="E584" s="27">
        <f>SUM(E585:E590)</f>
        <v>0</v>
      </c>
      <c r="F584" s="27">
        <f aca="true" t="shared" si="283" ref="F584:Q584">SUM(F585:F590)</f>
        <v>4147.6</v>
      </c>
      <c r="G584" s="27">
        <f t="shared" si="283"/>
        <v>0</v>
      </c>
      <c r="H584" s="27">
        <f t="shared" si="283"/>
        <v>0</v>
      </c>
      <c r="I584" s="27">
        <f t="shared" si="283"/>
        <v>0</v>
      </c>
      <c r="J584" s="27">
        <f t="shared" si="283"/>
        <v>16590.2</v>
      </c>
      <c r="K584" s="27">
        <f t="shared" si="283"/>
        <v>0</v>
      </c>
      <c r="L584" s="27">
        <f t="shared" si="283"/>
        <v>0</v>
      </c>
      <c r="M584" s="27">
        <f t="shared" si="283"/>
        <v>0</v>
      </c>
      <c r="N584" s="27">
        <f t="shared" si="283"/>
        <v>437</v>
      </c>
      <c r="O584" s="27">
        <f t="shared" si="283"/>
        <v>0</v>
      </c>
      <c r="P584" s="27">
        <f t="shared" si="283"/>
        <v>1206</v>
      </c>
      <c r="Q584" s="27">
        <f t="shared" si="283"/>
        <v>0</v>
      </c>
      <c r="R584" s="38"/>
      <c r="S584" s="38"/>
      <c r="V584" s="7"/>
    </row>
    <row r="585" spans="1:22" ht="15">
      <c r="A585" s="37"/>
      <c r="B585" s="36"/>
      <c r="C585" s="24" t="s">
        <v>0</v>
      </c>
      <c r="D585" s="29">
        <f aca="true" t="shared" si="284" ref="D585:E590">F585+H585+J585+L585</f>
        <v>0</v>
      </c>
      <c r="E585" s="29">
        <f t="shared" si="284"/>
        <v>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38"/>
      <c r="S585" s="38"/>
      <c r="V585" s="6"/>
    </row>
    <row r="586" spans="1:22" ht="15">
      <c r="A586" s="37"/>
      <c r="B586" s="36"/>
      <c r="C586" s="24" t="s">
        <v>1</v>
      </c>
      <c r="D586" s="29">
        <f t="shared" si="284"/>
        <v>0</v>
      </c>
      <c r="E586" s="29">
        <f t="shared" si="284"/>
        <v>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38"/>
      <c r="S586" s="38"/>
      <c r="V586" s="6"/>
    </row>
    <row r="587" spans="1:22" ht="15">
      <c r="A587" s="37"/>
      <c r="B587" s="36"/>
      <c r="C587" s="24" t="s">
        <v>2</v>
      </c>
      <c r="D587" s="29">
        <f t="shared" si="284"/>
        <v>20737.800000000003</v>
      </c>
      <c r="E587" s="29">
        <f t="shared" si="284"/>
        <v>0</v>
      </c>
      <c r="F587" s="29">
        <v>4147.6</v>
      </c>
      <c r="G587" s="29">
        <v>0</v>
      </c>
      <c r="H587" s="29">
        <v>0</v>
      </c>
      <c r="I587" s="29">
        <v>0</v>
      </c>
      <c r="J587" s="29">
        <v>16590.2</v>
      </c>
      <c r="K587" s="29">
        <v>0</v>
      </c>
      <c r="L587" s="29">
        <v>0</v>
      </c>
      <c r="M587" s="29">
        <v>0</v>
      </c>
      <c r="N587" s="29">
        <v>437</v>
      </c>
      <c r="O587" s="29">
        <v>0</v>
      </c>
      <c r="P587" s="29">
        <v>1206</v>
      </c>
      <c r="Q587" s="29">
        <v>0</v>
      </c>
      <c r="R587" s="38"/>
      <c r="S587" s="38"/>
      <c r="V587" s="6"/>
    </row>
    <row r="588" spans="1:19" ht="15">
      <c r="A588" s="37"/>
      <c r="B588" s="36"/>
      <c r="C588" s="24" t="s">
        <v>119</v>
      </c>
      <c r="D588" s="29">
        <f t="shared" si="284"/>
        <v>0</v>
      </c>
      <c r="E588" s="29">
        <f t="shared" si="284"/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38"/>
      <c r="S588" s="38"/>
    </row>
    <row r="589" spans="1:19" ht="15">
      <c r="A589" s="37"/>
      <c r="B589" s="36"/>
      <c r="C589" s="24" t="s">
        <v>120</v>
      </c>
      <c r="D589" s="29">
        <f t="shared" si="284"/>
        <v>0</v>
      </c>
      <c r="E589" s="29">
        <f t="shared" si="284"/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38"/>
      <c r="S589" s="38"/>
    </row>
    <row r="590" spans="1:19" ht="15">
      <c r="A590" s="37"/>
      <c r="B590" s="36"/>
      <c r="C590" s="24" t="s">
        <v>121</v>
      </c>
      <c r="D590" s="29">
        <f t="shared" si="284"/>
        <v>0</v>
      </c>
      <c r="E590" s="29">
        <f t="shared" si="284"/>
        <v>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38"/>
      <c r="S590" s="38"/>
    </row>
    <row r="591" spans="1:19" s="5" customFormat="1" ht="14.25" customHeight="1">
      <c r="A591" s="37"/>
      <c r="B591" s="36" t="s">
        <v>198</v>
      </c>
      <c r="C591" s="26" t="s">
        <v>14</v>
      </c>
      <c r="D591" s="27">
        <f>SUM(D592:D597)</f>
        <v>2599.3</v>
      </c>
      <c r="E591" s="27">
        <f>SUM(E592:E597)</f>
        <v>0</v>
      </c>
      <c r="F591" s="27">
        <f aca="true" t="shared" si="285" ref="F591:Q591">SUM(F592:F597)</f>
        <v>2599.3</v>
      </c>
      <c r="G591" s="27">
        <f t="shared" si="285"/>
        <v>0</v>
      </c>
      <c r="H591" s="27">
        <f t="shared" si="285"/>
        <v>0</v>
      </c>
      <c r="I591" s="27">
        <f t="shared" si="285"/>
        <v>0</v>
      </c>
      <c r="J591" s="27">
        <f t="shared" si="285"/>
        <v>0</v>
      </c>
      <c r="K591" s="27">
        <f t="shared" si="285"/>
        <v>0</v>
      </c>
      <c r="L591" s="27">
        <f t="shared" si="285"/>
        <v>0</v>
      </c>
      <c r="M591" s="27">
        <f t="shared" si="285"/>
        <v>0</v>
      </c>
      <c r="N591" s="27">
        <f t="shared" si="285"/>
        <v>0</v>
      </c>
      <c r="O591" s="27">
        <f t="shared" si="285"/>
        <v>0</v>
      </c>
      <c r="P591" s="27">
        <f t="shared" si="285"/>
        <v>0</v>
      </c>
      <c r="Q591" s="27">
        <f t="shared" si="285"/>
        <v>0</v>
      </c>
      <c r="R591" s="38"/>
      <c r="S591" s="38"/>
    </row>
    <row r="592" spans="1:19" s="5" customFormat="1" ht="15">
      <c r="A592" s="37"/>
      <c r="B592" s="36"/>
      <c r="C592" s="24" t="s">
        <v>0</v>
      </c>
      <c r="D592" s="29">
        <f aca="true" t="shared" si="286" ref="D592:E597">F592+H592+J592+L592</f>
        <v>0</v>
      </c>
      <c r="E592" s="29">
        <f t="shared" si="286"/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38"/>
      <c r="S592" s="38"/>
    </row>
    <row r="593" spans="1:19" s="5" customFormat="1" ht="15">
      <c r="A593" s="37"/>
      <c r="B593" s="36"/>
      <c r="C593" s="24" t="s">
        <v>1</v>
      </c>
      <c r="D593" s="29">
        <f t="shared" si="286"/>
        <v>0</v>
      </c>
      <c r="E593" s="29">
        <f t="shared" si="286"/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38"/>
      <c r="S593" s="38"/>
    </row>
    <row r="594" spans="1:19" s="5" customFormat="1" ht="15">
      <c r="A594" s="37"/>
      <c r="B594" s="36"/>
      <c r="C594" s="24" t="s">
        <v>2</v>
      </c>
      <c r="D594" s="29">
        <f t="shared" si="286"/>
        <v>2599.3</v>
      </c>
      <c r="E594" s="29">
        <f t="shared" si="286"/>
        <v>0</v>
      </c>
      <c r="F594" s="29">
        <v>2599.3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38"/>
      <c r="S594" s="38"/>
    </row>
    <row r="595" spans="1:19" s="5" customFormat="1" ht="15">
      <c r="A595" s="37"/>
      <c r="B595" s="36"/>
      <c r="C595" s="24" t="s">
        <v>119</v>
      </c>
      <c r="D595" s="29">
        <f t="shared" si="286"/>
        <v>0</v>
      </c>
      <c r="E595" s="29">
        <f t="shared" si="286"/>
        <v>0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38"/>
      <c r="S595" s="38"/>
    </row>
    <row r="596" spans="1:19" s="5" customFormat="1" ht="15">
      <c r="A596" s="37"/>
      <c r="B596" s="36"/>
      <c r="C596" s="24" t="s">
        <v>120</v>
      </c>
      <c r="D596" s="29">
        <f t="shared" si="286"/>
        <v>0</v>
      </c>
      <c r="E596" s="29">
        <f t="shared" si="286"/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38"/>
      <c r="S596" s="38"/>
    </row>
    <row r="597" spans="1:19" s="5" customFormat="1" ht="15">
      <c r="A597" s="37"/>
      <c r="B597" s="36"/>
      <c r="C597" s="24" t="s">
        <v>121</v>
      </c>
      <c r="D597" s="29">
        <f t="shared" si="286"/>
        <v>0</v>
      </c>
      <c r="E597" s="29">
        <f t="shared" si="286"/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38"/>
      <c r="S597" s="38"/>
    </row>
    <row r="598" spans="1:19" s="5" customFormat="1" ht="15" customHeight="1">
      <c r="A598" s="37"/>
      <c r="B598" s="45" t="s">
        <v>124</v>
      </c>
      <c r="C598" s="26" t="s">
        <v>14</v>
      </c>
      <c r="D598" s="27">
        <f>SUM(D599:D604)</f>
        <v>23337.100000000002</v>
      </c>
      <c r="E598" s="27">
        <f>SUM(E599:E604)</f>
        <v>0</v>
      </c>
      <c r="F598" s="27">
        <f aca="true" t="shared" si="287" ref="F598:Q598">SUM(F599:F604)</f>
        <v>6746.900000000001</v>
      </c>
      <c r="G598" s="27">
        <f t="shared" si="287"/>
        <v>0</v>
      </c>
      <c r="H598" s="27">
        <f t="shared" si="287"/>
        <v>0</v>
      </c>
      <c r="I598" s="27">
        <f t="shared" si="287"/>
        <v>0</v>
      </c>
      <c r="J598" s="27">
        <f t="shared" si="287"/>
        <v>16590.2</v>
      </c>
      <c r="K598" s="27">
        <f t="shared" si="287"/>
        <v>0</v>
      </c>
      <c r="L598" s="27">
        <f t="shared" si="287"/>
        <v>0</v>
      </c>
      <c r="M598" s="27">
        <f t="shared" si="287"/>
        <v>0</v>
      </c>
      <c r="N598" s="27">
        <f t="shared" si="287"/>
        <v>437</v>
      </c>
      <c r="O598" s="27">
        <f t="shared" si="287"/>
        <v>0</v>
      </c>
      <c r="P598" s="27">
        <f t="shared" si="287"/>
        <v>1206</v>
      </c>
      <c r="Q598" s="27">
        <f t="shared" si="287"/>
        <v>0</v>
      </c>
      <c r="R598" s="38"/>
      <c r="S598" s="38"/>
    </row>
    <row r="599" spans="1:19" s="5" customFormat="1" ht="28.5">
      <c r="A599" s="37"/>
      <c r="B599" s="45"/>
      <c r="C599" s="26" t="s">
        <v>0</v>
      </c>
      <c r="D599" s="27">
        <f aca="true" t="shared" si="288" ref="D599:E604">F599+H599+J599+L599</f>
        <v>0</v>
      </c>
      <c r="E599" s="27">
        <f t="shared" si="288"/>
        <v>0</v>
      </c>
      <c r="F599" s="27">
        <f aca="true" t="shared" si="289" ref="F599:Q599">F585+F592</f>
        <v>0</v>
      </c>
      <c r="G599" s="27">
        <f t="shared" si="289"/>
        <v>0</v>
      </c>
      <c r="H599" s="27">
        <f t="shared" si="289"/>
        <v>0</v>
      </c>
      <c r="I599" s="27">
        <f t="shared" si="289"/>
        <v>0</v>
      </c>
      <c r="J599" s="27">
        <f t="shared" si="289"/>
        <v>0</v>
      </c>
      <c r="K599" s="27">
        <f t="shared" si="289"/>
        <v>0</v>
      </c>
      <c r="L599" s="27">
        <f t="shared" si="289"/>
        <v>0</v>
      </c>
      <c r="M599" s="27">
        <f t="shared" si="289"/>
        <v>0</v>
      </c>
      <c r="N599" s="27">
        <f t="shared" si="289"/>
        <v>0</v>
      </c>
      <c r="O599" s="27">
        <f t="shared" si="289"/>
        <v>0</v>
      </c>
      <c r="P599" s="27">
        <f t="shared" si="289"/>
        <v>0</v>
      </c>
      <c r="Q599" s="27">
        <f t="shared" si="289"/>
        <v>0</v>
      </c>
      <c r="R599" s="38"/>
      <c r="S599" s="38"/>
    </row>
    <row r="600" spans="1:19" s="5" customFormat="1" ht="28.5">
      <c r="A600" s="37"/>
      <c r="B600" s="45"/>
      <c r="C600" s="26" t="s">
        <v>1</v>
      </c>
      <c r="D600" s="27">
        <f t="shared" si="288"/>
        <v>0</v>
      </c>
      <c r="E600" s="27">
        <f t="shared" si="288"/>
        <v>0</v>
      </c>
      <c r="F600" s="27">
        <f aca="true" t="shared" si="290" ref="F600:Q600">F586+F593</f>
        <v>0</v>
      </c>
      <c r="G600" s="27">
        <f t="shared" si="290"/>
        <v>0</v>
      </c>
      <c r="H600" s="27">
        <f t="shared" si="290"/>
        <v>0</v>
      </c>
      <c r="I600" s="27">
        <f t="shared" si="290"/>
        <v>0</v>
      </c>
      <c r="J600" s="27">
        <f t="shared" si="290"/>
        <v>0</v>
      </c>
      <c r="K600" s="27">
        <f t="shared" si="290"/>
        <v>0</v>
      </c>
      <c r="L600" s="27">
        <f t="shared" si="290"/>
        <v>0</v>
      </c>
      <c r="M600" s="27">
        <f t="shared" si="290"/>
        <v>0</v>
      </c>
      <c r="N600" s="27">
        <f t="shared" si="290"/>
        <v>0</v>
      </c>
      <c r="O600" s="27">
        <f t="shared" si="290"/>
        <v>0</v>
      </c>
      <c r="P600" s="27">
        <f t="shared" si="290"/>
        <v>0</v>
      </c>
      <c r="Q600" s="27">
        <f t="shared" si="290"/>
        <v>0</v>
      </c>
      <c r="R600" s="38"/>
      <c r="S600" s="38"/>
    </row>
    <row r="601" spans="1:19" s="5" customFormat="1" ht="28.5">
      <c r="A601" s="37"/>
      <c r="B601" s="45"/>
      <c r="C601" s="26" t="s">
        <v>2</v>
      </c>
      <c r="D601" s="27">
        <f t="shared" si="288"/>
        <v>23337.100000000002</v>
      </c>
      <c r="E601" s="27">
        <f t="shared" si="288"/>
        <v>0</v>
      </c>
      <c r="F601" s="27">
        <f aca="true" t="shared" si="291" ref="F601:Q601">F587+F594</f>
        <v>6746.900000000001</v>
      </c>
      <c r="G601" s="27">
        <f t="shared" si="291"/>
        <v>0</v>
      </c>
      <c r="H601" s="27">
        <f t="shared" si="291"/>
        <v>0</v>
      </c>
      <c r="I601" s="27">
        <f t="shared" si="291"/>
        <v>0</v>
      </c>
      <c r="J601" s="27">
        <f t="shared" si="291"/>
        <v>16590.2</v>
      </c>
      <c r="K601" s="27">
        <f t="shared" si="291"/>
        <v>0</v>
      </c>
      <c r="L601" s="27">
        <f t="shared" si="291"/>
        <v>0</v>
      </c>
      <c r="M601" s="27">
        <f t="shared" si="291"/>
        <v>0</v>
      </c>
      <c r="N601" s="27">
        <f t="shared" si="291"/>
        <v>437</v>
      </c>
      <c r="O601" s="27">
        <f t="shared" si="291"/>
        <v>0</v>
      </c>
      <c r="P601" s="27">
        <f t="shared" si="291"/>
        <v>1206</v>
      </c>
      <c r="Q601" s="27">
        <f t="shared" si="291"/>
        <v>0</v>
      </c>
      <c r="R601" s="38"/>
      <c r="S601" s="38"/>
    </row>
    <row r="602" spans="1:19" s="5" customFormat="1" ht="28.5">
      <c r="A602" s="37"/>
      <c r="B602" s="45"/>
      <c r="C602" s="26" t="s">
        <v>119</v>
      </c>
      <c r="D602" s="27">
        <f t="shared" si="288"/>
        <v>0</v>
      </c>
      <c r="E602" s="27">
        <f t="shared" si="288"/>
        <v>0</v>
      </c>
      <c r="F602" s="27">
        <f aca="true" t="shared" si="292" ref="F602:Q602">F588+F595</f>
        <v>0</v>
      </c>
      <c r="G602" s="27">
        <f t="shared" si="292"/>
        <v>0</v>
      </c>
      <c r="H602" s="27">
        <f t="shared" si="292"/>
        <v>0</v>
      </c>
      <c r="I602" s="27">
        <f t="shared" si="292"/>
        <v>0</v>
      </c>
      <c r="J602" s="27">
        <f t="shared" si="292"/>
        <v>0</v>
      </c>
      <c r="K602" s="27">
        <f t="shared" si="292"/>
        <v>0</v>
      </c>
      <c r="L602" s="27">
        <f t="shared" si="292"/>
        <v>0</v>
      </c>
      <c r="M602" s="27">
        <f t="shared" si="292"/>
        <v>0</v>
      </c>
      <c r="N602" s="27">
        <f t="shared" si="292"/>
        <v>0</v>
      </c>
      <c r="O602" s="27">
        <f t="shared" si="292"/>
        <v>0</v>
      </c>
      <c r="P602" s="27">
        <f t="shared" si="292"/>
        <v>0</v>
      </c>
      <c r="Q602" s="27">
        <f t="shared" si="292"/>
        <v>0</v>
      </c>
      <c r="R602" s="38"/>
      <c r="S602" s="38"/>
    </row>
    <row r="603" spans="1:19" s="5" customFormat="1" ht="28.5">
      <c r="A603" s="37"/>
      <c r="B603" s="45"/>
      <c r="C603" s="26" t="s">
        <v>120</v>
      </c>
      <c r="D603" s="27">
        <f t="shared" si="288"/>
        <v>0</v>
      </c>
      <c r="E603" s="27">
        <f t="shared" si="288"/>
        <v>0</v>
      </c>
      <c r="F603" s="27">
        <f aca="true" t="shared" si="293" ref="F603:Q603">F589+F596</f>
        <v>0</v>
      </c>
      <c r="G603" s="27">
        <f t="shared" si="293"/>
        <v>0</v>
      </c>
      <c r="H603" s="27">
        <f t="shared" si="293"/>
        <v>0</v>
      </c>
      <c r="I603" s="27">
        <f t="shared" si="293"/>
        <v>0</v>
      </c>
      <c r="J603" s="27">
        <f t="shared" si="293"/>
        <v>0</v>
      </c>
      <c r="K603" s="27">
        <f t="shared" si="293"/>
        <v>0</v>
      </c>
      <c r="L603" s="27">
        <f t="shared" si="293"/>
        <v>0</v>
      </c>
      <c r="M603" s="27">
        <f t="shared" si="293"/>
        <v>0</v>
      </c>
      <c r="N603" s="27">
        <f t="shared" si="293"/>
        <v>0</v>
      </c>
      <c r="O603" s="27">
        <f t="shared" si="293"/>
        <v>0</v>
      </c>
      <c r="P603" s="27">
        <f t="shared" si="293"/>
        <v>0</v>
      </c>
      <c r="Q603" s="27">
        <f t="shared" si="293"/>
        <v>0</v>
      </c>
      <c r="R603" s="38"/>
      <c r="S603" s="38"/>
    </row>
    <row r="604" spans="1:19" s="5" customFormat="1" ht="28.5">
      <c r="A604" s="37"/>
      <c r="B604" s="45"/>
      <c r="C604" s="26" t="s">
        <v>121</v>
      </c>
      <c r="D604" s="27">
        <f t="shared" si="288"/>
        <v>0</v>
      </c>
      <c r="E604" s="27">
        <f t="shared" si="288"/>
        <v>0</v>
      </c>
      <c r="F604" s="27">
        <f aca="true" t="shared" si="294" ref="F604:Q604">F590+F597</f>
        <v>0</v>
      </c>
      <c r="G604" s="27">
        <f t="shared" si="294"/>
        <v>0</v>
      </c>
      <c r="H604" s="27">
        <f t="shared" si="294"/>
        <v>0</v>
      </c>
      <c r="I604" s="27">
        <f t="shared" si="294"/>
        <v>0</v>
      </c>
      <c r="J604" s="27">
        <f t="shared" si="294"/>
        <v>0</v>
      </c>
      <c r="K604" s="27">
        <f t="shared" si="294"/>
        <v>0</v>
      </c>
      <c r="L604" s="27">
        <f t="shared" si="294"/>
        <v>0</v>
      </c>
      <c r="M604" s="27">
        <f t="shared" si="294"/>
        <v>0</v>
      </c>
      <c r="N604" s="27">
        <f t="shared" si="294"/>
        <v>0</v>
      </c>
      <c r="O604" s="27">
        <f t="shared" si="294"/>
        <v>0</v>
      </c>
      <c r="P604" s="27">
        <f t="shared" si="294"/>
        <v>0</v>
      </c>
      <c r="Q604" s="27">
        <f t="shared" si="294"/>
        <v>0</v>
      </c>
      <c r="R604" s="38"/>
      <c r="S604" s="38"/>
    </row>
    <row r="605" spans="1:19" s="5" customFormat="1" ht="14.25">
      <c r="A605" s="37" t="s">
        <v>175</v>
      </c>
      <c r="B605" s="45" t="s">
        <v>174</v>
      </c>
      <c r="C605" s="26" t="s">
        <v>14</v>
      </c>
      <c r="D605" s="27">
        <f>D606+D607+D608</f>
        <v>6449.400000000001</v>
      </c>
      <c r="E605" s="27">
        <f>E606+E607+E608</f>
        <v>598.1</v>
      </c>
      <c r="F605" s="27">
        <f>F606+F607+F608</f>
        <v>6449.400000000001</v>
      </c>
      <c r="G605" s="27">
        <f>G606+G607+G608</f>
        <v>598.1</v>
      </c>
      <c r="H605" s="27">
        <f aca="true" t="shared" si="295" ref="H605:Q605">H606+H607+H608</f>
        <v>0</v>
      </c>
      <c r="I605" s="27">
        <f t="shared" si="295"/>
        <v>0</v>
      </c>
      <c r="J605" s="27">
        <f t="shared" si="295"/>
        <v>0</v>
      </c>
      <c r="K605" s="27">
        <f t="shared" si="295"/>
        <v>0</v>
      </c>
      <c r="L605" s="27">
        <f t="shared" si="295"/>
        <v>0</v>
      </c>
      <c r="M605" s="27">
        <f t="shared" si="295"/>
        <v>0</v>
      </c>
      <c r="N605" s="27">
        <f t="shared" si="295"/>
        <v>0</v>
      </c>
      <c r="O605" s="27">
        <f t="shared" si="295"/>
        <v>0</v>
      </c>
      <c r="P605" s="27">
        <f t="shared" si="295"/>
        <v>0</v>
      </c>
      <c r="Q605" s="27">
        <f t="shared" si="295"/>
        <v>0</v>
      </c>
      <c r="R605" s="38" t="s">
        <v>18</v>
      </c>
      <c r="S605" s="38"/>
    </row>
    <row r="606" spans="1:19" s="5" customFormat="1" ht="28.5">
      <c r="A606" s="37"/>
      <c r="B606" s="45"/>
      <c r="C606" s="26" t="s">
        <v>0</v>
      </c>
      <c r="D606" s="27">
        <f aca="true" t="shared" si="296" ref="D606:E610">F606+H606+J606+L606</f>
        <v>598.1</v>
      </c>
      <c r="E606" s="27">
        <f t="shared" si="296"/>
        <v>598.1</v>
      </c>
      <c r="F606" s="27">
        <f aca="true" t="shared" si="297" ref="F606:Q606">F627+F648</f>
        <v>598.1</v>
      </c>
      <c r="G606" s="27">
        <f t="shared" si="297"/>
        <v>598.1</v>
      </c>
      <c r="H606" s="27">
        <f t="shared" si="297"/>
        <v>0</v>
      </c>
      <c r="I606" s="27">
        <f t="shared" si="297"/>
        <v>0</v>
      </c>
      <c r="J606" s="27">
        <f t="shared" si="297"/>
        <v>0</v>
      </c>
      <c r="K606" s="27">
        <f t="shared" si="297"/>
        <v>0</v>
      </c>
      <c r="L606" s="27">
        <f t="shared" si="297"/>
        <v>0</v>
      </c>
      <c r="M606" s="27">
        <f t="shared" si="297"/>
        <v>0</v>
      </c>
      <c r="N606" s="27">
        <f t="shared" si="297"/>
        <v>0</v>
      </c>
      <c r="O606" s="27">
        <f t="shared" si="297"/>
        <v>0</v>
      </c>
      <c r="P606" s="27">
        <f t="shared" si="297"/>
        <v>0</v>
      </c>
      <c r="Q606" s="27">
        <f t="shared" si="297"/>
        <v>0</v>
      </c>
      <c r="R606" s="38"/>
      <c r="S606" s="38"/>
    </row>
    <row r="607" spans="1:19" s="5" customFormat="1" ht="28.5">
      <c r="A607" s="37"/>
      <c r="B607" s="45"/>
      <c r="C607" s="26" t="s">
        <v>1</v>
      </c>
      <c r="D607" s="27">
        <f>F607+H607+J607+L607</f>
        <v>5851.3</v>
      </c>
      <c r="E607" s="27">
        <f t="shared" si="296"/>
        <v>0</v>
      </c>
      <c r="F607" s="27">
        <f>F649</f>
        <v>5851.3</v>
      </c>
      <c r="G607" s="27">
        <f>G649</f>
        <v>0</v>
      </c>
      <c r="H607" s="27">
        <f aca="true" t="shared" si="298" ref="H607:Q607">H649</f>
        <v>0</v>
      </c>
      <c r="I607" s="27">
        <f t="shared" si="298"/>
        <v>0</v>
      </c>
      <c r="J607" s="27">
        <f t="shared" si="298"/>
        <v>0</v>
      </c>
      <c r="K607" s="27">
        <f t="shared" si="298"/>
        <v>0</v>
      </c>
      <c r="L607" s="27">
        <f t="shared" si="298"/>
        <v>0</v>
      </c>
      <c r="M607" s="27">
        <f t="shared" si="298"/>
        <v>0</v>
      </c>
      <c r="N607" s="27">
        <f t="shared" si="298"/>
        <v>0</v>
      </c>
      <c r="O607" s="27">
        <f t="shared" si="298"/>
        <v>0</v>
      </c>
      <c r="P607" s="27">
        <f t="shared" si="298"/>
        <v>0</v>
      </c>
      <c r="Q607" s="27">
        <f t="shared" si="298"/>
        <v>0</v>
      </c>
      <c r="R607" s="38"/>
      <c r="S607" s="38"/>
    </row>
    <row r="608" spans="1:19" s="5" customFormat="1" ht="28.5">
      <c r="A608" s="37"/>
      <c r="B608" s="45"/>
      <c r="C608" s="26" t="s">
        <v>2</v>
      </c>
      <c r="D608" s="27">
        <f t="shared" si="296"/>
        <v>0</v>
      </c>
      <c r="E608" s="27">
        <f t="shared" si="296"/>
        <v>0</v>
      </c>
      <c r="F608" s="27">
        <f aca="true" t="shared" si="299" ref="F608:Q608">F629+F650</f>
        <v>0</v>
      </c>
      <c r="G608" s="27">
        <f t="shared" si="299"/>
        <v>0</v>
      </c>
      <c r="H608" s="27">
        <f t="shared" si="299"/>
        <v>0</v>
      </c>
      <c r="I608" s="27">
        <f t="shared" si="299"/>
        <v>0</v>
      </c>
      <c r="J608" s="27">
        <f t="shared" si="299"/>
        <v>0</v>
      </c>
      <c r="K608" s="27">
        <f t="shared" si="299"/>
        <v>0</v>
      </c>
      <c r="L608" s="27">
        <f t="shared" si="299"/>
        <v>0</v>
      </c>
      <c r="M608" s="27">
        <f t="shared" si="299"/>
        <v>0</v>
      </c>
      <c r="N608" s="27">
        <f t="shared" si="299"/>
        <v>0</v>
      </c>
      <c r="O608" s="27">
        <f t="shared" si="299"/>
        <v>0</v>
      </c>
      <c r="P608" s="27">
        <f t="shared" si="299"/>
        <v>0</v>
      </c>
      <c r="Q608" s="27">
        <f t="shared" si="299"/>
        <v>0</v>
      </c>
      <c r="R608" s="38"/>
      <c r="S608" s="38"/>
    </row>
    <row r="609" spans="1:19" ht="28.5">
      <c r="A609" s="37"/>
      <c r="B609" s="45"/>
      <c r="C609" s="26" t="s">
        <v>119</v>
      </c>
      <c r="D609" s="27">
        <f t="shared" si="296"/>
        <v>0</v>
      </c>
      <c r="E609" s="27">
        <f t="shared" si="296"/>
        <v>0</v>
      </c>
      <c r="F609" s="27">
        <f aca="true" t="shared" si="300" ref="F609:Q609">F630+F651</f>
        <v>0</v>
      </c>
      <c r="G609" s="27">
        <f t="shared" si="300"/>
        <v>0</v>
      </c>
      <c r="H609" s="27">
        <f t="shared" si="300"/>
        <v>0</v>
      </c>
      <c r="I609" s="27">
        <f t="shared" si="300"/>
        <v>0</v>
      </c>
      <c r="J609" s="27">
        <f t="shared" si="300"/>
        <v>0</v>
      </c>
      <c r="K609" s="27">
        <f t="shared" si="300"/>
        <v>0</v>
      </c>
      <c r="L609" s="27">
        <f t="shared" si="300"/>
        <v>0</v>
      </c>
      <c r="M609" s="27">
        <f t="shared" si="300"/>
        <v>0</v>
      </c>
      <c r="N609" s="27">
        <f t="shared" si="300"/>
        <v>0</v>
      </c>
      <c r="O609" s="27">
        <f t="shared" si="300"/>
        <v>0</v>
      </c>
      <c r="P609" s="27">
        <f t="shared" si="300"/>
        <v>0</v>
      </c>
      <c r="Q609" s="27">
        <f t="shared" si="300"/>
        <v>0</v>
      </c>
      <c r="R609" s="38"/>
      <c r="S609" s="38"/>
    </row>
    <row r="610" spans="1:19" ht="28.5">
      <c r="A610" s="37"/>
      <c r="B610" s="45"/>
      <c r="C610" s="26" t="s">
        <v>120</v>
      </c>
      <c r="D610" s="27">
        <f t="shared" si="296"/>
        <v>0</v>
      </c>
      <c r="E610" s="27">
        <f t="shared" si="296"/>
        <v>0</v>
      </c>
      <c r="F610" s="27">
        <f aca="true" t="shared" si="301" ref="F610:Q610">F624+F652</f>
        <v>0</v>
      </c>
      <c r="G610" s="27">
        <f t="shared" si="301"/>
        <v>0</v>
      </c>
      <c r="H610" s="27">
        <f t="shared" si="301"/>
        <v>0</v>
      </c>
      <c r="I610" s="27">
        <f t="shared" si="301"/>
        <v>0</v>
      </c>
      <c r="J610" s="27">
        <f t="shared" si="301"/>
        <v>0</v>
      </c>
      <c r="K610" s="27">
        <f t="shared" si="301"/>
        <v>0</v>
      </c>
      <c r="L610" s="27">
        <f t="shared" si="301"/>
        <v>0</v>
      </c>
      <c r="M610" s="27">
        <f t="shared" si="301"/>
        <v>0</v>
      </c>
      <c r="N610" s="27">
        <f t="shared" si="301"/>
        <v>0</v>
      </c>
      <c r="O610" s="27">
        <f t="shared" si="301"/>
        <v>0</v>
      </c>
      <c r="P610" s="27">
        <f t="shared" si="301"/>
        <v>0</v>
      </c>
      <c r="Q610" s="27">
        <f t="shared" si="301"/>
        <v>0</v>
      </c>
      <c r="R610" s="38"/>
      <c r="S610" s="38"/>
    </row>
    <row r="611" spans="1:19" ht="28.5">
      <c r="A611" s="37"/>
      <c r="B611" s="45"/>
      <c r="C611" s="26" t="s">
        <v>121</v>
      </c>
      <c r="D611" s="27">
        <f>F611+H611+J611+L611</f>
        <v>0</v>
      </c>
      <c r="E611" s="27">
        <f>G611+I611+K611+M611</f>
        <v>0</v>
      </c>
      <c r="F611" s="27">
        <f aca="true" t="shared" si="302" ref="F611:Q611">F632+F653</f>
        <v>0</v>
      </c>
      <c r="G611" s="27">
        <f t="shared" si="302"/>
        <v>0</v>
      </c>
      <c r="H611" s="27">
        <f t="shared" si="302"/>
        <v>0</v>
      </c>
      <c r="I611" s="27">
        <f t="shared" si="302"/>
        <v>0</v>
      </c>
      <c r="J611" s="27">
        <f t="shared" si="302"/>
        <v>0</v>
      </c>
      <c r="K611" s="27">
        <f t="shared" si="302"/>
        <v>0</v>
      </c>
      <c r="L611" s="27">
        <f t="shared" si="302"/>
        <v>0</v>
      </c>
      <c r="M611" s="27">
        <f t="shared" si="302"/>
        <v>0</v>
      </c>
      <c r="N611" s="27">
        <f t="shared" si="302"/>
        <v>0</v>
      </c>
      <c r="O611" s="27">
        <f t="shared" si="302"/>
        <v>0</v>
      </c>
      <c r="P611" s="27">
        <f t="shared" si="302"/>
        <v>0</v>
      </c>
      <c r="Q611" s="27">
        <f t="shared" si="302"/>
        <v>0</v>
      </c>
      <c r="R611" s="38"/>
      <c r="S611" s="38"/>
    </row>
    <row r="612" spans="1:19" s="5" customFormat="1" ht="14.25" customHeight="1">
      <c r="A612" s="35" t="s">
        <v>176</v>
      </c>
      <c r="B612" s="39" t="s">
        <v>45</v>
      </c>
      <c r="C612" s="26" t="s">
        <v>14</v>
      </c>
      <c r="D612" s="27">
        <f>SUM(D613:D618)</f>
        <v>5172.24</v>
      </c>
      <c r="E612" s="27">
        <f>SUM(E613:E618)</f>
        <v>0</v>
      </c>
      <c r="F612" s="27">
        <f aca="true" t="shared" si="303" ref="F612:Q612">SUM(F613:F618)</f>
        <v>5172.24</v>
      </c>
      <c r="G612" s="27">
        <f t="shared" si="303"/>
        <v>0</v>
      </c>
      <c r="H612" s="27">
        <f t="shared" si="303"/>
        <v>0</v>
      </c>
      <c r="I612" s="27">
        <f t="shared" si="303"/>
        <v>0</v>
      </c>
      <c r="J612" s="27">
        <f t="shared" si="303"/>
        <v>0</v>
      </c>
      <c r="K612" s="27">
        <f t="shared" si="303"/>
        <v>0</v>
      </c>
      <c r="L612" s="27">
        <f t="shared" si="303"/>
        <v>0</v>
      </c>
      <c r="M612" s="27">
        <f t="shared" si="303"/>
        <v>0</v>
      </c>
      <c r="N612" s="27">
        <f t="shared" si="303"/>
        <v>3410.1</v>
      </c>
      <c r="O612" s="27">
        <f t="shared" si="303"/>
        <v>0</v>
      </c>
      <c r="P612" s="27">
        <f t="shared" si="303"/>
        <v>0</v>
      </c>
      <c r="Q612" s="27">
        <f t="shared" si="303"/>
        <v>0</v>
      </c>
      <c r="R612" s="36" t="s">
        <v>18</v>
      </c>
      <c r="S612" s="36"/>
    </row>
    <row r="613" spans="1:19" ht="15">
      <c r="A613" s="35"/>
      <c r="B613" s="39"/>
      <c r="C613" s="24" t="s">
        <v>0</v>
      </c>
      <c r="D613" s="29">
        <f aca="true" t="shared" si="304" ref="D613:E618">F613+H613+J613+L613</f>
        <v>0</v>
      </c>
      <c r="E613" s="29">
        <f t="shared" si="304"/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  <c r="R613" s="36"/>
      <c r="S613" s="36"/>
    </row>
    <row r="614" spans="1:19" ht="15">
      <c r="A614" s="35"/>
      <c r="B614" s="39"/>
      <c r="C614" s="24" t="s">
        <v>1</v>
      </c>
      <c r="D614" s="29">
        <f t="shared" si="304"/>
        <v>5172.24</v>
      </c>
      <c r="E614" s="29">
        <f t="shared" si="304"/>
        <v>0</v>
      </c>
      <c r="F614" s="29">
        <v>5172.24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3410.1</v>
      </c>
      <c r="O614" s="29">
        <v>0</v>
      </c>
      <c r="P614" s="29">
        <v>0</v>
      </c>
      <c r="Q614" s="29">
        <v>0</v>
      </c>
      <c r="R614" s="36"/>
      <c r="S614" s="36"/>
    </row>
    <row r="615" spans="1:19" ht="15">
      <c r="A615" s="35"/>
      <c r="B615" s="39"/>
      <c r="C615" s="24" t="s">
        <v>2</v>
      </c>
      <c r="D615" s="29">
        <f t="shared" si="304"/>
        <v>0</v>
      </c>
      <c r="E615" s="29">
        <f t="shared" si="304"/>
        <v>0</v>
      </c>
      <c r="F615" s="29">
        <v>0</v>
      </c>
      <c r="G615" s="29"/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36"/>
      <c r="S615" s="36"/>
    </row>
    <row r="616" spans="1:19" ht="15">
      <c r="A616" s="35"/>
      <c r="B616" s="39"/>
      <c r="C616" s="24" t="s">
        <v>119</v>
      </c>
      <c r="D616" s="29">
        <f t="shared" si="304"/>
        <v>0</v>
      </c>
      <c r="E616" s="29">
        <f t="shared" si="304"/>
        <v>0</v>
      </c>
      <c r="F616" s="29">
        <v>0</v>
      </c>
      <c r="G616" s="29">
        <v>0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  <c r="M616" s="29">
        <v>0</v>
      </c>
      <c r="N616" s="29">
        <v>0</v>
      </c>
      <c r="O616" s="29">
        <v>0</v>
      </c>
      <c r="P616" s="29">
        <v>0</v>
      </c>
      <c r="Q616" s="29">
        <v>0</v>
      </c>
      <c r="R616" s="36"/>
      <c r="S616" s="36"/>
    </row>
    <row r="617" spans="1:19" ht="15">
      <c r="A617" s="35"/>
      <c r="B617" s="39"/>
      <c r="C617" s="24" t="s">
        <v>120</v>
      </c>
      <c r="D617" s="29">
        <f t="shared" si="304"/>
        <v>0</v>
      </c>
      <c r="E617" s="29">
        <f t="shared" si="304"/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36"/>
      <c r="S617" s="36"/>
    </row>
    <row r="618" spans="1:19" ht="15">
      <c r="A618" s="35"/>
      <c r="B618" s="39"/>
      <c r="C618" s="24" t="s">
        <v>121</v>
      </c>
      <c r="D618" s="29">
        <f t="shared" si="304"/>
        <v>0</v>
      </c>
      <c r="E618" s="29">
        <f t="shared" si="304"/>
        <v>0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  <c r="R618" s="36"/>
      <c r="S618" s="36"/>
    </row>
    <row r="619" spans="1:19" s="5" customFormat="1" ht="15" customHeight="1">
      <c r="A619" s="35"/>
      <c r="B619" s="39" t="s">
        <v>194</v>
      </c>
      <c r="C619" s="26" t="s">
        <v>14</v>
      </c>
      <c r="D619" s="27">
        <f>SUM(D620:D625)</f>
        <v>304.1</v>
      </c>
      <c r="E619" s="27">
        <f>SUM(E620:E625)</f>
        <v>304.1</v>
      </c>
      <c r="F619" s="27">
        <f aca="true" t="shared" si="305" ref="F619:Q619">SUM(F620:F625)</f>
        <v>304.1</v>
      </c>
      <c r="G619" s="27">
        <f t="shared" si="305"/>
        <v>304.1</v>
      </c>
      <c r="H619" s="27">
        <f t="shared" si="305"/>
        <v>0</v>
      </c>
      <c r="I619" s="27">
        <f t="shared" si="305"/>
        <v>0</v>
      </c>
      <c r="J619" s="27">
        <f t="shared" si="305"/>
        <v>0</v>
      </c>
      <c r="K619" s="27">
        <f t="shared" si="305"/>
        <v>0</v>
      </c>
      <c r="L619" s="27">
        <f t="shared" si="305"/>
        <v>0</v>
      </c>
      <c r="M619" s="27">
        <f t="shared" si="305"/>
        <v>0</v>
      </c>
      <c r="N619" s="27">
        <f t="shared" si="305"/>
        <v>0</v>
      </c>
      <c r="O619" s="27">
        <f t="shared" si="305"/>
        <v>0</v>
      </c>
      <c r="P619" s="27">
        <f t="shared" si="305"/>
        <v>0</v>
      </c>
      <c r="Q619" s="27">
        <f t="shared" si="305"/>
        <v>0</v>
      </c>
      <c r="R619" s="36"/>
      <c r="S619" s="36"/>
    </row>
    <row r="620" spans="1:19" ht="15">
      <c r="A620" s="35"/>
      <c r="B620" s="39"/>
      <c r="C620" s="24" t="s">
        <v>0</v>
      </c>
      <c r="D620" s="29">
        <f aca="true" t="shared" si="306" ref="D620:D625">F620+H620+J620+L620</f>
        <v>304.1</v>
      </c>
      <c r="E620" s="29">
        <f aca="true" t="shared" si="307" ref="E620:E625">G620+I620+K620+M620</f>
        <v>304.1</v>
      </c>
      <c r="F620" s="29">
        <v>304.1</v>
      </c>
      <c r="G620" s="29">
        <v>304.1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36"/>
      <c r="S620" s="36"/>
    </row>
    <row r="621" spans="1:19" ht="15">
      <c r="A621" s="35"/>
      <c r="B621" s="39"/>
      <c r="C621" s="24" t="s">
        <v>1</v>
      </c>
      <c r="D621" s="29">
        <f t="shared" si="306"/>
        <v>0</v>
      </c>
      <c r="E621" s="29">
        <f t="shared" si="307"/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36"/>
      <c r="S621" s="36"/>
    </row>
    <row r="622" spans="1:19" ht="15">
      <c r="A622" s="35"/>
      <c r="B622" s="39"/>
      <c r="C622" s="24" t="s">
        <v>2</v>
      </c>
      <c r="D622" s="29">
        <f t="shared" si="306"/>
        <v>0</v>
      </c>
      <c r="E622" s="29">
        <f t="shared" si="307"/>
        <v>0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  <c r="R622" s="36"/>
      <c r="S622" s="36"/>
    </row>
    <row r="623" spans="1:19" ht="15">
      <c r="A623" s="35"/>
      <c r="B623" s="39"/>
      <c r="C623" s="24" t="s">
        <v>119</v>
      </c>
      <c r="D623" s="29">
        <f t="shared" si="306"/>
        <v>0</v>
      </c>
      <c r="E623" s="29">
        <f t="shared" si="307"/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36"/>
      <c r="S623" s="36"/>
    </row>
    <row r="624" spans="1:19" ht="15">
      <c r="A624" s="35"/>
      <c r="B624" s="39"/>
      <c r="C624" s="24" t="s">
        <v>120</v>
      </c>
      <c r="D624" s="29">
        <f t="shared" si="306"/>
        <v>0</v>
      </c>
      <c r="E624" s="29">
        <f t="shared" si="307"/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36"/>
      <c r="S624" s="36"/>
    </row>
    <row r="625" spans="1:19" ht="15">
      <c r="A625" s="35"/>
      <c r="B625" s="39"/>
      <c r="C625" s="24" t="s">
        <v>121</v>
      </c>
      <c r="D625" s="29">
        <f t="shared" si="306"/>
        <v>0</v>
      </c>
      <c r="E625" s="29">
        <f t="shared" si="307"/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36"/>
      <c r="S625" s="36"/>
    </row>
    <row r="626" spans="1:19" s="5" customFormat="1" ht="15" customHeight="1">
      <c r="A626" s="35"/>
      <c r="B626" s="45" t="s">
        <v>124</v>
      </c>
      <c r="C626" s="26" t="s">
        <v>14</v>
      </c>
      <c r="D626" s="27">
        <f aca="true" t="shared" si="308" ref="D626:Q626">SUM(D627:D632)</f>
        <v>5476.34</v>
      </c>
      <c r="E626" s="27">
        <f t="shared" si="308"/>
        <v>304.1</v>
      </c>
      <c r="F626" s="27">
        <f t="shared" si="308"/>
        <v>5476.34</v>
      </c>
      <c r="G626" s="27">
        <f t="shared" si="308"/>
        <v>304.1</v>
      </c>
      <c r="H626" s="27">
        <f t="shared" si="308"/>
        <v>0</v>
      </c>
      <c r="I626" s="27">
        <f t="shared" si="308"/>
        <v>0</v>
      </c>
      <c r="J626" s="27">
        <f t="shared" si="308"/>
        <v>0</v>
      </c>
      <c r="K626" s="27">
        <f t="shared" si="308"/>
        <v>0</v>
      </c>
      <c r="L626" s="27">
        <f t="shared" si="308"/>
        <v>0</v>
      </c>
      <c r="M626" s="27">
        <f t="shared" si="308"/>
        <v>0</v>
      </c>
      <c r="N626" s="27">
        <f t="shared" si="308"/>
        <v>3410.1</v>
      </c>
      <c r="O626" s="27">
        <f t="shared" si="308"/>
        <v>0</v>
      </c>
      <c r="P626" s="27">
        <f t="shared" si="308"/>
        <v>0</v>
      </c>
      <c r="Q626" s="27">
        <f t="shared" si="308"/>
        <v>0</v>
      </c>
      <c r="R626" s="36"/>
      <c r="S626" s="36"/>
    </row>
    <row r="627" spans="1:19" s="5" customFormat="1" ht="28.5">
      <c r="A627" s="35"/>
      <c r="B627" s="45"/>
      <c r="C627" s="26" t="s">
        <v>0</v>
      </c>
      <c r="D627" s="27">
        <f aca="true" t="shared" si="309" ref="D627:D632">F627+H627+J627+L627</f>
        <v>304.1</v>
      </c>
      <c r="E627" s="27">
        <f aca="true" t="shared" si="310" ref="E627:E632">G627+I627+K627+M627</f>
        <v>304.1</v>
      </c>
      <c r="F627" s="27">
        <f aca="true" t="shared" si="311" ref="F627:Q627">F613+F620</f>
        <v>304.1</v>
      </c>
      <c r="G627" s="27">
        <f t="shared" si="311"/>
        <v>304.1</v>
      </c>
      <c r="H627" s="27">
        <f t="shared" si="311"/>
        <v>0</v>
      </c>
      <c r="I627" s="27">
        <f t="shared" si="311"/>
        <v>0</v>
      </c>
      <c r="J627" s="27">
        <f t="shared" si="311"/>
        <v>0</v>
      </c>
      <c r="K627" s="27">
        <f t="shared" si="311"/>
        <v>0</v>
      </c>
      <c r="L627" s="27">
        <f t="shared" si="311"/>
        <v>0</v>
      </c>
      <c r="M627" s="27">
        <f t="shared" si="311"/>
        <v>0</v>
      </c>
      <c r="N627" s="27">
        <f t="shared" si="311"/>
        <v>0</v>
      </c>
      <c r="O627" s="27">
        <f t="shared" si="311"/>
        <v>0</v>
      </c>
      <c r="P627" s="27">
        <f t="shared" si="311"/>
        <v>0</v>
      </c>
      <c r="Q627" s="27">
        <f t="shared" si="311"/>
        <v>0</v>
      </c>
      <c r="R627" s="36"/>
      <c r="S627" s="36"/>
    </row>
    <row r="628" spans="1:19" s="5" customFormat="1" ht="28.5">
      <c r="A628" s="35"/>
      <c r="B628" s="45"/>
      <c r="C628" s="26" t="s">
        <v>1</v>
      </c>
      <c r="D628" s="27">
        <f t="shared" si="309"/>
        <v>5172.24</v>
      </c>
      <c r="E628" s="27">
        <f t="shared" si="310"/>
        <v>0</v>
      </c>
      <c r="F628" s="27">
        <f aca="true" t="shared" si="312" ref="F628:Q628">F614+F621</f>
        <v>5172.24</v>
      </c>
      <c r="G628" s="27">
        <f t="shared" si="312"/>
        <v>0</v>
      </c>
      <c r="H628" s="27">
        <f t="shared" si="312"/>
        <v>0</v>
      </c>
      <c r="I628" s="27">
        <f t="shared" si="312"/>
        <v>0</v>
      </c>
      <c r="J628" s="27">
        <f t="shared" si="312"/>
        <v>0</v>
      </c>
      <c r="K628" s="27">
        <f t="shared" si="312"/>
        <v>0</v>
      </c>
      <c r="L628" s="27">
        <f t="shared" si="312"/>
        <v>0</v>
      </c>
      <c r="M628" s="27">
        <f t="shared" si="312"/>
        <v>0</v>
      </c>
      <c r="N628" s="27">
        <f t="shared" si="312"/>
        <v>3410.1</v>
      </c>
      <c r="O628" s="27">
        <f t="shared" si="312"/>
        <v>0</v>
      </c>
      <c r="P628" s="27">
        <f t="shared" si="312"/>
        <v>0</v>
      </c>
      <c r="Q628" s="27">
        <f t="shared" si="312"/>
        <v>0</v>
      </c>
      <c r="R628" s="36"/>
      <c r="S628" s="36"/>
    </row>
    <row r="629" spans="1:19" s="5" customFormat="1" ht="28.5">
      <c r="A629" s="35"/>
      <c r="B629" s="45"/>
      <c r="C629" s="26" t="s">
        <v>2</v>
      </c>
      <c r="D629" s="27">
        <f t="shared" si="309"/>
        <v>0</v>
      </c>
      <c r="E629" s="27">
        <f t="shared" si="310"/>
        <v>0</v>
      </c>
      <c r="F629" s="27">
        <f aca="true" t="shared" si="313" ref="F629:Q629">F615+F622</f>
        <v>0</v>
      </c>
      <c r="G629" s="27">
        <f t="shared" si="313"/>
        <v>0</v>
      </c>
      <c r="H629" s="27">
        <f t="shared" si="313"/>
        <v>0</v>
      </c>
      <c r="I629" s="27">
        <f t="shared" si="313"/>
        <v>0</v>
      </c>
      <c r="J629" s="27">
        <f t="shared" si="313"/>
        <v>0</v>
      </c>
      <c r="K629" s="27">
        <f t="shared" si="313"/>
        <v>0</v>
      </c>
      <c r="L629" s="27">
        <f t="shared" si="313"/>
        <v>0</v>
      </c>
      <c r="M629" s="27">
        <f t="shared" si="313"/>
        <v>0</v>
      </c>
      <c r="N629" s="27">
        <f t="shared" si="313"/>
        <v>0</v>
      </c>
      <c r="O629" s="27">
        <f t="shared" si="313"/>
        <v>0</v>
      </c>
      <c r="P629" s="27">
        <f t="shared" si="313"/>
        <v>0</v>
      </c>
      <c r="Q629" s="27">
        <f t="shared" si="313"/>
        <v>0</v>
      </c>
      <c r="R629" s="36"/>
      <c r="S629" s="36"/>
    </row>
    <row r="630" spans="1:19" s="5" customFormat="1" ht="28.5">
      <c r="A630" s="35"/>
      <c r="B630" s="45"/>
      <c r="C630" s="26" t="s">
        <v>119</v>
      </c>
      <c r="D630" s="27">
        <f t="shared" si="309"/>
        <v>0</v>
      </c>
      <c r="E630" s="27">
        <f t="shared" si="310"/>
        <v>0</v>
      </c>
      <c r="F630" s="27">
        <f aca="true" t="shared" si="314" ref="F630:Q630">F616+F623</f>
        <v>0</v>
      </c>
      <c r="G630" s="27">
        <f t="shared" si="314"/>
        <v>0</v>
      </c>
      <c r="H630" s="27">
        <f t="shared" si="314"/>
        <v>0</v>
      </c>
      <c r="I630" s="27">
        <f t="shared" si="314"/>
        <v>0</v>
      </c>
      <c r="J630" s="27">
        <f t="shared" si="314"/>
        <v>0</v>
      </c>
      <c r="K630" s="27">
        <f t="shared" si="314"/>
        <v>0</v>
      </c>
      <c r="L630" s="27">
        <f t="shared" si="314"/>
        <v>0</v>
      </c>
      <c r="M630" s="27">
        <f t="shared" si="314"/>
        <v>0</v>
      </c>
      <c r="N630" s="27">
        <f t="shared" si="314"/>
        <v>0</v>
      </c>
      <c r="O630" s="27">
        <f t="shared" si="314"/>
        <v>0</v>
      </c>
      <c r="P630" s="27">
        <f t="shared" si="314"/>
        <v>0</v>
      </c>
      <c r="Q630" s="27">
        <f t="shared" si="314"/>
        <v>0</v>
      </c>
      <c r="R630" s="36"/>
      <c r="S630" s="36"/>
    </row>
    <row r="631" spans="1:19" s="5" customFormat="1" ht="28.5">
      <c r="A631" s="35"/>
      <c r="B631" s="45"/>
      <c r="C631" s="26" t="s">
        <v>120</v>
      </c>
      <c r="D631" s="27">
        <f t="shared" si="309"/>
        <v>0</v>
      </c>
      <c r="E631" s="27">
        <f t="shared" si="310"/>
        <v>0</v>
      </c>
      <c r="F631" s="27">
        <f aca="true" t="shared" si="315" ref="F631:Q631">F617+F624</f>
        <v>0</v>
      </c>
      <c r="G631" s="27">
        <f t="shared" si="315"/>
        <v>0</v>
      </c>
      <c r="H631" s="27">
        <f t="shared" si="315"/>
        <v>0</v>
      </c>
      <c r="I631" s="27">
        <f t="shared" si="315"/>
        <v>0</v>
      </c>
      <c r="J631" s="27">
        <f t="shared" si="315"/>
        <v>0</v>
      </c>
      <c r="K631" s="27">
        <f t="shared" si="315"/>
        <v>0</v>
      </c>
      <c r="L631" s="27">
        <f t="shared" si="315"/>
        <v>0</v>
      </c>
      <c r="M631" s="27">
        <f t="shared" si="315"/>
        <v>0</v>
      </c>
      <c r="N631" s="27">
        <f t="shared" si="315"/>
        <v>0</v>
      </c>
      <c r="O631" s="27">
        <f t="shared" si="315"/>
        <v>0</v>
      </c>
      <c r="P631" s="27">
        <f t="shared" si="315"/>
        <v>0</v>
      </c>
      <c r="Q631" s="27">
        <f t="shared" si="315"/>
        <v>0</v>
      </c>
      <c r="R631" s="36"/>
      <c r="S631" s="36"/>
    </row>
    <row r="632" spans="1:19" s="5" customFormat="1" ht="28.5">
      <c r="A632" s="35"/>
      <c r="B632" s="45"/>
      <c r="C632" s="26" t="s">
        <v>121</v>
      </c>
      <c r="D632" s="27">
        <f t="shared" si="309"/>
        <v>0</v>
      </c>
      <c r="E632" s="27">
        <f t="shared" si="310"/>
        <v>0</v>
      </c>
      <c r="F632" s="27">
        <f aca="true" t="shared" si="316" ref="F632:Q632">F618+F625</f>
        <v>0</v>
      </c>
      <c r="G632" s="27">
        <f t="shared" si="316"/>
        <v>0</v>
      </c>
      <c r="H632" s="27">
        <f t="shared" si="316"/>
        <v>0</v>
      </c>
      <c r="I632" s="27">
        <f t="shared" si="316"/>
        <v>0</v>
      </c>
      <c r="J632" s="27">
        <f t="shared" si="316"/>
        <v>0</v>
      </c>
      <c r="K632" s="27">
        <f t="shared" si="316"/>
        <v>0</v>
      </c>
      <c r="L632" s="27">
        <f t="shared" si="316"/>
        <v>0</v>
      </c>
      <c r="M632" s="27">
        <f t="shared" si="316"/>
        <v>0</v>
      </c>
      <c r="N632" s="27">
        <f t="shared" si="316"/>
        <v>0</v>
      </c>
      <c r="O632" s="27">
        <f t="shared" si="316"/>
        <v>0</v>
      </c>
      <c r="P632" s="27">
        <f t="shared" si="316"/>
        <v>0</v>
      </c>
      <c r="Q632" s="27">
        <f t="shared" si="316"/>
        <v>0</v>
      </c>
      <c r="R632" s="36"/>
      <c r="S632" s="36"/>
    </row>
    <row r="633" spans="1:19" s="5" customFormat="1" ht="14.25" customHeight="1">
      <c r="A633" s="35" t="s">
        <v>177</v>
      </c>
      <c r="B633" s="39" t="s">
        <v>46</v>
      </c>
      <c r="C633" s="26" t="s">
        <v>14</v>
      </c>
      <c r="D633" s="27">
        <f>SUM(D634:D639)</f>
        <v>5851.3</v>
      </c>
      <c r="E633" s="27">
        <f>SUM(E634:E639)</f>
        <v>0</v>
      </c>
      <c r="F633" s="27">
        <f>SUM(F634:F639)</f>
        <v>5851.3</v>
      </c>
      <c r="G633" s="27">
        <f>SUM(G634:G639)</f>
        <v>0</v>
      </c>
      <c r="H633" s="27">
        <f aca="true" t="shared" si="317" ref="H633:Q633">SUM(H634:H639)</f>
        <v>0</v>
      </c>
      <c r="I633" s="27">
        <f t="shared" si="317"/>
        <v>0</v>
      </c>
      <c r="J633" s="27">
        <f t="shared" si="317"/>
        <v>0</v>
      </c>
      <c r="K633" s="27">
        <f t="shared" si="317"/>
        <v>0</v>
      </c>
      <c r="L633" s="27">
        <f t="shared" si="317"/>
        <v>0</v>
      </c>
      <c r="M633" s="27">
        <f t="shared" si="317"/>
        <v>0</v>
      </c>
      <c r="N633" s="27">
        <f t="shared" si="317"/>
        <v>0</v>
      </c>
      <c r="O633" s="27">
        <f t="shared" si="317"/>
        <v>0</v>
      </c>
      <c r="P633" s="27">
        <f t="shared" si="317"/>
        <v>0</v>
      </c>
      <c r="Q633" s="27">
        <f t="shared" si="317"/>
        <v>0</v>
      </c>
      <c r="R633" s="36" t="s">
        <v>18</v>
      </c>
      <c r="S633" s="36"/>
    </row>
    <row r="634" spans="1:19" ht="15">
      <c r="A634" s="35"/>
      <c r="B634" s="39"/>
      <c r="C634" s="24" t="s">
        <v>0</v>
      </c>
      <c r="D634" s="29">
        <f aca="true" t="shared" si="318" ref="D634:E639">F634+H634+J634+L634</f>
        <v>0</v>
      </c>
      <c r="E634" s="29">
        <f t="shared" si="318"/>
        <v>0</v>
      </c>
      <c r="F634" s="29">
        <v>0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36"/>
      <c r="S634" s="36"/>
    </row>
    <row r="635" spans="1:19" ht="15">
      <c r="A635" s="35"/>
      <c r="B635" s="39"/>
      <c r="C635" s="24" t="s">
        <v>1</v>
      </c>
      <c r="D635" s="29">
        <f t="shared" si="318"/>
        <v>5851.3</v>
      </c>
      <c r="E635" s="29">
        <f t="shared" si="318"/>
        <v>0</v>
      </c>
      <c r="F635" s="29">
        <v>5851.3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36"/>
      <c r="S635" s="36"/>
    </row>
    <row r="636" spans="1:19" ht="15">
      <c r="A636" s="35"/>
      <c r="B636" s="39"/>
      <c r="C636" s="24" t="s">
        <v>2</v>
      </c>
      <c r="D636" s="29">
        <f t="shared" si="318"/>
        <v>0</v>
      </c>
      <c r="E636" s="29">
        <f t="shared" si="318"/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36"/>
      <c r="S636" s="36"/>
    </row>
    <row r="637" spans="1:19" ht="15">
      <c r="A637" s="35"/>
      <c r="B637" s="39"/>
      <c r="C637" s="24" t="s">
        <v>119</v>
      </c>
      <c r="D637" s="29">
        <f t="shared" si="318"/>
        <v>0</v>
      </c>
      <c r="E637" s="29">
        <f t="shared" si="318"/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36"/>
      <c r="S637" s="36"/>
    </row>
    <row r="638" spans="1:19" ht="15">
      <c r="A638" s="35"/>
      <c r="B638" s="39"/>
      <c r="C638" s="24" t="s">
        <v>120</v>
      </c>
      <c r="D638" s="29">
        <f t="shared" si="318"/>
        <v>0</v>
      </c>
      <c r="E638" s="29">
        <f t="shared" si="318"/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36"/>
      <c r="S638" s="36"/>
    </row>
    <row r="639" spans="1:19" ht="15">
      <c r="A639" s="35"/>
      <c r="B639" s="39"/>
      <c r="C639" s="24" t="s">
        <v>121</v>
      </c>
      <c r="D639" s="29">
        <f t="shared" si="318"/>
        <v>0</v>
      </c>
      <c r="E639" s="29">
        <f t="shared" si="318"/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36"/>
      <c r="S639" s="36"/>
    </row>
    <row r="640" spans="1:19" s="5" customFormat="1" ht="14.25" customHeight="1">
      <c r="A640" s="35"/>
      <c r="B640" s="39" t="s">
        <v>47</v>
      </c>
      <c r="C640" s="26" t="s">
        <v>14</v>
      </c>
      <c r="D640" s="27">
        <f>SUM(D641:D646)</f>
        <v>294</v>
      </c>
      <c r="E640" s="27">
        <f>SUM(E641:E646)</f>
        <v>294</v>
      </c>
      <c r="F640" s="27">
        <f aca="true" t="shared" si="319" ref="F640:Q640">SUM(F641:F646)</f>
        <v>294</v>
      </c>
      <c r="G640" s="27">
        <f t="shared" si="319"/>
        <v>294</v>
      </c>
      <c r="H640" s="27">
        <f t="shared" si="319"/>
        <v>0</v>
      </c>
      <c r="I640" s="27">
        <f t="shared" si="319"/>
        <v>0</v>
      </c>
      <c r="J640" s="27">
        <f t="shared" si="319"/>
        <v>0</v>
      </c>
      <c r="K640" s="27">
        <f t="shared" si="319"/>
        <v>0</v>
      </c>
      <c r="L640" s="27">
        <f t="shared" si="319"/>
        <v>0</v>
      </c>
      <c r="M640" s="27">
        <f t="shared" si="319"/>
        <v>0</v>
      </c>
      <c r="N640" s="27">
        <f t="shared" si="319"/>
        <v>0</v>
      </c>
      <c r="O640" s="27">
        <f t="shared" si="319"/>
        <v>0</v>
      </c>
      <c r="P640" s="27">
        <f t="shared" si="319"/>
        <v>0</v>
      </c>
      <c r="Q640" s="27">
        <f t="shared" si="319"/>
        <v>0</v>
      </c>
      <c r="R640" s="36"/>
      <c r="S640" s="36"/>
    </row>
    <row r="641" spans="1:19" ht="15">
      <c r="A641" s="35"/>
      <c r="B641" s="39"/>
      <c r="C641" s="24" t="s">
        <v>0</v>
      </c>
      <c r="D641" s="29">
        <f aca="true" t="shared" si="320" ref="D641:E646">F641+H641+J641+L641</f>
        <v>294</v>
      </c>
      <c r="E641" s="29">
        <f t="shared" si="320"/>
        <v>294</v>
      </c>
      <c r="F641" s="29">
        <v>294</v>
      </c>
      <c r="G641" s="29">
        <v>294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  <c r="R641" s="36"/>
      <c r="S641" s="36"/>
    </row>
    <row r="642" spans="1:19" ht="15">
      <c r="A642" s="35"/>
      <c r="B642" s="39"/>
      <c r="C642" s="24" t="s">
        <v>1</v>
      </c>
      <c r="D642" s="29">
        <f t="shared" si="320"/>
        <v>0</v>
      </c>
      <c r="E642" s="29">
        <f t="shared" si="320"/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  <c r="R642" s="36"/>
      <c r="S642" s="36"/>
    </row>
    <row r="643" spans="1:19" ht="15">
      <c r="A643" s="35"/>
      <c r="B643" s="39"/>
      <c r="C643" s="24" t="s">
        <v>2</v>
      </c>
      <c r="D643" s="29">
        <f t="shared" si="320"/>
        <v>0</v>
      </c>
      <c r="E643" s="29">
        <f t="shared" si="320"/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36"/>
      <c r="S643" s="36"/>
    </row>
    <row r="644" spans="1:19" ht="15">
      <c r="A644" s="35"/>
      <c r="B644" s="39"/>
      <c r="C644" s="24" t="s">
        <v>119</v>
      </c>
      <c r="D644" s="29">
        <f t="shared" si="320"/>
        <v>0</v>
      </c>
      <c r="E644" s="29">
        <f t="shared" si="320"/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36"/>
      <c r="S644" s="36"/>
    </row>
    <row r="645" spans="1:19" ht="15">
      <c r="A645" s="35"/>
      <c r="B645" s="39"/>
      <c r="C645" s="24" t="s">
        <v>120</v>
      </c>
      <c r="D645" s="29">
        <f t="shared" si="320"/>
        <v>0</v>
      </c>
      <c r="E645" s="29">
        <f t="shared" si="320"/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36"/>
      <c r="S645" s="36"/>
    </row>
    <row r="646" spans="1:19" ht="15">
      <c r="A646" s="35"/>
      <c r="B646" s="39"/>
      <c r="C646" s="24" t="s">
        <v>121</v>
      </c>
      <c r="D646" s="29">
        <f t="shared" si="320"/>
        <v>0</v>
      </c>
      <c r="E646" s="29">
        <f t="shared" si="320"/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36"/>
      <c r="S646" s="36"/>
    </row>
    <row r="647" spans="1:19" s="5" customFormat="1" ht="14.25" customHeight="1">
      <c r="A647" s="35"/>
      <c r="B647" s="45" t="s">
        <v>124</v>
      </c>
      <c r="C647" s="26" t="s">
        <v>14</v>
      </c>
      <c r="D647" s="27">
        <f aca="true" t="shared" si="321" ref="D647:Q647">SUM(D648:D653)</f>
        <v>6145.3</v>
      </c>
      <c r="E647" s="27">
        <f t="shared" si="321"/>
        <v>294</v>
      </c>
      <c r="F647" s="27">
        <f t="shared" si="321"/>
        <v>6145.3</v>
      </c>
      <c r="G647" s="27">
        <f t="shared" si="321"/>
        <v>294</v>
      </c>
      <c r="H647" s="27">
        <f t="shared" si="321"/>
        <v>0</v>
      </c>
      <c r="I647" s="27">
        <f t="shared" si="321"/>
        <v>0</v>
      </c>
      <c r="J647" s="27">
        <f t="shared" si="321"/>
        <v>0</v>
      </c>
      <c r="K647" s="27">
        <f t="shared" si="321"/>
        <v>0</v>
      </c>
      <c r="L647" s="27">
        <f t="shared" si="321"/>
        <v>0</v>
      </c>
      <c r="M647" s="27">
        <f t="shared" si="321"/>
        <v>0</v>
      </c>
      <c r="N647" s="27">
        <f t="shared" si="321"/>
        <v>0</v>
      </c>
      <c r="O647" s="27">
        <f t="shared" si="321"/>
        <v>0</v>
      </c>
      <c r="P647" s="27">
        <f t="shared" si="321"/>
        <v>0</v>
      </c>
      <c r="Q647" s="27">
        <f t="shared" si="321"/>
        <v>0</v>
      </c>
      <c r="R647" s="36"/>
      <c r="S647" s="36"/>
    </row>
    <row r="648" spans="1:19" s="5" customFormat="1" ht="28.5">
      <c r="A648" s="35"/>
      <c r="B648" s="45"/>
      <c r="C648" s="26" t="s">
        <v>0</v>
      </c>
      <c r="D648" s="27">
        <f aca="true" t="shared" si="322" ref="D648:E653">F648+H648+J648+L648</f>
        <v>294</v>
      </c>
      <c r="E648" s="27">
        <f t="shared" si="322"/>
        <v>294</v>
      </c>
      <c r="F648" s="27">
        <f aca="true" t="shared" si="323" ref="F648:Q648">F634+F641</f>
        <v>294</v>
      </c>
      <c r="G648" s="27">
        <f t="shared" si="323"/>
        <v>294</v>
      </c>
      <c r="H648" s="27">
        <f t="shared" si="323"/>
        <v>0</v>
      </c>
      <c r="I648" s="27">
        <f t="shared" si="323"/>
        <v>0</v>
      </c>
      <c r="J648" s="27">
        <f t="shared" si="323"/>
        <v>0</v>
      </c>
      <c r="K648" s="27">
        <f t="shared" si="323"/>
        <v>0</v>
      </c>
      <c r="L648" s="27">
        <f t="shared" si="323"/>
        <v>0</v>
      </c>
      <c r="M648" s="27">
        <f t="shared" si="323"/>
        <v>0</v>
      </c>
      <c r="N648" s="27">
        <f t="shared" si="323"/>
        <v>0</v>
      </c>
      <c r="O648" s="27">
        <f t="shared" si="323"/>
        <v>0</v>
      </c>
      <c r="P648" s="27">
        <f t="shared" si="323"/>
        <v>0</v>
      </c>
      <c r="Q648" s="27">
        <f t="shared" si="323"/>
        <v>0</v>
      </c>
      <c r="R648" s="36"/>
      <c r="S648" s="36"/>
    </row>
    <row r="649" spans="1:19" s="5" customFormat="1" ht="28.5">
      <c r="A649" s="35"/>
      <c r="B649" s="45"/>
      <c r="C649" s="26" t="s">
        <v>1</v>
      </c>
      <c r="D649" s="27">
        <f t="shared" si="322"/>
        <v>5851.3</v>
      </c>
      <c r="E649" s="27">
        <f t="shared" si="322"/>
        <v>0</v>
      </c>
      <c r="F649" s="27">
        <f aca="true" t="shared" si="324" ref="F649:Q649">F635+F642</f>
        <v>5851.3</v>
      </c>
      <c r="G649" s="27">
        <f t="shared" si="324"/>
        <v>0</v>
      </c>
      <c r="H649" s="27">
        <f t="shared" si="324"/>
        <v>0</v>
      </c>
      <c r="I649" s="27">
        <f t="shared" si="324"/>
        <v>0</v>
      </c>
      <c r="J649" s="27">
        <f t="shared" si="324"/>
        <v>0</v>
      </c>
      <c r="K649" s="27">
        <f t="shared" si="324"/>
        <v>0</v>
      </c>
      <c r="L649" s="27">
        <f t="shared" si="324"/>
        <v>0</v>
      </c>
      <c r="M649" s="27">
        <f t="shared" si="324"/>
        <v>0</v>
      </c>
      <c r="N649" s="27">
        <f t="shared" si="324"/>
        <v>0</v>
      </c>
      <c r="O649" s="27">
        <f t="shared" si="324"/>
        <v>0</v>
      </c>
      <c r="P649" s="27">
        <f t="shared" si="324"/>
        <v>0</v>
      </c>
      <c r="Q649" s="27">
        <f t="shared" si="324"/>
        <v>0</v>
      </c>
      <c r="R649" s="36"/>
      <c r="S649" s="36"/>
    </row>
    <row r="650" spans="1:19" s="5" customFormat="1" ht="28.5">
      <c r="A650" s="35"/>
      <c r="B650" s="45"/>
      <c r="C650" s="26" t="s">
        <v>2</v>
      </c>
      <c r="D650" s="27">
        <f t="shared" si="322"/>
        <v>0</v>
      </c>
      <c r="E650" s="27">
        <f t="shared" si="322"/>
        <v>0</v>
      </c>
      <c r="F650" s="27">
        <f aca="true" t="shared" si="325" ref="F650:Q650">F636+F643</f>
        <v>0</v>
      </c>
      <c r="G650" s="27">
        <f t="shared" si="325"/>
        <v>0</v>
      </c>
      <c r="H650" s="27">
        <f t="shared" si="325"/>
        <v>0</v>
      </c>
      <c r="I650" s="27">
        <f t="shared" si="325"/>
        <v>0</v>
      </c>
      <c r="J650" s="27">
        <f t="shared" si="325"/>
        <v>0</v>
      </c>
      <c r="K650" s="27">
        <f t="shared" si="325"/>
        <v>0</v>
      </c>
      <c r="L650" s="27">
        <f t="shared" si="325"/>
        <v>0</v>
      </c>
      <c r="M650" s="27">
        <f t="shared" si="325"/>
        <v>0</v>
      </c>
      <c r="N650" s="27">
        <f t="shared" si="325"/>
        <v>0</v>
      </c>
      <c r="O650" s="27">
        <f t="shared" si="325"/>
        <v>0</v>
      </c>
      <c r="P650" s="27">
        <f t="shared" si="325"/>
        <v>0</v>
      </c>
      <c r="Q650" s="27">
        <f t="shared" si="325"/>
        <v>0</v>
      </c>
      <c r="R650" s="36"/>
      <c r="S650" s="36"/>
    </row>
    <row r="651" spans="1:19" s="5" customFormat="1" ht="28.5">
      <c r="A651" s="35"/>
      <c r="B651" s="45"/>
      <c r="C651" s="26" t="s">
        <v>119</v>
      </c>
      <c r="D651" s="27">
        <f t="shared" si="322"/>
        <v>0</v>
      </c>
      <c r="E651" s="27">
        <f t="shared" si="322"/>
        <v>0</v>
      </c>
      <c r="F651" s="27">
        <f aca="true" t="shared" si="326" ref="F651:Q651">F637+F644</f>
        <v>0</v>
      </c>
      <c r="G651" s="27">
        <f t="shared" si="326"/>
        <v>0</v>
      </c>
      <c r="H651" s="27">
        <f t="shared" si="326"/>
        <v>0</v>
      </c>
      <c r="I651" s="27">
        <f t="shared" si="326"/>
        <v>0</v>
      </c>
      <c r="J651" s="27">
        <f t="shared" si="326"/>
        <v>0</v>
      </c>
      <c r="K651" s="27">
        <f t="shared" si="326"/>
        <v>0</v>
      </c>
      <c r="L651" s="27">
        <f t="shared" si="326"/>
        <v>0</v>
      </c>
      <c r="M651" s="27">
        <f t="shared" si="326"/>
        <v>0</v>
      </c>
      <c r="N651" s="27">
        <f t="shared" si="326"/>
        <v>0</v>
      </c>
      <c r="O651" s="27">
        <f t="shared" si="326"/>
        <v>0</v>
      </c>
      <c r="P651" s="27">
        <f t="shared" si="326"/>
        <v>0</v>
      </c>
      <c r="Q651" s="27">
        <f t="shared" si="326"/>
        <v>0</v>
      </c>
      <c r="R651" s="36"/>
      <c r="S651" s="36"/>
    </row>
    <row r="652" spans="1:19" s="5" customFormat="1" ht="28.5">
      <c r="A652" s="35"/>
      <c r="B652" s="45"/>
      <c r="C652" s="26" t="s">
        <v>120</v>
      </c>
      <c r="D652" s="27">
        <f t="shared" si="322"/>
        <v>0</v>
      </c>
      <c r="E652" s="27">
        <f t="shared" si="322"/>
        <v>0</v>
      </c>
      <c r="F652" s="27">
        <f aca="true" t="shared" si="327" ref="F652:Q652">F638+F645</f>
        <v>0</v>
      </c>
      <c r="G652" s="27">
        <f t="shared" si="327"/>
        <v>0</v>
      </c>
      <c r="H652" s="27">
        <f t="shared" si="327"/>
        <v>0</v>
      </c>
      <c r="I652" s="27">
        <f t="shared" si="327"/>
        <v>0</v>
      </c>
      <c r="J652" s="27">
        <f t="shared" si="327"/>
        <v>0</v>
      </c>
      <c r="K652" s="27">
        <f t="shared" si="327"/>
        <v>0</v>
      </c>
      <c r="L652" s="27">
        <f t="shared" si="327"/>
        <v>0</v>
      </c>
      <c r="M652" s="27">
        <f t="shared" si="327"/>
        <v>0</v>
      </c>
      <c r="N652" s="27">
        <f t="shared" si="327"/>
        <v>0</v>
      </c>
      <c r="O652" s="27">
        <f t="shared" si="327"/>
        <v>0</v>
      </c>
      <c r="P652" s="27">
        <f t="shared" si="327"/>
        <v>0</v>
      </c>
      <c r="Q652" s="27">
        <f t="shared" si="327"/>
        <v>0</v>
      </c>
      <c r="R652" s="36"/>
      <c r="S652" s="36"/>
    </row>
    <row r="653" spans="1:19" s="5" customFormat="1" ht="28.5">
      <c r="A653" s="35"/>
      <c r="B653" s="45"/>
      <c r="C653" s="26" t="s">
        <v>121</v>
      </c>
      <c r="D653" s="27">
        <f t="shared" si="322"/>
        <v>0</v>
      </c>
      <c r="E653" s="27">
        <f t="shared" si="322"/>
        <v>0</v>
      </c>
      <c r="F653" s="27">
        <f aca="true" t="shared" si="328" ref="F653:Q653">F639+F646</f>
        <v>0</v>
      </c>
      <c r="G653" s="27">
        <f t="shared" si="328"/>
        <v>0</v>
      </c>
      <c r="H653" s="27">
        <f t="shared" si="328"/>
        <v>0</v>
      </c>
      <c r="I653" s="27">
        <f t="shared" si="328"/>
        <v>0</v>
      </c>
      <c r="J653" s="27">
        <f t="shared" si="328"/>
        <v>0</v>
      </c>
      <c r="K653" s="27">
        <f t="shared" si="328"/>
        <v>0</v>
      </c>
      <c r="L653" s="27">
        <f t="shared" si="328"/>
        <v>0</v>
      </c>
      <c r="M653" s="27">
        <f t="shared" si="328"/>
        <v>0</v>
      </c>
      <c r="N653" s="27">
        <f t="shared" si="328"/>
        <v>0</v>
      </c>
      <c r="O653" s="27">
        <f t="shared" si="328"/>
        <v>0</v>
      </c>
      <c r="P653" s="27">
        <f t="shared" si="328"/>
        <v>0</v>
      </c>
      <c r="Q653" s="27">
        <f t="shared" si="328"/>
        <v>0</v>
      </c>
      <c r="R653" s="36"/>
      <c r="S653" s="36"/>
    </row>
    <row r="654" spans="1:19" s="5" customFormat="1" ht="14.25" customHeight="1">
      <c r="A654" s="37" t="s">
        <v>178</v>
      </c>
      <c r="B654" s="45" t="s">
        <v>179</v>
      </c>
      <c r="C654" s="26" t="s">
        <v>14</v>
      </c>
      <c r="D654" s="27">
        <f>SUM(D655:D660)</f>
        <v>3178.2999999999997</v>
      </c>
      <c r="E654" s="27">
        <f>SUM(E655:E660)</f>
        <v>3178.2999999999997</v>
      </c>
      <c r="F654" s="27">
        <f>SUM(F655:F660)</f>
        <v>3178.2999999999997</v>
      </c>
      <c r="G654" s="27">
        <f aca="true" t="shared" si="329" ref="G654:Q654">SUM(G655:G660)</f>
        <v>3178.2999999999997</v>
      </c>
      <c r="H654" s="27">
        <f t="shared" si="329"/>
        <v>0</v>
      </c>
      <c r="I654" s="27">
        <f t="shared" si="329"/>
        <v>0</v>
      </c>
      <c r="J654" s="27">
        <f t="shared" si="329"/>
        <v>0</v>
      </c>
      <c r="K654" s="27">
        <f t="shared" si="329"/>
        <v>0</v>
      </c>
      <c r="L654" s="27">
        <f t="shared" si="329"/>
        <v>0</v>
      </c>
      <c r="M654" s="27">
        <f t="shared" si="329"/>
        <v>0</v>
      </c>
      <c r="N654" s="27">
        <f t="shared" si="329"/>
        <v>0</v>
      </c>
      <c r="O654" s="27">
        <f t="shared" si="329"/>
        <v>0</v>
      </c>
      <c r="P654" s="27">
        <f t="shared" si="329"/>
        <v>0</v>
      </c>
      <c r="Q654" s="27">
        <f t="shared" si="329"/>
        <v>0</v>
      </c>
      <c r="R654" s="36" t="s">
        <v>18</v>
      </c>
      <c r="S654" s="36"/>
    </row>
    <row r="655" spans="1:19" s="5" customFormat="1" ht="28.5">
      <c r="A655" s="37"/>
      <c r="B655" s="45"/>
      <c r="C655" s="26" t="s">
        <v>0</v>
      </c>
      <c r="D655" s="27">
        <f aca="true" t="shared" si="330" ref="D655:E660">F655+H655+J655+L655</f>
        <v>3178.2999999999997</v>
      </c>
      <c r="E655" s="27">
        <f t="shared" si="330"/>
        <v>3178.2999999999997</v>
      </c>
      <c r="F655" s="27">
        <f aca="true" t="shared" si="331" ref="F655:Q655">F662+F669</f>
        <v>3178.2999999999997</v>
      </c>
      <c r="G655" s="27">
        <f t="shared" si="331"/>
        <v>3178.2999999999997</v>
      </c>
      <c r="H655" s="27">
        <f t="shared" si="331"/>
        <v>0</v>
      </c>
      <c r="I655" s="27">
        <f t="shared" si="331"/>
        <v>0</v>
      </c>
      <c r="J655" s="27">
        <f t="shared" si="331"/>
        <v>0</v>
      </c>
      <c r="K655" s="27">
        <f t="shared" si="331"/>
        <v>0</v>
      </c>
      <c r="L655" s="27">
        <f t="shared" si="331"/>
        <v>0</v>
      </c>
      <c r="M655" s="27">
        <f t="shared" si="331"/>
        <v>0</v>
      </c>
      <c r="N655" s="27">
        <f t="shared" si="331"/>
        <v>0</v>
      </c>
      <c r="O655" s="27">
        <f t="shared" si="331"/>
        <v>0</v>
      </c>
      <c r="P655" s="27">
        <f t="shared" si="331"/>
        <v>0</v>
      </c>
      <c r="Q655" s="27">
        <f t="shared" si="331"/>
        <v>0</v>
      </c>
      <c r="R655" s="36"/>
      <c r="S655" s="36"/>
    </row>
    <row r="656" spans="1:19" s="5" customFormat="1" ht="28.5">
      <c r="A656" s="37"/>
      <c r="B656" s="45"/>
      <c r="C656" s="26" t="s">
        <v>1</v>
      </c>
      <c r="D656" s="27">
        <f t="shared" si="330"/>
        <v>0</v>
      </c>
      <c r="E656" s="27">
        <f t="shared" si="330"/>
        <v>0</v>
      </c>
      <c r="F656" s="27">
        <f aca="true" t="shared" si="332" ref="F656:Q656">F663+F670</f>
        <v>0</v>
      </c>
      <c r="G656" s="27">
        <f t="shared" si="332"/>
        <v>0</v>
      </c>
      <c r="H656" s="27">
        <f t="shared" si="332"/>
        <v>0</v>
      </c>
      <c r="I656" s="27">
        <f t="shared" si="332"/>
        <v>0</v>
      </c>
      <c r="J656" s="27">
        <f t="shared" si="332"/>
        <v>0</v>
      </c>
      <c r="K656" s="27">
        <f t="shared" si="332"/>
        <v>0</v>
      </c>
      <c r="L656" s="27">
        <f t="shared" si="332"/>
        <v>0</v>
      </c>
      <c r="M656" s="27">
        <f t="shared" si="332"/>
        <v>0</v>
      </c>
      <c r="N656" s="27">
        <f t="shared" si="332"/>
        <v>0</v>
      </c>
      <c r="O656" s="27">
        <f t="shared" si="332"/>
        <v>0</v>
      </c>
      <c r="P656" s="27">
        <f t="shared" si="332"/>
        <v>0</v>
      </c>
      <c r="Q656" s="27">
        <f t="shared" si="332"/>
        <v>0</v>
      </c>
      <c r="R656" s="36"/>
      <c r="S656" s="36"/>
    </row>
    <row r="657" spans="1:19" s="5" customFormat="1" ht="28.5">
      <c r="A657" s="37"/>
      <c r="B657" s="45"/>
      <c r="C657" s="26" t="s">
        <v>2</v>
      </c>
      <c r="D657" s="27">
        <f t="shared" si="330"/>
        <v>0</v>
      </c>
      <c r="E657" s="27">
        <f t="shared" si="330"/>
        <v>0</v>
      </c>
      <c r="F657" s="27">
        <f aca="true" t="shared" si="333" ref="F657:Q657">F664+F671</f>
        <v>0</v>
      </c>
      <c r="G657" s="27">
        <f t="shared" si="333"/>
        <v>0</v>
      </c>
      <c r="H657" s="27">
        <f t="shared" si="333"/>
        <v>0</v>
      </c>
      <c r="I657" s="27">
        <f t="shared" si="333"/>
        <v>0</v>
      </c>
      <c r="J657" s="27">
        <f t="shared" si="333"/>
        <v>0</v>
      </c>
      <c r="K657" s="27">
        <f t="shared" si="333"/>
        <v>0</v>
      </c>
      <c r="L657" s="27">
        <f t="shared" si="333"/>
        <v>0</v>
      </c>
      <c r="M657" s="27">
        <f t="shared" si="333"/>
        <v>0</v>
      </c>
      <c r="N657" s="27">
        <f t="shared" si="333"/>
        <v>0</v>
      </c>
      <c r="O657" s="27">
        <f t="shared" si="333"/>
        <v>0</v>
      </c>
      <c r="P657" s="27">
        <f t="shared" si="333"/>
        <v>0</v>
      </c>
      <c r="Q657" s="27">
        <f t="shared" si="333"/>
        <v>0</v>
      </c>
      <c r="R657" s="36"/>
      <c r="S657" s="36"/>
    </row>
    <row r="658" spans="1:19" s="5" customFormat="1" ht="28.5">
      <c r="A658" s="37"/>
      <c r="B658" s="45"/>
      <c r="C658" s="26" t="s">
        <v>119</v>
      </c>
      <c r="D658" s="27">
        <f t="shared" si="330"/>
        <v>0</v>
      </c>
      <c r="E658" s="27">
        <f t="shared" si="330"/>
        <v>0</v>
      </c>
      <c r="F658" s="27">
        <f aca="true" t="shared" si="334" ref="F658:Q658">F665+F672</f>
        <v>0</v>
      </c>
      <c r="G658" s="27">
        <f t="shared" si="334"/>
        <v>0</v>
      </c>
      <c r="H658" s="27">
        <f t="shared" si="334"/>
        <v>0</v>
      </c>
      <c r="I658" s="27">
        <f t="shared" si="334"/>
        <v>0</v>
      </c>
      <c r="J658" s="27">
        <f t="shared" si="334"/>
        <v>0</v>
      </c>
      <c r="K658" s="27">
        <f t="shared" si="334"/>
        <v>0</v>
      </c>
      <c r="L658" s="27">
        <f t="shared" si="334"/>
        <v>0</v>
      </c>
      <c r="M658" s="27">
        <f t="shared" si="334"/>
        <v>0</v>
      </c>
      <c r="N658" s="27">
        <f t="shared" si="334"/>
        <v>0</v>
      </c>
      <c r="O658" s="27">
        <f t="shared" si="334"/>
        <v>0</v>
      </c>
      <c r="P658" s="27">
        <f t="shared" si="334"/>
        <v>0</v>
      </c>
      <c r="Q658" s="27">
        <f t="shared" si="334"/>
        <v>0</v>
      </c>
      <c r="R658" s="36"/>
      <c r="S658" s="36"/>
    </row>
    <row r="659" spans="1:19" s="5" customFormat="1" ht="28.5">
      <c r="A659" s="37"/>
      <c r="B659" s="45"/>
      <c r="C659" s="26" t="s">
        <v>120</v>
      </c>
      <c r="D659" s="27">
        <f t="shared" si="330"/>
        <v>0</v>
      </c>
      <c r="E659" s="27">
        <f t="shared" si="330"/>
        <v>0</v>
      </c>
      <c r="F659" s="27">
        <f aca="true" t="shared" si="335" ref="F659:Q659">F666+F673</f>
        <v>0</v>
      </c>
      <c r="G659" s="27">
        <f t="shared" si="335"/>
        <v>0</v>
      </c>
      <c r="H659" s="27">
        <f t="shared" si="335"/>
        <v>0</v>
      </c>
      <c r="I659" s="27">
        <f t="shared" si="335"/>
        <v>0</v>
      </c>
      <c r="J659" s="27">
        <f t="shared" si="335"/>
        <v>0</v>
      </c>
      <c r="K659" s="27">
        <f t="shared" si="335"/>
        <v>0</v>
      </c>
      <c r="L659" s="27">
        <f t="shared" si="335"/>
        <v>0</v>
      </c>
      <c r="M659" s="27">
        <f t="shared" si="335"/>
        <v>0</v>
      </c>
      <c r="N659" s="27">
        <f t="shared" si="335"/>
        <v>0</v>
      </c>
      <c r="O659" s="27">
        <f t="shared" si="335"/>
        <v>0</v>
      </c>
      <c r="P659" s="27">
        <f t="shared" si="335"/>
        <v>0</v>
      </c>
      <c r="Q659" s="27">
        <f t="shared" si="335"/>
        <v>0</v>
      </c>
      <c r="R659" s="36"/>
      <c r="S659" s="36"/>
    </row>
    <row r="660" spans="1:19" s="5" customFormat="1" ht="28.5">
      <c r="A660" s="37"/>
      <c r="B660" s="45"/>
      <c r="C660" s="26" t="s">
        <v>121</v>
      </c>
      <c r="D660" s="27">
        <f t="shared" si="330"/>
        <v>0</v>
      </c>
      <c r="E660" s="27">
        <f t="shared" si="330"/>
        <v>0</v>
      </c>
      <c r="F660" s="27">
        <f aca="true" t="shared" si="336" ref="F660:Q660">F667+F674</f>
        <v>0</v>
      </c>
      <c r="G660" s="27">
        <f t="shared" si="336"/>
        <v>0</v>
      </c>
      <c r="H660" s="27">
        <f t="shared" si="336"/>
        <v>0</v>
      </c>
      <c r="I660" s="27">
        <f t="shared" si="336"/>
        <v>0</v>
      </c>
      <c r="J660" s="27">
        <f t="shared" si="336"/>
        <v>0</v>
      </c>
      <c r="K660" s="27">
        <f t="shared" si="336"/>
        <v>0</v>
      </c>
      <c r="L660" s="27">
        <f t="shared" si="336"/>
        <v>0</v>
      </c>
      <c r="M660" s="27">
        <f t="shared" si="336"/>
        <v>0</v>
      </c>
      <c r="N660" s="27">
        <f t="shared" si="336"/>
        <v>0</v>
      </c>
      <c r="O660" s="27">
        <f t="shared" si="336"/>
        <v>0</v>
      </c>
      <c r="P660" s="27">
        <f t="shared" si="336"/>
        <v>0</v>
      </c>
      <c r="Q660" s="27">
        <f t="shared" si="336"/>
        <v>0</v>
      </c>
      <c r="R660" s="36"/>
      <c r="S660" s="36"/>
    </row>
    <row r="661" spans="1:19" ht="15">
      <c r="A661" s="35" t="s">
        <v>111</v>
      </c>
      <c r="B661" s="39" t="s">
        <v>134</v>
      </c>
      <c r="C661" s="24" t="s">
        <v>14</v>
      </c>
      <c r="D661" s="29">
        <f>SUM(D662:D667)</f>
        <v>3086.7</v>
      </c>
      <c r="E661" s="29">
        <f>SUM(E662:E667)</f>
        <v>3086.7</v>
      </c>
      <c r="F661" s="29">
        <f aca="true" t="shared" si="337" ref="F661:Q661">SUM(F662:F667)</f>
        <v>3086.7</v>
      </c>
      <c r="G661" s="29">
        <f t="shared" si="337"/>
        <v>3086.7</v>
      </c>
      <c r="H661" s="29">
        <f t="shared" si="337"/>
        <v>0</v>
      </c>
      <c r="I661" s="29">
        <f t="shared" si="337"/>
        <v>0</v>
      </c>
      <c r="J661" s="29">
        <f t="shared" si="337"/>
        <v>0</v>
      </c>
      <c r="K661" s="29">
        <f t="shared" si="337"/>
        <v>0</v>
      </c>
      <c r="L661" s="29">
        <f t="shared" si="337"/>
        <v>0</v>
      </c>
      <c r="M661" s="29">
        <f t="shared" si="337"/>
        <v>0</v>
      </c>
      <c r="N661" s="29">
        <f t="shared" si="337"/>
        <v>0</v>
      </c>
      <c r="O661" s="29">
        <f t="shared" si="337"/>
        <v>0</v>
      </c>
      <c r="P661" s="29">
        <f t="shared" si="337"/>
        <v>0</v>
      </c>
      <c r="Q661" s="29">
        <f t="shared" si="337"/>
        <v>0</v>
      </c>
      <c r="R661" s="36" t="s">
        <v>18</v>
      </c>
      <c r="S661" s="36"/>
    </row>
    <row r="662" spans="1:19" ht="15">
      <c r="A662" s="35"/>
      <c r="B662" s="39"/>
      <c r="C662" s="24" t="s">
        <v>0</v>
      </c>
      <c r="D662" s="29">
        <f aca="true" t="shared" si="338" ref="D662:E667">F662+H662+J662+L662</f>
        <v>3086.7</v>
      </c>
      <c r="E662" s="29">
        <f t="shared" si="338"/>
        <v>3086.7</v>
      </c>
      <c r="F662" s="29">
        <v>3086.7</v>
      </c>
      <c r="G662" s="29">
        <v>3086.7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  <c r="R662" s="36"/>
      <c r="S662" s="36"/>
    </row>
    <row r="663" spans="1:19" ht="15">
      <c r="A663" s="35"/>
      <c r="B663" s="39"/>
      <c r="C663" s="24" t="s">
        <v>1</v>
      </c>
      <c r="D663" s="29">
        <f t="shared" si="338"/>
        <v>0</v>
      </c>
      <c r="E663" s="29">
        <f t="shared" si="338"/>
        <v>0</v>
      </c>
      <c r="F663" s="29">
        <v>0</v>
      </c>
      <c r="G663" s="29">
        <v>0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36"/>
      <c r="S663" s="36"/>
    </row>
    <row r="664" spans="1:19" ht="15">
      <c r="A664" s="35"/>
      <c r="B664" s="39"/>
      <c r="C664" s="24" t="s">
        <v>2</v>
      </c>
      <c r="D664" s="29">
        <f t="shared" si="338"/>
        <v>0</v>
      </c>
      <c r="E664" s="29">
        <f t="shared" si="338"/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36"/>
      <c r="S664" s="36"/>
    </row>
    <row r="665" spans="1:19" ht="15">
      <c r="A665" s="35"/>
      <c r="B665" s="39"/>
      <c r="C665" s="24" t="s">
        <v>119</v>
      </c>
      <c r="D665" s="29">
        <f t="shared" si="338"/>
        <v>0</v>
      </c>
      <c r="E665" s="29">
        <f t="shared" si="338"/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  <c r="R665" s="36"/>
      <c r="S665" s="36"/>
    </row>
    <row r="666" spans="1:19" ht="15">
      <c r="A666" s="35"/>
      <c r="B666" s="39"/>
      <c r="C666" s="24" t="s">
        <v>120</v>
      </c>
      <c r="D666" s="29">
        <f t="shared" si="338"/>
        <v>0</v>
      </c>
      <c r="E666" s="29">
        <f t="shared" si="338"/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  <c r="R666" s="36"/>
      <c r="S666" s="36"/>
    </row>
    <row r="667" spans="1:19" ht="15">
      <c r="A667" s="35"/>
      <c r="B667" s="39"/>
      <c r="C667" s="24" t="s">
        <v>121</v>
      </c>
      <c r="D667" s="29">
        <f t="shared" si="338"/>
        <v>0</v>
      </c>
      <c r="E667" s="29">
        <f t="shared" si="338"/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36"/>
      <c r="S667" s="36"/>
    </row>
    <row r="668" spans="1:19" ht="15" customHeight="1">
      <c r="A668" s="35" t="s">
        <v>192</v>
      </c>
      <c r="B668" s="39" t="s">
        <v>193</v>
      </c>
      <c r="C668" s="24" t="s">
        <v>14</v>
      </c>
      <c r="D668" s="29">
        <f>SUM(D669:D674)</f>
        <v>91.6</v>
      </c>
      <c r="E668" s="29">
        <f>SUM(E669:E674)</f>
        <v>91.6</v>
      </c>
      <c r="F668" s="29">
        <f aca="true" t="shared" si="339" ref="F668:Q668">SUM(F669:F674)</f>
        <v>91.6</v>
      </c>
      <c r="G668" s="29">
        <f t="shared" si="339"/>
        <v>91.6</v>
      </c>
      <c r="H668" s="29">
        <f t="shared" si="339"/>
        <v>0</v>
      </c>
      <c r="I668" s="29">
        <f t="shared" si="339"/>
        <v>0</v>
      </c>
      <c r="J668" s="29">
        <f t="shared" si="339"/>
        <v>0</v>
      </c>
      <c r="K668" s="29">
        <f t="shared" si="339"/>
        <v>0</v>
      </c>
      <c r="L668" s="29">
        <f t="shared" si="339"/>
        <v>0</v>
      </c>
      <c r="M668" s="29">
        <f t="shared" si="339"/>
        <v>0</v>
      </c>
      <c r="N668" s="29">
        <f t="shared" si="339"/>
        <v>0</v>
      </c>
      <c r="O668" s="29">
        <f t="shared" si="339"/>
        <v>0</v>
      </c>
      <c r="P668" s="29">
        <f t="shared" si="339"/>
        <v>0</v>
      </c>
      <c r="Q668" s="29">
        <f t="shared" si="339"/>
        <v>0</v>
      </c>
      <c r="R668" s="36" t="s">
        <v>18</v>
      </c>
      <c r="S668" s="36"/>
    </row>
    <row r="669" spans="1:19" ht="15">
      <c r="A669" s="35"/>
      <c r="B669" s="39"/>
      <c r="C669" s="24" t="s">
        <v>0</v>
      </c>
      <c r="D669" s="29">
        <f aca="true" t="shared" si="340" ref="D669:D674">F669+H669+J669+L669</f>
        <v>91.6</v>
      </c>
      <c r="E669" s="29">
        <f aca="true" t="shared" si="341" ref="E669:E674">G669+I669+K669+M669</f>
        <v>91.6</v>
      </c>
      <c r="F669" s="29">
        <v>91.6</v>
      </c>
      <c r="G669" s="29">
        <v>91.6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  <c r="R669" s="36"/>
      <c r="S669" s="36"/>
    </row>
    <row r="670" spans="1:19" ht="15">
      <c r="A670" s="35"/>
      <c r="B670" s="39"/>
      <c r="C670" s="24" t="s">
        <v>1</v>
      </c>
      <c r="D670" s="29">
        <f t="shared" si="340"/>
        <v>0</v>
      </c>
      <c r="E670" s="29">
        <f t="shared" si="341"/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36"/>
      <c r="S670" s="36"/>
    </row>
    <row r="671" spans="1:19" ht="15">
      <c r="A671" s="35"/>
      <c r="B671" s="39"/>
      <c r="C671" s="24" t="s">
        <v>2</v>
      </c>
      <c r="D671" s="29">
        <f t="shared" si="340"/>
        <v>0</v>
      </c>
      <c r="E671" s="29">
        <f t="shared" si="341"/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36"/>
      <c r="S671" s="36"/>
    </row>
    <row r="672" spans="1:19" ht="15">
      <c r="A672" s="35"/>
      <c r="B672" s="39"/>
      <c r="C672" s="24" t="s">
        <v>119</v>
      </c>
      <c r="D672" s="29">
        <f t="shared" si="340"/>
        <v>0</v>
      </c>
      <c r="E672" s="29">
        <f t="shared" si="341"/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  <c r="R672" s="36"/>
      <c r="S672" s="36"/>
    </row>
    <row r="673" spans="1:19" ht="15">
      <c r="A673" s="35"/>
      <c r="B673" s="39"/>
      <c r="C673" s="24" t="s">
        <v>120</v>
      </c>
      <c r="D673" s="29">
        <f t="shared" si="340"/>
        <v>0</v>
      </c>
      <c r="E673" s="29">
        <f t="shared" si="341"/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36"/>
      <c r="S673" s="36"/>
    </row>
    <row r="674" spans="1:19" ht="15">
      <c r="A674" s="35"/>
      <c r="B674" s="39"/>
      <c r="C674" s="24" t="s">
        <v>121</v>
      </c>
      <c r="D674" s="29">
        <f t="shared" si="340"/>
        <v>0</v>
      </c>
      <c r="E674" s="29">
        <f t="shared" si="341"/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36"/>
      <c r="S674" s="36"/>
    </row>
    <row r="675" spans="1:19" s="5" customFormat="1" ht="14.25">
      <c r="A675" s="37" t="s">
        <v>112</v>
      </c>
      <c r="B675" s="45" t="s">
        <v>180</v>
      </c>
      <c r="C675" s="26" t="s">
        <v>14</v>
      </c>
      <c r="D675" s="27">
        <f>SUM(D676:D681)</f>
        <v>2353.7200000000003</v>
      </c>
      <c r="E675" s="27">
        <f>SUM(E676:E681)</f>
        <v>58.5</v>
      </c>
      <c r="F675" s="27">
        <f>SUM(F676:F681)</f>
        <v>2353.7200000000003</v>
      </c>
      <c r="G675" s="27">
        <f>SUM(G676:G681)</f>
        <v>58.5</v>
      </c>
      <c r="H675" s="27">
        <f aca="true" t="shared" si="342" ref="H675:Q675">SUM(H676:H681)</f>
        <v>0</v>
      </c>
      <c r="I675" s="27">
        <f t="shared" si="342"/>
        <v>0</v>
      </c>
      <c r="J675" s="27">
        <f t="shared" si="342"/>
        <v>0</v>
      </c>
      <c r="K675" s="27">
        <f t="shared" si="342"/>
        <v>0</v>
      </c>
      <c r="L675" s="27">
        <f t="shared" si="342"/>
        <v>0</v>
      </c>
      <c r="M675" s="27">
        <f t="shared" si="342"/>
        <v>0</v>
      </c>
      <c r="N675" s="27">
        <f t="shared" si="342"/>
        <v>0</v>
      </c>
      <c r="O675" s="27">
        <f t="shared" si="342"/>
        <v>0</v>
      </c>
      <c r="P675" s="27">
        <f t="shared" si="342"/>
        <v>0</v>
      </c>
      <c r="Q675" s="27">
        <f t="shared" si="342"/>
        <v>0</v>
      </c>
      <c r="R675" s="36" t="s">
        <v>18</v>
      </c>
      <c r="S675" s="36"/>
    </row>
    <row r="676" spans="1:19" s="5" customFormat="1" ht="28.5">
      <c r="A676" s="37"/>
      <c r="B676" s="45"/>
      <c r="C676" s="26" t="s">
        <v>0</v>
      </c>
      <c r="D676" s="27">
        <f aca="true" t="shared" si="343" ref="D676:E681">F676+H676+J676+L676</f>
        <v>58.5</v>
      </c>
      <c r="E676" s="27">
        <f t="shared" si="343"/>
        <v>58.5</v>
      </c>
      <c r="F676" s="27">
        <f aca="true" t="shared" si="344" ref="F676:Q676">F697+F718</f>
        <v>58.5</v>
      </c>
      <c r="G676" s="27">
        <f t="shared" si="344"/>
        <v>58.5</v>
      </c>
      <c r="H676" s="27">
        <f t="shared" si="344"/>
        <v>0</v>
      </c>
      <c r="I676" s="27">
        <f t="shared" si="344"/>
        <v>0</v>
      </c>
      <c r="J676" s="27">
        <f t="shared" si="344"/>
        <v>0</v>
      </c>
      <c r="K676" s="27">
        <f t="shared" si="344"/>
        <v>0</v>
      </c>
      <c r="L676" s="27">
        <f t="shared" si="344"/>
        <v>0</v>
      </c>
      <c r="M676" s="27">
        <f t="shared" si="344"/>
        <v>0</v>
      </c>
      <c r="N676" s="27">
        <f t="shared" si="344"/>
        <v>0</v>
      </c>
      <c r="O676" s="27">
        <f t="shared" si="344"/>
        <v>0</v>
      </c>
      <c r="P676" s="27">
        <f t="shared" si="344"/>
        <v>0</v>
      </c>
      <c r="Q676" s="27">
        <f t="shared" si="344"/>
        <v>0</v>
      </c>
      <c r="R676" s="36"/>
      <c r="S676" s="36"/>
    </row>
    <row r="677" spans="1:19" s="5" customFormat="1" ht="28.5">
      <c r="A677" s="37"/>
      <c r="B677" s="45"/>
      <c r="C677" s="26" t="s">
        <v>1</v>
      </c>
      <c r="D677" s="27">
        <f t="shared" si="343"/>
        <v>2295.2200000000003</v>
      </c>
      <c r="E677" s="27">
        <f t="shared" si="343"/>
        <v>0</v>
      </c>
      <c r="F677" s="27">
        <f aca="true" t="shared" si="345" ref="F677:Q677">F698+F719</f>
        <v>2295.2200000000003</v>
      </c>
      <c r="G677" s="27">
        <f t="shared" si="345"/>
        <v>0</v>
      </c>
      <c r="H677" s="27">
        <f t="shared" si="345"/>
        <v>0</v>
      </c>
      <c r="I677" s="27">
        <f t="shared" si="345"/>
        <v>0</v>
      </c>
      <c r="J677" s="27">
        <f t="shared" si="345"/>
        <v>0</v>
      </c>
      <c r="K677" s="27">
        <f t="shared" si="345"/>
        <v>0</v>
      </c>
      <c r="L677" s="27">
        <f t="shared" si="345"/>
        <v>0</v>
      </c>
      <c r="M677" s="27">
        <f t="shared" si="345"/>
        <v>0</v>
      </c>
      <c r="N677" s="27">
        <f t="shared" si="345"/>
        <v>0</v>
      </c>
      <c r="O677" s="27">
        <f t="shared" si="345"/>
        <v>0</v>
      </c>
      <c r="P677" s="27">
        <f t="shared" si="345"/>
        <v>0</v>
      </c>
      <c r="Q677" s="27">
        <f t="shared" si="345"/>
        <v>0</v>
      </c>
      <c r="R677" s="36"/>
      <c r="S677" s="36"/>
    </row>
    <row r="678" spans="1:19" s="5" customFormat="1" ht="28.5">
      <c r="A678" s="37"/>
      <c r="B678" s="45"/>
      <c r="C678" s="26" t="s">
        <v>2</v>
      </c>
      <c r="D678" s="27">
        <f t="shared" si="343"/>
        <v>0</v>
      </c>
      <c r="E678" s="27">
        <f t="shared" si="343"/>
        <v>0</v>
      </c>
      <c r="F678" s="27">
        <f aca="true" t="shared" si="346" ref="F678:Q678">F699+F720</f>
        <v>0</v>
      </c>
      <c r="G678" s="27">
        <f t="shared" si="346"/>
        <v>0</v>
      </c>
      <c r="H678" s="27">
        <f t="shared" si="346"/>
        <v>0</v>
      </c>
      <c r="I678" s="27">
        <f t="shared" si="346"/>
        <v>0</v>
      </c>
      <c r="J678" s="27">
        <f t="shared" si="346"/>
        <v>0</v>
      </c>
      <c r="K678" s="27">
        <f t="shared" si="346"/>
        <v>0</v>
      </c>
      <c r="L678" s="27">
        <f t="shared" si="346"/>
        <v>0</v>
      </c>
      <c r="M678" s="27">
        <f t="shared" si="346"/>
        <v>0</v>
      </c>
      <c r="N678" s="27">
        <f t="shared" si="346"/>
        <v>0</v>
      </c>
      <c r="O678" s="27">
        <f t="shared" si="346"/>
        <v>0</v>
      </c>
      <c r="P678" s="27">
        <f t="shared" si="346"/>
        <v>0</v>
      </c>
      <c r="Q678" s="27">
        <f t="shared" si="346"/>
        <v>0</v>
      </c>
      <c r="R678" s="36"/>
      <c r="S678" s="36"/>
    </row>
    <row r="679" spans="1:19" s="5" customFormat="1" ht="28.5">
      <c r="A679" s="37"/>
      <c r="B679" s="45"/>
      <c r="C679" s="26" t="s">
        <v>119</v>
      </c>
      <c r="D679" s="27">
        <f t="shared" si="343"/>
        <v>0</v>
      </c>
      <c r="E679" s="27">
        <f t="shared" si="343"/>
        <v>0</v>
      </c>
      <c r="F679" s="27">
        <f aca="true" t="shared" si="347" ref="F679:Q679">F700+F721</f>
        <v>0</v>
      </c>
      <c r="G679" s="27">
        <f t="shared" si="347"/>
        <v>0</v>
      </c>
      <c r="H679" s="27">
        <f t="shared" si="347"/>
        <v>0</v>
      </c>
      <c r="I679" s="27">
        <f t="shared" si="347"/>
        <v>0</v>
      </c>
      <c r="J679" s="27">
        <f t="shared" si="347"/>
        <v>0</v>
      </c>
      <c r="K679" s="27">
        <f t="shared" si="347"/>
        <v>0</v>
      </c>
      <c r="L679" s="27">
        <f t="shared" si="347"/>
        <v>0</v>
      </c>
      <c r="M679" s="27">
        <f t="shared" si="347"/>
        <v>0</v>
      </c>
      <c r="N679" s="27">
        <f t="shared" si="347"/>
        <v>0</v>
      </c>
      <c r="O679" s="27">
        <f t="shared" si="347"/>
        <v>0</v>
      </c>
      <c r="P679" s="27">
        <f t="shared" si="347"/>
        <v>0</v>
      </c>
      <c r="Q679" s="27">
        <f t="shared" si="347"/>
        <v>0</v>
      </c>
      <c r="R679" s="36"/>
      <c r="S679" s="36"/>
    </row>
    <row r="680" spans="1:19" s="5" customFormat="1" ht="28.5">
      <c r="A680" s="37"/>
      <c r="B680" s="45"/>
      <c r="C680" s="26" t="s">
        <v>120</v>
      </c>
      <c r="D680" s="27">
        <f t="shared" si="343"/>
        <v>0</v>
      </c>
      <c r="E680" s="27">
        <f t="shared" si="343"/>
        <v>0</v>
      </c>
      <c r="F680" s="27">
        <f aca="true" t="shared" si="348" ref="F680:Q680">F701+F722</f>
        <v>0</v>
      </c>
      <c r="G680" s="27">
        <f t="shared" si="348"/>
        <v>0</v>
      </c>
      <c r="H680" s="27">
        <f t="shared" si="348"/>
        <v>0</v>
      </c>
      <c r="I680" s="27">
        <f t="shared" si="348"/>
        <v>0</v>
      </c>
      <c r="J680" s="27">
        <f t="shared" si="348"/>
        <v>0</v>
      </c>
      <c r="K680" s="27">
        <f t="shared" si="348"/>
        <v>0</v>
      </c>
      <c r="L680" s="27">
        <f t="shared" si="348"/>
        <v>0</v>
      </c>
      <c r="M680" s="27">
        <f t="shared" si="348"/>
        <v>0</v>
      </c>
      <c r="N680" s="27">
        <f t="shared" si="348"/>
        <v>0</v>
      </c>
      <c r="O680" s="27">
        <f t="shared" si="348"/>
        <v>0</v>
      </c>
      <c r="P680" s="27">
        <f t="shared" si="348"/>
        <v>0</v>
      </c>
      <c r="Q680" s="27">
        <f t="shared" si="348"/>
        <v>0</v>
      </c>
      <c r="R680" s="36"/>
      <c r="S680" s="36"/>
    </row>
    <row r="681" spans="1:19" s="5" customFormat="1" ht="28.5">
      <c r="A681" s="37"/>
      <c r="B681" s="45"/>
      <c r="C681" s="26" t="s">
        <v>121</v>
      </c>
      <c r="D681" s="27">
        <f t="shared" si="343"/>
        <v>0</v>
      </c>
      <c r="E681" s="27">
        <f t="shared" si="343"/>
        <v>0</v>
      </c>
      <c r="F681" s="27">
        <f aca="true" t="shared" si="349" ref="F681:Q681">F702+F723</f>
        <v>0</v>
      </c>
      <c r="G681" s="27">
        <f t="shared" si="349"/>
        <v>0</v>
      </c>
      <c r="H681" s="27">
        <f t="shared" si="349"/>
        <v>0</v>
      </c>
      <c r="I681" s="27">
        <f t="shared" si="349"/>
        <v>0</v>
      </c>
      <c r="J681" s="27">
        <f t="shared" si="349"/>
        <v>0</v>
      </c>
      <c r="K681" s="27">
        <f t="shared" si="349"/>
        <v>0</v>
      </c>
      <c r="L681" s="27">
        <f t="shared" si="349"/>
        <v>0</v>
      </c>
      <c r="M681" s="27">
        <f t="shared" si="349"/>
        <v>0</v>
      </c>
      <c r="N681" s="27">
        <f t="shared" si="349"/>
        <v>0</v>
      </c>
      <c r="O681" s="27">
        <f t="shared" si="349"/>
        <v>0</v>
      </c>
      <c r="P681" s="27">
        <f t="shared" si="349"/>
        <v>0</v>
      </c>
      <c r="Q681" s="27">
        <f t="shared" si="349"/>
        <v>0</v>
      </c>
      <c r="R681" s="36"/>
      <c r="S681" s="36"/>
    </row>
    <row r="682" spans="1:19" s="5" customFormat="1" ht="15" customHeight="1">
      <c r="A682" s="35" t="s">
        <v>113</v>
      </c>
      <c r="B682" s="39" t="s">
        <v>48</v>
      </c>
      <c r="C682" s="26" t="s">
        <v>14</v>
      </c>
      <c r="D682" s="27">
        <f>SUM(D683:D688)</f>
        <v>1593.9</v>
      </c>
      <c r="E682" s="27">
        <f>SUM(E683:E688)</f>
        <v>0</v>
      </c>
      <c r="F682" s="27">
        <f aca="true" t="shared" si="350" ref="F682:Q682">SUM(F683:F688)</f>
        <v>1593.9</v>
      </c>
      <c r="G682" s="27">
        <f t="shared" si="350"/>
        <v>0</v>
      </c>
      <c r="H682" s="27">
        <f t="shared" si="350"/>
        <v>0</v>
      </c>
      <c r="I682" s="27">
        <f t="shared" si="350"/>
        <v>0</v>
      </c>
      <c r="J682" s="27">
        <f t="shared" si="350"/>
        <v>0</v>
      </c>
      <c r="K682" s="27">
        <f t="shared" si="350"/>
        <v>0</v>
      </c>
      <c r="L682" s="27">
        <f t="shared" si="350"/>
        <v>0</v>
      </c>
      <c r="M682" s="27">
        <f t="shared" si="350"/>
        <v>0</v>
      </c>
      <c r="N682" s="27">
        <f t="shared" si="350"/>
        <v>0</v>
      </c>
      <c r="O682" s="27">
        <f t="shared" si="350"/>
        <v>0</v>
      </c>
      <c r="P682" s="27">
        <f t="shared" si="350"/>
        <v>0</v>
      </c>
      <c r="Q682" s="27">
        <f t="shared" si="350"/>
        <v>0</v>
      </c>
      <c r="R682" s="36" t="s">
        <v>18</v>
      </c>
      <c r="S682" s="36"/>
    </row>
    <row r="683" spans="1:19" ht="15">
      <c r="A683" s="35"/>
      <c r="B683" s="39"/>
      <c r="C683" s="24" t="s">
        <v>0</v>
      </c>
      <c r="D683" s="29">
        <f aca="true" t="shared" si="351" ref="D683:E688">F683+H683+J683+L683</f>
        <v>0</v>
      </c>
      <c r="E683" s="29">
        <f t="shared" si="351"/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36"/>
      <c r="S683" s="36"/>
    </row>
    <row r="684" spans="1:19" ht="15">
      <c r="A684" s="35"/>
      <c r="B684" s="39"/>
      <c r="C684" s="24" t="s">
        <v>1</v>
      </c>
      <c r="D684" s="29">
        <f t="shared" si="351"/>
        <v>1593.9</v>
      </c>
      <c r="E684" s="29">
        <f t="shared" si="351"/>
        <v>0</v>
      </c>
      <c r="F684" s="29">
        <v>1593.9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36"/>
      <c r="S684" s="36"/>
    </row>
    <row r="685" spans="1:19" ht="15">
      <c r="A685" s="35"/>
      <c r="B685" s="39"/>
      <c r="C685" s="24" t="s">
        <v>2</v>
      </c>
      <c r="D685" s="29">
        <f t="shared" si="351"/>
        <v>0</v>
      </c>
      <c r="E685" s="29">
        <f t="shared" si="351"/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36"/>
      <c r="S685" s="36"/>
    </row>
    <row r="686" spans="1:19" ht="15">
      <c r="A686" s="35"/>
      <c r="B686" s="39"/>
      <c r="C686" s="24" t="s">
        <v>119</v>
      </c>
      <c r="D686" s="29">
        <f t="shared" si="351"/>
        <v>0</v>
      </c>
      <c r="E686" s="29">
        <f t="shared" si="351"/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36"/>
      <c r="S686" s="36"/>
    </row>
    <row r="687" spans="1:19" ht="15">
      <c r="A687" s="35"/>
      <c r="B687" s="39"/>
      <c r="C687" s="24" t="s">
        <v>120</v>
      </c>
      <c r="D687" s="29">
        <f t="shared" si="351"/>
        <v>0</v>
      </c>
      <c r="E687" s="29">
        <f t="shared" si="351"/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  <c r="R687" s="36"/>
      <c r="S687" s="36"/>
    </row>
    <row r="688" spans="1:19" ht="15">
      <c r="A688" s="35"/>
      <c r="B688" s="39"/>
      <c r="C688" s="24" t="s">
        <v>121</v>
      </c>
      <c r="D688" s="29">
        <f t="shared" si="351"/>
        <v>0</v>
      </c>
      <c r="E688" s="29">
        <f t="shared" si="351"/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36"/>
      <c r="S688" s="36"/>
    </row>
    <row r="689" spans="1:19" s="5" customFormat="1" ht="14.25" customHeight="1">
      <c r="A689" s="35"/>
      <c r="B689" s="39" t="s">
        <v>49</v>
      </c>
      <c r="C689" s="26" t="s">
        <v>14</v>
      </c>
      <c r="D689" s="27">
        <f>SUM(D690:D695)</f>
        <v>30</v>
      </c>
      <c r="E689" s="27">
        <f>SUM(E690:E695)</f>
        <v>30</v>
      </c>
      <c r="F689" s="27">
        <f aca="true" t="shared" si="352" ref="F689:Q689">SUM(F690:F695)</f>
        <v>30</v>
      </c>
      <c r="G689" s="27">
        <f t="shared" si="352"/>
        <v>30</v>
      </c>
      <c r="H689" s="27">
        <f t="shared" si="352"/>
        <v>0</v>
      </c>
      <c r="I689" s="27">
        <f t="shared" si="352"/>
        <v>0</v>
      </c>
      <c r="J689" s="27">
        <f t="shared" si="352"/>
        <v>0</v>
      </c>
      <c r="K689" s="27">
        <f t="shared" si="352"/>
        <v>0</v>
      </c>
      <c r="L689" s="27">
        <f t="shared" si="352"/>
        <v>0</v>
      </c>
      <c r="M689" s="27">
        <f t="shared" si="352"/>
        <v>0</v>
      </c>
      <c r="N689" s="27">
        <f t="shared" si="352"/>
        <v>0</v>
      </c>
      <c r="O689" s="27">
        <f t="shared" si="352"/>
        <v>0</v>
      </c>
      <c r="P689" s="27">
        <f t="shared" si="352"/>
        <v>0</v>
      </c>
      <c r="Q689" s="27">
        <f t="shared" si="352"/>
        <v>0</v>
      </c>
      <c r="R689" s="36"/>
      <c r="S689" s="36"/>
    </row>
    <row r="690" spans="1:19" ht="15">
      <c r="A690" s="35"/>
      <c r="B690" s="39"/>
      <c r="C690" s="24" t="s">
        <v>0</v>
      </c>
      <c r="D690" s="29">
        <f aca="true" t="shared" si="353" ref="D690:E695">F690+H690+J690+L690</f>
        <v>30</v>
      </c>
      <c r="E690" s="29">
        <f t="shared" si="353"/>
        <v>30</v>
      </c>
      <c r="F690" s="29">
        <v>30</v>
      </c>
      <c r="G690" s="29">
        <v>30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36"/>
      <c r="S690" s="36"/>
    </row>
    <row r="691" spans="1:19" ht="15">
      <c r="A691" s="35"/>
      <c r="B691" s="39"/>
      <c r="C691" s="24" t="s">
        <v>1</v>
      </c>
      <c r="D691" s="29">
        <f t="shared" si="353"/>
        <v>0</v>
      </c>
      <c r="E691" s="29">
        <f t="shared" si="353"/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  <c r="R691" s="36"/>
      <c r="S691" s="36"/>
    </row>
    <row r="692" spans="1:19" ht="15">
      <c r="A692" s="35"/>
      <c r="B692" s="39"/>
      <c r="C692" s="24" t="s">
        <v>2</v>
      </c>
      <c r="D692" s="29">
        <f t="shared" si="353"/>
        <v>0</v>
      </c>
      <c r="E692" s="29">
        <f t="shared" si="353"/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36"/>
      <c r="S692" s="36"/>
    </row>
    <row r="693" spans="1:19" ht="15">
      <c r="A693" s="35"/>
      <c r="B693" s="39"/>
      <c r="C693" s="24" t="s">
        <v>119</v>
      </c>
      <c r="D693" s="29">
        <f t="shared" si="353"/>
        <v>0</v>
      </c>
      <c r="E693" s="29">
        <f t="shared" si="353"/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36"/>
      <c r="S693" s="36"/>
    </row>
    <row r="694" spans="1:19" ht="15">
      <c r="A694" s="35"/>
      <c r="B694" s="39"/>
      <c r="C694" s="24" t="s">
        <v>120</v>
      </c>
      <c r="D694" s="29">
        <f t="shared" si="353"/>
        <v>0</v>
      </c>
      <c r="E694" s="29">
        <f t="shared" si="353"/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  <c r="R694" s="36"/>
      <c r="S694" s="36"/>
    </row>
    <row r="695" spans="1:19" ht="15">
      <c r="A695" s="35"/>
      <c r="B695" s="39"/>
      <c r="C695" s="24" t="s">
        <v>121</v>
      </c>
      <c r="D695" s="29">
        <f t="shared" si="353"/>
        <v>0</v>
      </c>
      <c r="E695" s="29">
        <f t="shared" si="353"/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36"/>
      <c r="S695" s="36"/>
    </row>
    <row r="696" spans="1:19" s="5" customFormat="1" ht="14.25" customHeight="1">
      <c r="A696" s="35"/>
      <c r="B696" s="45" t="s">
        <v>124</v>
      </c>
      <c r="C696" s="26" t="s">
        <v>14</v>
      </c>
      <c r="D696" s="27">
        <f>SUM(D697:D702)</f>
        <v>1623.9</v>
      </c>
      <c r="E696" s="27">
        <f>SUM(E697:E702)</f>
        <v>30</v>
      </c>
      <c r="F696" s="27">
        <f>SUM(F697:F702)</f>
        <v>1623.9</v>
      </c>
      <c r="G696" s="27">
        <f aca="true" t="shared" si="354" ref="G696:Q696">SUM(G697:G702)</f>
        <v>30</v>
      </c>
      <c r="H696" s="27">
        <f t="shared" si="354"/>
        <v>0</v>
      </c>
      <c r="I696" s="27">
        <f t="shared" si="354"/>
        <v>0</v>
      </c>
      <c r="J696" s="27">
        <f t="shared" si="354"/>
        <v>0</v>
      </c>
      <c r="K696" s="27">
        <f t="shared" si="354"/>
        <v>0</v>
      </c>
      <c r="L696" s="27">
        <f t="shared" si="354"/>
        <v>0</v>
      </c>
      <c r="M696" s="27">
        <f t="shared" si="354"/>
        <v>0</v>
      </c>
      <c r="N696" s="27">
        <f t="shared" si="354"/>
        <v>0</v>
      </c>
      <c r="O696" s="27">
        <f t="shared" si="354"/>
        <v>0</v>
      </c>
      <c r="P696" s="27">
        <f t="shared" si="354"/>
        <v>0</v>
      </c>
      <c r="Q696" s="27">
        <f t="shared" si="354"/>
        <v>0</v>
      </c>
      <c r="R696" s="36"/>
      <c r="S696" s="36"/>
    </row>
    <row r="697" spans="1:19" s="5" customFormat="1" ht="28.5">
      <c r="A697" s="35"/>
      <c r="B697" s="45"/>
      <c r="C697" s="26" t="s">
        <v>0</v>
      </c>
      <c r="D697" s="27">
        <f aca="true" t="shared" si="355" ref="D697:E702">F697+H697+J697+L697</f>
        <v>30</v>
      </c>
      <c r="E697" s="27">
        <f t="shared" si="355"/>
        <v>30</v>
      </c>
      <c r="F697" s="27">
        <f aca="true" t="shared" si="356" ref="F697:Q697">F683+F690</f>
        <v>30</v>
      </c>
      <c r="G697" s="27">
        <f t="shared" si="356"/>
        <v>30</v>
      </c>
      <c r="H697" s="27">
        <f t="shared" si="356"/>
        <v>0</v>
      </c>
      <c r="I697" s="27">
        <f t="shared" si="356"/>
        <v>0</v>
      </c>
      <c r="J697" s="27">
        <f t="shared" si="356"/>
        <v>0</v>
      </c>
      <c r="K697" s="27">
        <f t="shared" si="356"/>
        <v>0</v>
      </c>
      <c r="L697" s="27">
        <f t="shared" si="356"/>
        <v>0</v>
      </c>
      <c r="M697" s="27">
        <f t="shared" si="356"/>
        <v>0</v>
      </c>
      <c r="N697" s="27">
        <f t="shared" si="356"/>
        <v>0</v>
      </c>
      <c r="O697" s="27">
        <f t="shared" si="356"/>
        <v>0</v>
      </c>
      <c r="P697" s="27">
        <f t="shared" si="356"/>
        <v>0</v>
      </c>
      <c r="Q697" s="27">
        <f t="shared" si="356"/>
        <v>0</v>
      </c>
      <c r="R697" s="36"/>
      <c r="S697" s="36"/>
    </row>
    <row r="698" spans="1:19" s="5" customFormat="1" ht="28.5">
      <c r="A698" s="35"/>
      <c r="B698" s="45"/>
      <c r="C698" s="26" t="s">
        <v>1</v>
      </c>
      <c r="D698" s="27">
        <f t="shared" si="355"/>
        <v>1593.9</v>
      </c>
      <c r="E698" s="27">
        <f t="shared" si="355"/>
        <v>0</v>
      </c>
      <c r="F698" s="27">
        <f aca="true" t="shared" si="357" ref="F698:Q698">F684+F691</f>
        <v>1593.9</v>
      </c>
      <c r="G698" s="27">
        <f t="shared" si="357"/>
        <v>0</v>
      </c>
      <c r="H698" s="27">
        <f t="shared" si="357"/>
        <v>0</v>
      </c>
      <c r="I698" s="27">
        <f t="shared" si="357"/>
        <v>0</v>
      </c>
      <c r="J698" s="27">
        <f t="shared" si="357"/>
        <v>0</v>
      </c>
      <c r="K698" s="27">
        <f t="shared" si="357"/>
        <v>0</v>
      </c>
      <c r="L698" s="27">
        <f t="shared" si="357"/>
        <v>0</v>
      </c>
      <c r="M698" s="27">
        <f t="shared" si="357"/>
        <v>0</v>
      </c>
      <c r="N698" s="27">
        <f t="shared" si="357"/>
        <v>0</v>
      </c>
      <c r="O698" s="27">
        <f t="shared" si="357"/>
        <v>0</v>
      </c>
      <c r="P698" s="27">
        <f t="shared" si="357"/>
        <v>0</v>
      </c>
      <c r="Q698" s="27">
        <f t="shared" si="357"/>
        <v>0</v>
      </c>
      <c r="R698" s="36"/>
      <c r="S698" s="36"/>
    </row>
    <row r="699" spans="1:19" s="5" customFormat="1" ht="28.5">
      <c r="A699" s="35"/>
      <c r="B699" s="45"/>
      <c r="C699" s="26" t="s">
        <v>2</v>
      </c>
      <c r="D699" s="27">
        <f t="shared" si="355"/>
        <v>0</v>
      </c>
      <c r="E699" s="27">
        <f t="shared" si="355"/>
        <v>0</v>
      </c>
      <c r="F699" s="27">
        <f aca="true" t="shared" si="358" ref="F699:Q699">F685+F692</f>
        <v>0</v>
      </c>
      <c r="G699" s="27">
        <f t="shared" si="358"/>
        <v>0</v>
      </c>
      <c r="H699" s="27">
        <f t="shared" si="358"/>
        <v>0</v>
      </c>
      <c r="I699" s="27">
        <f t="shared" si="358"/>
        <v>0</v>
      </c>
      <c r="J699" s="27">
        <f t="shared" si="358"/>
        <v>0</v>
      </c>
      <c r="K699" s="27">
        <f t="shared" si="358"/>
        <v>0</v>
      </c>
      <c r="L699" s="27">
        <f t="shared" si="358"/>
        <v>0</v>
      </c>
      <c r="M699" s="27">
        <f t="shared" si="358"/>
        <v>0</v>
      </c>
      <c r="N699" s="27">
        <f t="shared" si="358"/>
        <v>0</v>
      </c>
      <c r="O699" s="27">
        <f t="shared" si="358"/>
        <v>0</v>
      </c>
      <c r="P699" s="27">
        <f t="shared" si="358"/>
        <v>0</v>
      </c>
      <c r="Q699" s="27">
        <f t="shared" si="358"/>
        <v>0</v>
      </c>
      <c r="R699" s="36"/>
      <c r="S699" s="36"/>
    </row>
    <row r="700" spans="1:19" s="5" customFormat="1" ht="28.5">
      <c r="A700" s="35"/>
      <c r="B700" s="45"/>
      <c r="C700" s="26" t="s">
        <v>119</v>
      </c>
      <c r="D700" s="27">
        <f t="shared" si="355"/>
        <v>0</v>
      </c>
      <c r="E700" s="27">
        <f t="shared" si="355"/>
        <v>0</v>
      </c>
      <c r="F700" s="27">
        <f aca="true" t="shared" si="359" ref="F700:Q700">F686+F693</f>
        <v>0</v>
      </c>
      <c r="G700" s="27">
        <f t="shared" si="359"/>
        <v>0</v>
      </c>
      <c r="H700" s="27">
        <f t="shared" si="359"/>
        <v>0</v>
      </c>
      <c r="I700" s="27">
        <f t="shared" si="359"/>
        <v>0</v>
      </c>
      <c r="J700" s="27">
        <f t="shared" si="359"/>
        <v>0</v>
      </c>
      <c r="K700" s="27">
        <f t="shared" si="359"/>
        <v>0</v>
      </c>
      <c r="L700" s="27">
        <f t="shared" si="359"/>
        <v>0</v>
      </c>
      <c r="M700" s="27">
        <f t="shared" si="359"/>
        <v>0</v>
      </c>
      <c r="N700" s="27">
        <f t="shared" si="359"/>
        <v>0</v>
      </c>
      <c r="O700" s="27">
        <f t="shared" si="359"/>
        <v>0</v>
      </c>
      <c r="P700" s="27">
        <f t="shared" si="359"/>
        <v>0</v>
      </c>
      <c r="Q700" s="27">
        <f t="shared" si="359"/>
        <v>0</v>
      </c>
      <c r="R700" s="36"/>
      <c r="S700" s="36"/>
    </row>
    <row r="701" spans="1:19" s="5" customFormat="1" ht="28.5">
      <c r="A701" s="35"/>
      <c r="B701" s="45"/>
      <c r="C701" s="26" t="s">
        <v>120</v>
      </c>
      <c r="D701" s="27">
        <f t="shared" si="355"/>
        <v>0</v>
      </c>
      <c r="E701" s="27">
        <f t="shared" si="355"/>
        <v>0</v>
      </c>
      <c r="F701" s="27">
        <f aca="true" t="shared" si="360" ref="F701:Q701">F687+F694</f>
        <v>0</v>
      </c>
      <c r="G701" s="27">
        <f t="shared" si="360"/>
        <v>0</v>
      </c>
      <c r="H701" s="27">
        <f t="shared" si="360"/>
        <v>0</v>
      </c>
      <c r="I701" s="27">
        <f t="shared" si="360"/>
        <v>0</v>
      </c>
      <c r="J701" s="27">
        <f t="shared" si="360"/>
        <v>0</v>
      </c>
      <c r="K701" s="27">
        <f t="shared" si="360"/>
        <v>0</v>
      </c>
      <c r="L701" s="27">
        <f t="shared" si="360"/>
        <v>0</v>
      </c>
      <c r="M701" s="27">
        <f t="shared" si="360"/>
        <v>0</v>
      </c>
      <c r="N701" s="27">
        <f t="shared" si="360"/>
        <v>0</v>
      </c>
      <c r="O701" s="27">
        <f t="shared" si="360"/>
        <v>0</v>
      </c>
      <c r="P701" s="27">
        <f t="shared" si="360"/>
        <v>0</v>
      </c>
      <c r="Q701" s="27">
        <f t="shared" si="360"/>
        <v>0</v>
      </c>
      <c r="R701" s="36"/>
      <c r="S701" s="36"/>
    </row>
    <row r="702" spans="1:19" s="5" customFormat="1" ht="28.5">
      <c r="A702" s="35"/>
      <c r="B702" s="45"/>
      <c r="C702" s="26" t="s">
        <v>121</v>
      </c>
      <c r="D702" s="27">
        <f t="shared" si="355"/>
        <v>0</v>
      </c>
      <c r="E702" s="27">
        <f t="shared" si="355"/>
        <v>0</v>
      </c>
      <c r="F702" s="27">
        <f aca="true" t="shared" si="361" ref="F702:Q702">F688+F695</f>
        <v>0</v>
      </c>
      <c r="G702" s="27">
        <f t="shared" si="361"/>
        <v>0</v>
      </c>
      <c r="H702" s="27">
        <f t="shared" si="361"/>
        <v>0</v>
      </c>
      <c r="I702" s="27">
        <f t="shared" si="361"/>
        <v>0</v>
      </c>
      <c r="J702" s="27">
        <f t="shared" si="361"/>
        <v>0</v>
      </c>
      <c r="K702" s="27">
        <f t="shared" si="361"/>
        <v>0</v>
      </c>
      <c r="L702" s="27">
        <f t="shared" si="361"/>
        <v>0</v>
      </c>
      <c r="M702" s="27">
        <f t="shared" si="361"/>
        <v>0</v>
      </c>
      <c r="N702" s="27">
        <f t="shared" si="361"/>
        <v>0</v>
      </c>
      <c r="O702" s="27">
        <f t="shared" si="361"/>
        <v>0</v>
      </c>
      <c r="P702" s="27">
        <f t="shared" si="361"/>
        <v>0</v>
      </c>
      <c r="Q702" s="27">
        <f t="shared" si="361"/>
        <v>0</v>
      </c>
      <c r="R702" s="36"/>
      <c r="S702" s="36"/>
    </row>
    <row r="703" spans="1:19" ht="15" customHeight="1">
      <c r="A703" s="35" t="s">
        <v>116</v>
      </c>
      <c r="B703" s="39" t="s">
        <v>50</v>
      </c>
      <c r="C703" s="24" t="s">
        <v>14</v>
      </c>
      <c r="D703" s="29">
        <f>SUM(D704:D709)</f>
        <v>701.32</v>
      </c>
      <c r="E703" s="29">
        <f>SUM(E704:E709)</f>
        <v>0</v>
      </c>
      <c r="F703" s="29">
        <f aca="true" t="shared" si="362" ref="F703:Q703">SUM(F704:F709)</f>
        <v>701.32</v>
      </c>
      <c r="G703" s="29">
        <f t="shared" si="362"/>
        <v>0</v>
      </c>
      <c r="H703" s="29">
        <f t="shared" si="362"/>
        <v>0</v>
      </c>
      <c r="I703" s="29">
        <f t="shared" si="362"/>
        <v>0</v>
      </c>
      <c r="J703" s="29">
        <f t="shared" si="362"/>
        <v>0</v>
      </c>
      <c r="K703" s="29">
        <f t="shared" si="362"/>
        <v>0</v>
      </c>
      <c r="L703" s="29">
        <f t="shared" si="362"/>
        <v>0</v>
      </c>
      <c r="M703" s="29">
        <f t="shared" si="362"/>
        <v>0</v>
      </c>
      <c r="N703" s="29">
        <f t="shared" si="362"/>
        <v>0</v>
      </c>
      <c r="O703" s="29">
        <f t="shared" si="362"/>
        <v>0</v>
      </c>
      <c r="P703" s="29">
        <f t="shared" si="362"/>
        <v>0</v>
      </c>
      <c r="Q703" s="29">
        <f t="shared" si="362"/>
        <v>0</v>
      </c>
      <c r="R703" s="36" t="s">
        <v>18</v>
      </c>
      <c r="S703" s="36"/>
    </row>
    <row r="704" spans="1:19" ht="15">
      <c r="A704" s="35"/>
      <c r="B704" s="39"/>
      <c r="C704" s="24" t="s">
        <v>0</v>
      </c>
      <c r="D704" s="29">
        <f aca="true" t="shared" si="363" ref="D704:E709">F704+H704+J704+L704</f>
        <v>0</v>
      </c>
      <c r="E704" s="29">
        <f t="shared" si="363"/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36"/>
      <c r="S704" s="36"/>
    </row>
    <row r="705" spans="1:19" ht="15">
      <c r="A705" s="35"/>
      <c r="B705" s="39"/>
      <c r="C705" s="24" t="s">
        <v>1</v>
      </c>
      <c r="D705" s="29">
        <f t="shared" si="363"/>
        <v>701.32</v>
      </c>
      <c r="E705" s="29">
        <f t="shared" si="363"/>
        <v>0</v>
      </c>
      <c r="F705" s="29">
        <v>701.32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36"/>
      <c r="S705" s="36"/>
    </row>
    <row r="706" spans="1:19" ht="19.5" customHeight="1">
      <c r="A706" s="35"/>
      <c r="B706" s="39"/>
      <c r="C706" s="24" t="s">
        <v>2</v>
      </c>
      <c r="D706" s="29">
        <f t="shared" si="363"/>
        <v>0</v>
      </c>
      <c r="E706" s="29">
        <f t="shared" si="363"/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36"/>
      <c r="S706" s="36"/>
    </row>
    <row r="707" spans="1:19" ht="15">
      <c r="A707" s="35"/>
      <c r="B707" s="39"/>
      <c r="C707" s="24" t="s">
        <v>119</v>
      </c>
      <c r="D707" s="29">
        <f t="shared" si="363"/>
        <v>0</v>
      </c>
      <c r="E707" s="29">
        <f t="shared" si="363"/>
        <v>0</v>
      </c>
      <c r="F707" s="29">
        <v>0</v>
      </c>
      <c r="G707" s="29">
        <v>0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  <c r="R707" s="36"/>
      <c r="S707" s="36"/>
    </row>
    <row r="708" spans="1:19" ht="15">
      <c r="A708" s="35"/>
      <c r="B708" s="39"/>
      <c r="C708" s="24" t="s">
        <v>120</v>
      </c>
      <c r="D708" s="29">
        <f t="shared" si="363"/>
        <v>0</v>
      </c>
      <c r="E708" s="29">
        <f t="shared" si="363"/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36"/>
      <c r="S708" s="36"/>
    </row>
    <row r="709" spans="1:19" ht="15">
      <c r="A709" s="35"/>
      <c r="B709" s="39"/>
      <c r="C709" s="24" t="s">
        <v>121</v>
      </c>
      <c r="D709" s="29">
        <f t="shared" si="363"/>
        <v>0</v>
      </c>
      <c r="E709" s="29">
        <f t="shared" si="363"/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36"/>
      <c r="S709" s="36"/>
    </row>
    <row r="710" spans="1:19" ht="15" customHeight="1">
      <c r="A710" s="35"/>
      <c r="B710" s="39" t="s">
        <v>51</v>
      </c>
      <c r="C710" s="24" t="s">
        <v>14</v>
      </c>
      <c r="D710" s="29">
        <f>SUM(D711:D716)</f>
        <v>28.5</v>
      </c>
      <c r="E710" s="29">
        <f>SUM(E711:E716)</f>
        <v>28.5</v>
      </c>
      <c r="F710" s="29">
        <f aca="true" t="shared" si="364" ref="F710:Q710">SUM(F711:F716)</f>
        <v>28.5</v>
      </c>
      <c r="G710" s="29">
        <f t="shared" si="364"/>
        <v>28.5</v>
      </c>
      <c r="H710" s="29">
        <f t="shared" si="364"/>
        <v>0</v>
      </c>
      <c r="I710" s="29">
        <f t="shared" si="364"/>
        <v>0</v>
      </c>
      <c r="J710" s="29">
        <f t="shared" si="364"/>
        <v>0</v>
      </c>
      <c r="K710" s="29">
        <f t="shared" si="364"/>
        <v>0</v>
      </c>
      <c r="L710" s="29">
        <f t="shared" si="364"/>
        <v>0</v>
      </c>
      <c r="M710" s="29">
        <f t="shared" si="364"/>
        <v>0</v>
      </c>
      <c r="N710" s="29">
        <f t="shared" si="364"/>
        <v>0</v>
      </c>
      <c r="O710" s="29">
        <f t="shared" si="364"/>
        <v>0</v>
      </c>
      <c r="P710" s="29">
        <f t="shared" si="364"/>
        <v>0</v>
      </c>
      <c r="Q710" s="29">
        <f t="shared" si="364"/>
        <v>0</v>
      </c>
      <c r="R710" s="36"/>
      <c r="S710" s="36"/>
    </row>
    <row r="711" spans="1:19" ht="15">
      <c r="A711" s="35"/>
      <c r="B711" s="39"/>
      <c r="C711" s="24" t="s">
        <v>0</v>
      </c>
      <c r="D711" s="29">
        <f aca="true" t="shared" si="365" ref="D711:E716">F711+H711+J711+L711</f>
        <v>28.5</v>
      </c>
      <c r="E711" s="29">
        <f t="shared" si="365"/>
        <v>28.5</v>
      </c>
      <c r="F711" s="29">
        <v>28.5</v>
      </c>
      <c r="G711" s="29">
        <v>28.5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36"/>
      <c r="S711" s="36"/>
    </row>
    <row r="712" spans="1:19" ht="15">
      <c r="A712" s="35"/>
      <c r="B712" s="39"/>
      <c r="C712" s="24" t="s">
        <v>1</v>
      </c>
      <c r="D712" s="29">
        <f t="shared" si="365"/>
        <v>0</v>
      </c>
      <c r="E712" s="29">
        <f t="shared" si="365"/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36"/>
      <c r="S712" s="36"/>
    </row>
    <row r="713" spans="1:19" ht="22.5" customHeight="1">
      <c r="A713" s="35"/>
      <c r="B713" s="39"/>
      <c r="C713" s="24" t="s">
        <v>2</v>
      </c>
      <c r="D713" s="29">
        <f t="shared" si="365"/>
        <v>0</v>
      </c>
      <c r="E713" s="29">
        <f t="shared" si="365"/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36"/>
      <c r="S713" s="36"/>
    </row>
    <row r="714" spans="1:19" ht="15">
      <c r="A714" s="35"/>
      <c r="B714" s="39"/>
      <c r="C714" s="24" t="s">
        <v>119</v>
      </c>
      <c r="D714" s="29">
        <f t="shared" si="365"/>
        <v>0</v>
      </c>
      <c r="E714" s="29">
        <f t="shared" si="365"/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36"/>
      <c r="S714" s="36"/>
    </row>
    <row r="715" spans="1:19" ht="15">
      <c r="A715" s="35"/>
      <c r="B715" s="39"/>
      <c r="C715" s="24" t="s">
        <v>120</v>
      </c>
      <c r="D715" s="29">
        <f t="shared" si="365"/>
        <v>0</v>
      </c>
      <c r="E715" s="29">
        <f t="shared" si="365"/>
        <v>0</v>
      </c>
      <c r="F715" s="29">
        <v>0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  <c r="R715" s="36"/>
      <c r="S715" s="36"/>
    </row>
    <row r="716" spans="1:19" ht="15">
      <c r="A716" s="35"/>
      <c r="B716" s="39"/>
      <c r="C716" s="24" t="s">
        <v>121</v>
      </c>
      <c r="D716" s="29">
        <f t="shared" si="365"/>
        <v>0</v>
      </c>
      <c r="E716" s="29">
        <f t="shared" si="365"/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36"/>
      <c r="S716" s="36"/>
    </row>
    <row r="717" spans="1:19" s="5" customFormat="1" ht="14.25" customHeight="1">
      <c r="A717" s="35"/>
      <c r="B717" s="45" t="s">
        <v>124</v>
      </c>
      <c r="C717" s="26" t="s">
        <v>14</v>
      </c>
      <c r="D717" s="27">
        <f>SUM(D718:D723)</f>
        <v>729.82</v>
      </c>
      <c r="E717" s="27">
        <f>SUM(E718:E723)</f>
        <v>28.5</v>
      </c>
      <c r="F717" s="27">
        <f aca="true" t="shared" si="366" ref="F717:Q717">SUM(F718:F723)</f>
        <v>729.82</v>
      </c>
      <c r="G717" s="27">
        <f t="shared" si="366"/>
        <v>28.5</v>
      </c>
      <c r="H717" s="27">
        <f t="shared" si="366"/>
        <v>0</v>
      </c>
      <c r="I717" s="27">
        <f t="shared" si="366"/>
        <v>0</v>
      </c>
      <c r="J717" s="27">
        <f t="shared" si="366"/>
        <v>0</v>
      </c>
      <c r="K717" s="27">
        <f t="shared" si="366"/>
        <v>0</v>
      </c>
      <c r="L717" s="27">
        <f t="shared" si="366"/>
        <v>0</v>
      </c>
      <c r="M717" s="27">
        <f t="shared" si="366"/>
        <v>0</v>
      </c>
      <c r="N717" s="27">
        <f t="shared" si="366"/>
        <v>0</v>
      </c>
      <c r="O717" s="27">
        <f t="shared" si="366"/>
        <v>0</v>
      </c>
      <c r="P717" s="27">
        <f t="shared" si="366"/>
        <v>0</v>
      </c>
      <c r="Q717" s="27">
        <f t="shared" si="366"/>
        <v>0</v>
      </c>
      <c r="R717" s="36"/>
      <c r="S717" s="36"/>
    </row>
    <row r="718" spans="1:19" s="5" customFormat="1" ht="28.5">
      <c r="A718" s="35"/>
      <c r="B718" s="45"/>
      <c r="C718" s="26" t="s">
        <v>0</v>
      </c>
      <c r="D718" s="27">
        <f aca="true" t="shared" si="367" ref="D718:E723">F718+H718+J718+L718</f>
        <v>28.5</v>
      </c>
      <c r="E718" s="27">
        <f t="shared" si="367"/>
        <v>28.5</v>
      </c>
      <c r="F718" s="27">
        <f aca="true" t="shared" si="368" ref="F718:Q718">F704+F711</f>
        <v>28.5</v>
      </c>
      <c r="G718" s="27">
        <f t="shared" si="368"/>
        <v>28.5</v>
      </c>
      <c r="H718" s="27">
        <f t="shared" si="368"/>
        <v>0</v>
      </c>
      <c r="I718" s="27">
        <f t="shared" si="368"/>
        <v>0</v>
      </c>
      <c r="J718" s="27">
        <f t="shared" si="368"/>
        <v>0</v>
      </c>
      <c r="K718" s="27">
        <f t="shared" si="368"/>
        <v>0</v>
      </c>
      <c r="L718" s="27">
        <f t="shared" si="368"/>
        <v>0</v>
      </c>
      <c r="M718" s="27">
        <f t="shared" si="368"/>
        <v>0</v>
      </c>
      <c r="N718" s="27">
        <f t="shared" si="368"/>
        <v>0</v>
      </c>
      <c r="O718" s="27">
        <f t="shared" si="368"/>
        <v>0</v>
      </c>
      <c r="P718" s="27">
        <f t="shared" si="368"/>
        <v>0</v>
      </c>
      <c r="Q718" s="27">
        <f t="shared" si="368"/>
        <v>0</v>
      </c>
      <c r="R718" s="36"/>
      <c r="S718" s="36"/>
    </row>
    <row r="719" spans="1:19" s="5" customFormat="1" ht="28.5">
      <c r="A719" s="35"/>
      <c r="B719" s="45"/>
      <c r="C719" s="26" t="s">
        <v>1</v>
      </c>
      <c r="D719" s="27">
        <f t="shared" si="367"/>
        <v>701.32</v>
      </c>
      <c r="E719" s="27">
        <f t="shared" si="367"/>
        <v>0</v>
      </c>
      <c r="F719" s="27">
        <f aca="true" t="shared" si="369" ref="F719:Q719">F705+F712</f>
        <v>701.32</v>
      </c>
      <c r="G719" s="27">
        <f t="shared" si="369"/>
        <v>0</v>
      </c>
      <c r="H719" s="27">
        <f t="shared" si="369"/>
        <v>0</v>
      </c>
      <c r="I719" s="27">
        <f t="shared" si="369"/>
        <v>0</v>
      </c>
      <c r="J719" s="27">
        <f t="shared" si="369"/>
        <v>0</v>
      </c>
      <c r="K719" s="27">
        <f t="shared" si="369"/>
        <v>0</v>
      </c>
      <c r="L719" s="27">
        <f t="shared" si="369"/>
        <v>0</v>
      </c>
      <c r="M719" s="27">
        <f t="shared" si="369"/>
        <v>0</v>
      </c>
      <c r="N719" s="27">
        <f t="shared" si="369"/>
        <v>0</v>
      </c>
      <c r="O719" s="27">
        <f t="shared" si="369"/>
        <v>0</v>
      </c>
      <c r="P719" s="27">
        <f t="shared" si="369"/>
        <v>0</v>
      </c>
      <c r="Q719" s="27">
        <f t="shared" si="369"/>
        <v>0</v>
      </c>
      <c r="R719" s="36"/>
      <c r="S719" s="36"/>
    </row>
    <row r="720" spans="1:19" s="5" customFormat="1" ht="28.5">
      <c r="A720" s="35"/>
      <c r="B720" s="45"/>
      <c r="C720" s="26" t="s">
        <v>2</v>
      </c>
      <c r="D720" s="27">
        <f t="shared" si="367"/>
        <v>0</v>
      </c>
      <c r="E720" s="27">
        <f t="shared" si="367"/>
        <v>0</v>
      </c>
      <c r="F720" s="27">
        <f aca="true" t="shared" si="370" ref="F720:Q720">F706+F713</f>
        <v>0</v>
      </c>
      <c r="G720" s="27">
        <f t="shared" si="370"/>
        <v>0</v>
      </c>
      <c r="H720" s="27">
        <f t="shared" si="370"/>
        <v>0</v>
      </c>
      <c r="I720" s="27">
        <f t="shared" si="370"/>
        <v>0</v>
      </c>
      <c r="J720" s="27">
        <f t="shared" si="370"/>
        <v>0</v>
      </c>
      <c r="K720" s="27">
        <f t="shared" si="370"/>
        <v>0</v>
      </c>
      <c r="L720" s="27">
        <f t="shared" si="370"/>
        <v>0</v>
      </c>
      <c r="M720" s="27">
        <f t="shared" si="370"/>
        <v>0</v>
      </c>
      <c r="N720" s="27">
        <f t="shared" si="370"/>
        <v>0</v>
      </c>
      <c r="O720" s="27">
        <f t="shared" si="370"/>
        <v>0</v>
      </c>
      <c r="P720" s="27">
        <f t="shared" si="370"/>
        <v>0</v>
      </c>
      <c r="Q720" s="27">
        <f t="shared" si="370"/>
        <v>0</v>
      </c>
      <c r="R720" s="36"/>
      <c r="S720" s="36"/>
    </row>
    <row r="721" spans="1:19" s="5" customFormat="1" ht="28.5">
      <c r="A721" s="35"/>
      <c r="B721" s="45"/>
      <c r="C721" s="26" t="s">
        <v>119</v>
      </c>
      <c r="D721" s="27">
        <f t="shared" si="367"/>
        <v>0</v>
      </c>
      <c r="E721" s="27">
        <f t="shared" si="367"/>
        <v>0</v>
      </c>
      <c r="F721" s="27">
        <f aca="true" t="shared" si="371" ref="F721:Q721">F707+F714</f>
        <v>0</v>
      </c>
      <c r="G721" s="27">
        <f t="shared" si="371"/>
        <v>0</v>
      </c>
      <c r="H721" s="27">
        <f t="shared" si="371"/>
        <v>0</v>
      </c>
      <c r="I721" s="27">
        <f t="shared" si="371"/>
        <v>0</v>
      </c>
      <c r="J721" s="27">
        <f t="shared" si="371"/>
        <v>0</v>
      </c>
      <c r="K721" s="27">
        <f t="shared" si="371"/>
        <v>0</v>
      </c>
      <c r="L721" s="27">
        <f t="shared" si="371"/>
        <v>0</v>
      </c>
      <c r="M721" s="27">
        <f t="shared" si="371"/>
        <v>0</v>
      </c>
      <c r="N721" s="27">
        <f t="shared" si="371"/>
        <v>0</v>
      </c>
      <c r="O721" s="27">
        <f t="shared" si="371"/>
        <v>0</v>
      </c>
      <c r="P721" s="27">
        <f t="shared" si="371"/>
        <v>0</v>
      </c>
      <c r="Q721" s="27">
        <f t="shared" si="371"/>
        <v>0</v>
      </c>
      <c r="R721" s="36"/>
      <c r="S721" s="36"/>
    </row>
    <row r="722" spans="1:19" s="5" customFormat="1" ht="28.5">
      <c r="A722" s="35"/>
      <c r="B722" s="45"/>
      <c r="C722" s="26" t="s">
        <v>120</v>
      </c>
      <c r="D722" s="27">
        <f t="shared" si="367"/>
        <v>0</v>
      </c>
      <c r="E722" s="27">
        <f t="shared" si="367"/>
        <v>0</v>
      </c>
      <c r="F722" s="27">
        <f aca="true" t="shared" si="372" ref="F722:Q722">F708+F715</f>
        <v>0</v>
      </c>
      <c r="G722" s="27">
        <f t="shared" si="372"/>
        <v>0</v>
      </c>
      <c r="H722" s="27">
        <f t="shared" si="372"/>
        <v>0</v>
      </c>
      <c r="I722" s="27">
        <f t="shared" si="372"/>
        <v>0</v>
      </c>
      <c r="J722" s="27">
        <f t="shared" si="372"/>
        <v>0</v>
      </c>
      <c r="K722" s="27">
        <f t="shared" si="372"/>
        <v>0</v>
      </c>
      <c r="L722" s="27">
        <f t="shared" si="372"/>
        <v>0</v>
      </c>
      <c r="M722" s="27">
        <f t="shared" si="372"/>
        <v>0</v>
      </c>
      <c r="N722" s="27">
        <f t="shared" si="372"/>
        <v>0</v>
      </c>
      <c r="O722" s="27">
        <f t="shared" si="372"/>
        <v>0</v>
      </c>
      <c r="P722" s="27">
        <f t="shared" si="372"/>
        <v>0</v>
      </c>
      <c r="Q722" s="27">
        <f t="shared" si="372"/>
        <v>0</v>
      </c>
      <c r="R722" s="36"/>
      <c r="S722" s="36"/>
    </row>
    <row r="723" spans="1:19" s="5" customFormat="1" ht="28.5">
      <c r="A723" s="35"/>
      <c r="B723" s="45"/>
      <c r="C723" s="26" t="s">
        <v>121</v>
      </c>
      <c r="D723" s="27">
        <f t="shared" si="367"/>
        <v>0</v>
      </c>
      <c r="E723" s="27">
        <f t="shared" si="367"/>
        <v>0</v>
      </c>
      <c r="F723" s="27">
        <f aca="true" t="shared" si="373" ref="F723:Q723">F709+F716</f>
        <v>0</v>
      </c>
      <c r="G723" s="27">
        <f t="shared" si="373"/>
        <v>0</v>
      </c>
      <c r="H723" s="27">
        <f t="shared" si="373"/>
        <v>0</v>
      </c>
      <c r="I723" s="27">
        <f t="shared" si="373"/>
        <v>0</v>
      </c>
      <c r="J723" s="27">
        <f t="shared" si="373"/>
        <v>0</v>
      </c>
      <c r="K723" s="27">
        <f t="shared" si="373"/>
        <v>0</v>
      </c>
      <c r="L723" s="27">
        <f t="shared" si="373"/>
        <v>0</v>
      </c>
      <c r="M723" s="27">
        <f t="shared" si="373"/>
        <v>0</v>
      </c>
      <c r="N723" s="27">
        <f t="shared" si="373"/>
        <v>0</v>
      </c>
      <c r="O723" s="27">
        <f t="shared" si="373"/>
        <v>0</v>
      </c>
      <c r="P723" s="27">
        <f t="shared" si="373"/>
        <v>0</v>
      </c>
      <c r="Q723" s="27">
        <f t="shared" si="373"/>
        <v>0</v>
      </c>
      <c r="R723" s="36"/>
      <c r="S723" s="36"/>
    </row>
    <row r="724" spans="1:19" s="5" customFormat="1" ht="15" customHeight="1">
      <c r="A724" s="37" t="s">
        <v>114</v>
      </c>
      <c r="B724" s="38" t="s">
        <v>101</v>
      </c>
      <c r="C724" s="26" t="s">
        <v>14</v>
      </c>
      <c r="D724" s="27">
        <f>SUM(D725:D730)</f>
        <v>8221.3</v>
      </c>
      <c r="E724" s="27">
        <f>SUM(E725:E730)</f>
        <v>398</v>
      </c>
      <c r="F724" s="27">
        <f>SUM(F725:F730)</f>
        <v>8221.3</v>
      </c>
      <c r="G724" s="27">
        <f>SUM(G725:G730)</f>
        <v>398</v>
      </c>
      <c r="H724" s="27">
        <f aca="true" t="shared" si="374" ref="H724:Q724">SUM(H725:H730)</f>
        <v>0</v>
      </c>
      <c r="I724" s="27">
        <f t="shared" si="374"/>
        <v>0</v>
      </c>
      <c r="J724" s="27">
        <f t="shared" si="374"/>
        <v>0</v>
      </c>
      <c r="K724" s="27">
        <f t="shared" si="374"/>
        <v>0</v>
      </c>
      <c r="L724" s="27">
        <f t="shared" si="374"/>
        <v>0</v>
      </c>
      <c r="M724" s="27">
        <f t="shared" si="374"/>
        <v>0</v>
      </c>
      <c r="N724" s="27">
        <f t="shared" si="374"/>
        <v>0</v>
      </c>
      <c r="O724" s="27">
        <f t="shared" si="374"/>
        <v>0</v>
      </c>
      <c r="P724" s="27">
        <f t="shared" si="374"/>
        <v>0</v>
      </c>
      <c r="Q724" s="27">
        <f t="shared" si="374"/>
        <v>0</v>
      </c>
      <c r="R724" s="38" t="s">
        <v>18</v>
      </c>
      <c r="S724" s="38"/>
    </row>
    <row r="725" spans="1:19" s="5" customFormat="1" ht="28.5">
      <c r="A725" s="37"/>
      <c r="B725" s="38"/>
      <c r="C725" s="26" t="s">
        <v>0</v>
      </c>
      <c r="D725" s="27">
        <f aca="true" t="shared" si="375" ref="D725:D730">F725+H725+J725+L725</f>
        <v>398</v>
      </c>
      <c r="E725" s="27">
        <f aca="true" t="shared" si="376" ref="E725:E730">G725+I725+K725+M725</f>
        <v>398</v>
      </c>
      <c r="F725" s="27">
        <f aca="true" t="shared" si="377" ref="F725:G730">F746</f>
        <v>398</v>
      </c>
      <c r="G725" s="27">
        <f t="shared" si="377"/>
        <v>398</v>
      </c>
      <c r="H725" s="27">
        <f aca="true" t="shared" si="378" ref="H725:Q725">H746</f>
        <v>0</v>
      </c>
      <c r="I725" s="27">
        <f t="shared" si="378"/>
        <v>0</v>
      </c>
      <c r="J725" s="27">
        <f t="shared" si="378"/>
        <v>0</v>
      </c>
      <c r="K725" s="27">
        <f t="shared" si="378"/>
        <v>0</v>
      </c>
      <c r="L725" s="27">
        <f t="shared" si="378"/>
        <v>0</v>
      </c>
      <c r="M725" s="27">
        <f t="shared" si="378"/>
        <v>0</v>
      </c>
      <c r="N725" s="27">
        <f t="shared" si="378"/>
        <v>0</v>
      </c>
      <c r="O725" s="27">
        <f t="shared" si="378"/>
        <v>0</v>
      </c>
      <c r="P725" s="27">
        <f t="shared" si="378"/>
        <v>0</v>
      </c>
      <c r="Q725" s="27">
        <f t="shared" si="378"/>
        <v>0</v>
      </c>
      <c r="R725" s="38"/>
      <c r="S725" s="38"/>
    </row>
    <row r="726" spans="1:19" s="5" customFormat="1" ht="28.5">
      <c r="A726" s="37"/>
      <c r="B726" s="38"/>
      <c r="C726" s="26" t="s">
        <v>1</v>
      </c>
      <c r="D726" s="27">
        <f t="shared" si="375"/>
        <v>7823.3</v>
      </c>
      <c r="E726" s="27">
        <f t="shared" si="376"/>
        <v>0</v>
      </c>
      <c r="F726" s="27">
        <f t="shared" si="377"/>
        <v>7823.3</v>
      </c>
      <c r="G726" s="27">
        <f t="shared" si="377"/>
        <v>0</v>
      </c>
      <c r="H726" s="27">
        <f aca="true" t="shared" si="379" ref="H726:Q726">H747</f>
        <v>0</v>
      </c>
      <c r="I726" s="27">
        <f t="shared" si="379"/>
        <v>0</v>
      </c>
      <c r="J726" s="27">
        <f t="shared" si="379"/>
        <v>0</v>
      </c>
      <c r="K726" s="27">
        <f t="shared" si="379"/>
        <v>0</v>
      </c>
      <c r="L726" s="27">
        <f t="shared" si="379"/>
        <v>0</v>
      </c>
      <c r="M726" s="27">
        <f t="shared" si="379"/>
        <v>0</v>
      </c>
      <c r="N726" s="27">
        <f t="shared" si="379"/>
        <v>0</v>
      </c>
      <c r="O726" s="27">
        <f t="shared" si="379"/>
        <v>0</v>
      </c>
      <c r="P726" s="27">
        <f t="shared" si="379"/>
        <v>0</v>
      </c>
      <c r="Q726" s="27">
        <f t="shared" si="379"/>
        <v>0</v>
      </c>
      <c r="R726" s="38"/>
      <c r="S726" s="38"/>
    </row>
    <row r="727" spans="1:19" s="5" customFormat="1" ht="28.5">
      <c r="A727" s="37"/>
      <c r="B727" s="38"/>
      <c r="C727" s="26" t="s">
        <v>2</v>
      </c>
      <c r="D727" s="27">
        <f t="shared" si="375"/>
        <v>0</v>
      </c>
      <c r="E727" s="27">
        <f t="shared" si="376"/>
        <v>0</v>
      </c>
      <c r="F727" s="27">
        <f t="shared" si="377"/>
        <v>0</v>
      </c>
      <c r="G727" s="27">
        <f t="shared" si="377"/>
        <v>0</v>
      </c>
      <c r="H727" s="27">
        <f aca="true" t="shared" si="380" ref="H727:Q727">H748</f>
        <v>0</v>
      </c>
      <c r="I727" s="27">
        <f t="shared" si="380"/>
        <v>0</v>
      </c>
      <c r="J727" s="27">
        <f t="shared" si="380"/>
        <v>0</v>
      </c>
      <c r="K727" s="27">
        <f t="shared" si="380"/>
        <v>0</v>
      </c>
      <c r="L727" s="27">
        <f t="shared" si="380"/>
        <v>0</v>
      </c>
      <c r="M727" s="27">
        <f t="shared" si="380"/>
        <v>0</v>
      </c>
      <c r="N727" s="27">
        <f t="shared" si="380"/>
        <v>0</v>
      </c>
      <c r="O727" s="27">
        <f t="shared" si="380"/>
        <v>0</v>
      </c>
      <c r="P727" s="27">
        <f t="shared" si="380"/>
        <v>0</v>
      </c>
      <c r="Q727" s="27">
        <f t="shared" si="380"/>
        <v>0</v>
      </c>
      <c r="R727" s="38"/>
      <c r="S727" s="38"/>
    </row>
    <row r="728" spans="1:19" s="5" customFormat="1" ht="28.5">
      <c r="A728" s="37"/>
      <c r="B728" s="38"/>
      <c r="C728" s="26" t="s">
        <v>119</v>
      </c>
      <c r="D728" s="27">
        <f t="shared" si="375"/>
        <v>0</v>
      </c>
      <c r="E728" s="27">
        <f t="shared" si="376"/>
        <v>0</v>
      </c>
      <c r="F728" s="27">
        <f t="shared" si="377"/>
        <v>0</v>
      </c>
      <c r="G728" s="27">
        <f t="shared" si="377"/>
        <v>0</v>
      </c>
      <c r="H728" s="27">
        <f aca="true" t="shared" si="381" ref="H728:Q728">H749</f>
        <v>0</v>
      </c>
      <c r="I728" s="27">
        <f t="shared" si="381"/>
        <v>0</v>
      </c>
      <c r="J728" s="27">
        <f t="shared" si="381"/>
        <v>0</v>
      </c>
      <c r="K728" s="27">
        <f t="shared" si="381"/>
        <v>0</v>
      </c>
      <c r="L728" s="27">
        <f t="shared" si="381"/>
        <v>0</v>
      </c>
      <c r="M728" s="27">
        <f t="shared" si="381"/>
        <v>0</v>
      </c>
      <c r="N728" s="27">
        <f t="shared" si="381"/>
        <v>0</v>
      </c>
      <c r="O728" s="27">
        <f t="shared" si="381"/>
        <v>0</v>
      </c>
      <c r="P728" s="27">
        <f t="shared" si="381"/>
        <v>0</v>
      </c>
      <c r="Q728" s="27">
        <f t="shared" si="381"/>
        <v>0</v>
      </c>
      <c r="R728" s="38"/>
      <c r="S728" s="38"/>
    </row>
    <row r="729" spans="1:19" s="5" customFormat="1" ht="28.5">
      <c r="A729" s="37"/>
      <c r="B729" s="38"/>
      <c r="C729" s="26" t="s">
        <v>120</v>
      </c>
      <c r="D729" s="27">
        <f t="shared" si="375"/>
        <v>0</v>
      </c>
      <c r="E729" s="27">
        <f t="shared" si="376"/>
        <v>0</v>
      </c>
      <c r="F729" s="27">
        <f t="shared" si="377"/>
        <v>0</v>
      </c>
      <c r="G729" s="27">
        <f t="shared" si="377"/>
        <v>0</v>
      </c>
      <c r="H729" s="27">
        <f aca="true" t="shared" si="382" ref="H729:Q729">H750</f>
        <v>0</v>
      </c>
      <c r="I729" s="27">
        <f t="shared" si="382"/>
        <v>0</v>
      </c>
      <c r="J729" s="27">
        <f t="shared" si="382"/>
        <v>0</v>
      </c>
      <c r="K729" s="27">
        <f t="shared" si="382"/>
        <v>0</v>
      </c>
      <c r="L729" s="27">
        <f t="shared" si="382"/>
        <v>0</v>
      </c>
      <c r="M729" s="27">
        <f t="shared" si="382"/>
        <v>0</v>
      </c>
      <c r="N729" s="27">
        <f t="shared" si="382"/>
        <v>0</v>
      </c>
      <c r="O729" s="27">
        <f t="shared" si="382"/>
        <v>0</v>
      </c>
      <c r="P729" s="27">
        <f t="shared" si="382"/>
        <v>0</v>
      </c>
      <c r="Q729" s="27">
        <f t="shared" si="382"/>
        <v>0</v>
      </c>
      <c r="R729" s="38"/>
      <c r="S729" s="38"/>
    </row>
    <row r="730" spans="1:19" s="5" customFormat="1" ht="28.5">
      <c r="A730" s="37"/>
      <c r="B730" s="38"/>
      <c r="C730" s="26" t="s">
        <v>121</v>
      </c>
      <c r="D730" s="27">
        <f t="shared" si="375"/>
        <v>0</v>
      </c>
      <c r="E730" s="27">
        <f t="shared" si="376"/>
        <v>0</v>
      </c>
      <c r="F730" s="27">
        <f t="shared" si="377"/>
        <v>0</v>
      </c>
      <c r="G730" s="27">
        <f t="shared" si="377"/>
        <v>0</v>
      </c>
      <c r="H730" s="27">
        <f aca="true" t="shared" si="383" ref="H730:Q730">H751</f>
        <v>0</v>
      </c>
      <c r="I730" s="27">
        <f t="shared" si="383"/>
        <v>0</v>
      </c>
      <c r="J730" s="27">
        <f t="shared" si="383"/>
        <v>0</v>
      </c>
      <c r="K730" s="27">
        <f t="shared" si="383"/>
        <v>0</v>
      </c>
      <c r="L730" s="27">
        <f t="shared" si="383"/>
        <v>0</v>
      </c>
      <c r="M730" s="27">
        <f t="shared" si="383"/>
        <v>0</v>
      </c>
      <c r="N730" s="27">
        <f t="shared" si="383"/>
        <v>0</v>
      </c>
      <c r="O730" s="27">
        <f t="shared" si="383"/>
        <v>0</v>
      </c>
      <c r="P730" s="27">
        <f t="shared" si="383"/>
        <v>0</v>
      </c>
      <c r="Q730" s="27">
        <f t="shared" si="383"/>
        <v>0</v>
      </c>
      <c r="R730" s="38"/>
      <c r="S730" s="38"/>
    </row>
    <row r="731" spans="1:22" ht="20.25" customHeight="1">
      <c r="A731" s="35" t="s">
        <v>115</v>
      </c>
      <c r="B731" s="39" t="s">
        <v>42</v>
      </c>
      <c r="C731" s="24" t="s">
        <v>14</v>
      </c>
      <c r="D731" s="29">
        <f>SUM(D732:D737)</f>
        <v>7823.3</v>
      </c>
      <c r="E731" s="29">
        <f>SUM(E732:E737)</f>
        <v>0</v>
      </c>
      <c r="F731" s="29">
        <f>SUM(F732:F737)</f>
        <v>7823.3</v>
      </c>
      <c r="G731" s="29">
        <f aca="true" t="shared" si="384" ref="G731:Q731">SUM(G732:G737)</f>
        <v>0</v>
      </c>
      <c r="H731" s="29">
        <f t="shared" si="384"/>
        <v>0</v>
      </c>
      <c r="I731" s="29">
        <f t="shared" si="384"/>
        <v>0</v>
      </c>
      <c r="J731" s="29">
        <f t="shared" si="384"/>
        <v>0</v>
      </c>
      <c r="K731" s="29">
        <f t="shared" si="384"/>
        <v>0</v>
      </c>
      <c r="L731" s="29">
        <f t="shared" si="384"/>
        <v>0</v>
      </c>
      <c r="M731" s="29">
        <f t="shared" si="384"/>
        <v>0</v>
      </c>
      <c r="N731" s="29">
        <f t="shared" si="384"/>
        <v>0</v>
      </c>
      <c r="O731" s="29">
        <f t="shared" si="384"/>
        <v>0</v>
      </c>
      <c r="P731" s="29">
        <f t="shared" si="384"/>
        <v>0</v>
      </c>
      <c r="Q731" s="29">
        <f t="shared" si="384"/>
        <v>0</v>
      </c>
      <c r="R731" s="36" t="s">
        <v>18</v>
      </c>
      <c r="S731" s="36"/>
      <c r="V731" s="6"/>
    </row>
    <row r="732" spans="1:22" ht="20.25" customHeight="1">
      <c r="A732" s="35"/>
      <c r="B732" s="39"/>
      <c r="C732" s="24" t="s">
        <v>0</v>
      </c>
      <c r="D732" s="29">
        <f aca="true" t="shared" si="385" ref="D732:D737">F732+H732+J732+L732</f>
        <v>0</v>
      </c>
      <c r="E732" s="29">
        <f aca="true" t="shared" si="386" ref="E732:E737">G732+I732+K732+M732</f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36"/>
      <c r="S732" s="36"/>
      <c r="V732" s="6"/>
    </row>
    <row r="733" spans="1:22" ht="20.25" customHeight="1">
      <c r="A733" s="35"/>
      <c r="B733" s="39"/>
      <c r="C733" s="24" t="s">
        <v>1</v>
      </c>
      <c r="D733" s="29">
        <f t="shared" si="385"/>
        <v>7823.3</v>
      </c>
      <c r="E733" s="29">
        <f t="shared" si="386"/>
        <v>0</v>
      </c>
      <c r="F733" s="29">
        <v>7823.3</v>
      </c>
      <c r="G733" s="29">
        <v>0</v>
      </c>
      <c r="H733" s="29">
        <v>0</v>
      </c>
      <c r="I733" s="29">
        <v>0</v>
      </c>
      <c r="J733" s="29">
        <v>0</v>
      </c>
      <c r="K733" s="29">
        <v>0</v>
      </c>
      <c r="L733" s="29">
        <v>0</v>
      </c>
      <c r="M733" s="29">
        <v>0</v>
      </c>
      <c r="N733" s="29">
        <v>0</v>
      </c>
      <c r="O733" s="29">
        <v>0</v>
      </c>
      <c r="P733" s="29">
        <v>0</v>
      </c>
      <c r="Q733" s="29">
        <v>0</v>
      </c>
      <c r="R733" s="36"/>
      <c r="S733" s="36"/>
      <c r="V733" s="6"/>
    </row>
    <row r="734" spans="1:22" ht="20.25" customHeight="1">
      <c r="A734" s="35"/>
      <c r="B734" s="39"/>
      <c r="C734" s="24" t="s">
        <v>2</v>
      </c>
      <c r="D734" s="29">
        <f t="shared" si="385"/>
        <v>0</v>
      </c>
      <c r="E734" s="29">
        <f t="shared" si="386"/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36"/>
      <c r="S734" s="36"/>
      <c r="V734" s="6"/>
    </row>
    <row r="735" spans="1:19" ht="15">
      <c r="A735" s="35"/>
      <c r="B735" s="39"/>
      <c r="C735" s="24" t="s">
        <v>119</v>
      </c>
      <c r="D735" s="29">
        <f t="shared" si="385"/>
        <v>0</v>
      </c>
      <c r="E735" s="29">
        <f t="shared" si="386"/>
        <v>0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36"/>
      <c r="S735" s="36"/>
    </row>
    <row r="736" spans="1:19" ht="15">
      <c r="A736" s="35"/>
      <c r="B736" s="39"/>
      <c r="C736" s="24" t="s">
        <v>120</v>
      </c>
      <c r="D736" s="29">
        <f t="shared" si="385"/>
        <v>0</v>
      </c>
      <c r="E736" s="29">
        <f t="shared" si="386"/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  <c r="R736" s="36"/>
      <c r="S736" s="36"/>
    </row>
    <row r="737" spans="1:19" ht="15">
      <c r="A737" s="35"/>
      <c r="B737" s="39"/>
      <c r="C737" s="24" t="s">
        <v>121</v>
      </c>
      <c r="D737" s="29">
        <f t="shared" si="385"/>
        <v>0</v>
      </c>
      <c r="E737" s="29">
        <f t="shared" si="386"/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  <c r="R737" s="36"/>
      <c r="S737" s="36"/>
    </row>
    <row r="738" spans="1:22" ht="20.25" customHeight="1">
      <c r="A738" s="35"/>
      <c r="B738" s="39" t="s">
        <v>43</v>
      </c>
      <c r="C738" s="24" t="s">
        <v>14</v>
      </c>
      <c r="D738" s="29">
        <f>SUM(D739:D744)</f>
        <v>398</v>
      </c>
      <c r="E738" s="29">
        <f>SUM(E739:E744)</f>
        <v>398</v>
      </c>
      <c r="F738" s="29">
        <f>SUM(F739:F744)</f>
        <v>398</v>
      </c>
      <c r="G738" s="29">
        <f aca="true" t="shared" si="387" ref="G738:Q738">SUM(G739:G744)</f>
        <v>398</v>
      </c>
      <c r="H738" s="29">
        <f t="shared" si="387"/>
        <v>0</v>
      </c>
      <c r="I738" s="29">
        <f t="shared" si="387"/>
        <v>0</v>
      </c>
      <c r="J738" s="29">
        <f t="shared" si="387"/>
        <v>0</v>
      </c>
      <c r="K738" s="29">
        <f t="shared" si="387"/>
        <v>0</v>
      </c>
      <c r="L738" s="29">
        <f t="shared" si="387"/>
        <v>0</v>
      </c>
      <c r="M738" s="29">
        <f t="shared" si="387"/>
        <v>0</v>
      </c>
      <c r="N738" s="29">
        <f t="shared" si="387"/>
        <v>0</v>
      </c>
      <c r="O738" s="29">
        <f t="shared" si="387"/>
        <v>0</v>
      </c>
      <c r="P738" s="29">
        <f t="shared" si="387"/>
        <v>0</v>
      </c>
      <c r="Q738" s="29">
        <f t="shared" si="387"/>
        <v>0</v>
      </c>
      <c r="R738" s="36"/>
      <c r="S738" s="36"/>
      <c r="V738" s="6"/>
    </row>
    <row r="739" spans="1:22" ht="20.25" customHeight="1">
      <c r="A739" s="35"/>
      <c r="B739" s="39"/>
      <c r="C739" s="24" t="s">
        <v>0</v>
      </c>
      <c r="D739" s="29">
        <f aca="true" t="shared" si="388" ref="D739:D744">F739+H739+J739+L739</f>
        <v>398</v>
      </c>
      <c r="E739" s="29">
        <f aca="true" t="shared" si="389" ref="E739:E744">G739+I739+K739+M739</f>
        <v>398</v>
      </c>
      <c r="F739" s="29">
        <v>398</v>
      </c>
      <c r="G739" s="29">
        <v>398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36"/>
      <c r="S739" s="36"/>
      <c r="V739" s="6"/>
    </row>
    <row r="740" spans="1:22" ht="20.25" customHeight="1">
      <c r="A740" s="35"/>
      <c r="B740" s="39"/>
      <c r="C740" s="24" t="s">
        <v>1</v>
      </c>
      <c r="D740" s="29">
        <f t="shared" si="388"/>
        <v>0</v>
      </c>
      <c r="E740" s="29">
        <f t="shared" si="389"/>
        <v>0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36"/>
      <c r="S740" s="36"/>
      <c r="V740" s="6"/>
    </row>
    <row r="741" spans="1:22" ht="20.25" customHeight="1">
      <c r="A741" s="35"/>
      <c r="B741" s="39"/>
      <c r="C741" s="24" t="s">
        <v>2</v>
      </c>
      <c r="D741" s="29">
        <f t="shared" si="388"/>
        <v>0</v>
      </c>
      <c r="E741" s="29">
        <f t="shared" si="389"/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36"/>
      <c r="S741" s="36"/>
      <c r="V741" s="6"/>
    </row>
    <row r="742" spans="1:19" ht="15">
      <c r="A742" s="35"/>
      <c r="B742" s="39"/>
      <c r="C742" s="24" t="s">
        <v>119</v>
      </c>
      <c r="D742" s="29">
        <f t="shared" si="388"/>
        <v>0</v>
      </c>
      <c r="E742" s="29">
        <f t="shared" si="389"/>
        <v>0</v>
      </c>
      <c r="F742" s="29">
        <v>0</v>
      </c>
      <c r="G742" s="29">
        <v>0</v>
      </c>
      <c r="H742" s="29">
        <v>0</v>
      </c>
      <c r="I742" s="29">
        <v>0</v>
      </c>
      <c r="J742" s="29">
        <v>0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36"/>
      <c r="S742" s="36"/>
    </row>
    <row r="743" spans="1:19" ht="15">
      <c r="A743" s="35"/>
      <c r="B743" s="39"/>
      <c r="C743" s="24" t="s">
        <v>120</v>
      </c>
      <c r="D743" s="29">
        <f t="shared" si="388"/>
        <v>0</v>
      </c>
      <c r="E743" s="29">
        <f t="shared" si="389"/>
        <v>0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  <c r="R743" s="36"/>
      <c r="S743" s="36"/>
    </row>
    <row r="744" spans="1:19" ht="15">
      <c r="A744" s="35"/>
      <c r="B744" s="39"/>
      <c r="C744" s="24" t="s">
        <v>121</v>
      </c>
      <c r="D744" s="29">
        <f t="shared" si="388"/>
        <v>0</v>
      </c>
      <c r="E744" s="29">
        <f t="shared" si="389"/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36"/>
      <c r="S744" s="36"/>
    </row>
    <row r="745" spans="1:19" s="5" customFormat="1" ht="14.25" customHeight="1">
      <c r="A745" s="35"/>
      <c r="B745" s="45" t="s">
        <v>124</v>
      </c>
      <c r="C745" s="26" t="s">
        <v>14</v>
      </c>
      <c r="D745" s="27">
        <f>SUM(D746:D751)</f>
        <v>8221.3</v>
      </c>
      <c r="E745" s="27">
        <f>SUM(E746:E751)</f>
        <v>398</v>
      </c>
      <c r="F745" s="27">
        <f>SUM(F746:F751)</f>
        <v>8221.3</v>
      </c>
      <c r="G745" s="27">
        <f aca="true" t="shared" si="390" ref="G745:Q745">SUM(G746:G751)</f>
        <v>398</v>
      </c>
      <c r="H745" s="27">
        <f t="shared" si="390"/>
        <v>0</v>
      </c>
      <c r="I745" s="27">
        <f t="shared" si="390"/>
        <v>0</v>
      </c>
      <c r="J745" s="27">
        <f t="shared" si="390"/>
        <v>0</v>
      </c>
      <c r="K745" s="27">
        <f t="shared" si="390"/>
        <v>0</v>
      </c>
      <c r="L745" s="27">
        <f t="shared" si="390"/>
        <v>0</v>
      </c>
      <c r="M745" s="27">
        <f t="shared" si="390"/>
        <v>0</v>
      </c>
      <c r="N745" s="27">
        <f t="shared" si="390"/>
        <v>0</v>
      </c>
      <c r="O745" s="27">
        <f t="shared" si="390"/>
        <v>0</v>
      </c>
      <c r="P745" s="27">
        <f t="shared" si="390"/>
        <v>0</v>
      </c>
      <c r="Q745" s="27">
        <f t="shared" si="390"/>
        <v>0</v>
      </c>
      <c r="R745" s="36"/>
      <c r="S745" s="36"/>
    </row>
    <row r="746" spans="1:19" s="5" customFormat="1" ht="28.5">
      <c r="A746" s="35"/>
      <c r="B746" s="45"/>
      <c r="C746" s="26" t="s">
        <v>0</v>
      </c>
      <c r="D746" s="27">
        <f aca="true" t="shared" si="391" ref="D746:E751">F746+H746+J746+L746</f>
        <v>398</v>
      </c>
      <c r="E746" s="27">
        <f t="shared" si="391"/>
        <v>398</v>
      </c>
      <c r="F746" s="27">
        <f aca="true" t="shared" si="392" ref="F746:Q746">F732+F739</f>
        <v>398</v>
      </c>
      <c r="G746" s="27">
        <f t="shared" si="392"/>
        <v>398</v>
      </c>
      <c r="H746" s="27">
        <f t="shared" si="392"/>
        <v>0</v>
      </c>
      <c r="I746" s="27">
        <f t="shared" si="392"/>
        <v>0</v>
      </c>
      <c r="J746" s="27">
        <f t="shared" si="392"/>
        <v>0</v>
      </c>
      <c r="K746" s="27">
        <f t="shared" si="392"/>
        <v>0</v>
      </c>
      <c r="L746" s="27">
        <f t="shared" si="392"/>
        <v>0</v>
      </c>
      <c r="M746" s="27">
        <f t="shared" si="392"/>
        <v>0</v>
      </c>
      <c r="N746" s="27">
        <f t="shared" si="392"/>
        <v>0</v>
      </c>
      <c r="O746" s="27">
        <f t="shared" si="392"/>
        <v>0</v>
      </c>
      <c r="P746" s="27">
        <f t="shared" si="392"/>
        <v>0</v>
      </c>
      <c r="Q746" s="27">
        <f t="shared" si="392"/>
        <v>0</v>
      </c>
      <c r="R746" s="36"/>
      <c r="S746" s="36"/>
    </row>
    <row r="747" spans="1:19" s="5" customFormat="1" ht="28.5">
      <c r="A747" s="35"/>
      <c r="B747" s="45"/>
      <c r="C747" s="26" t="s">
        <v>1</v>
      </c>
      <c r="D747" s="27">
        <f t="shared" si="391"/>
        <v>7823.3</v>
      </c>
      <c r="E747" s="27">
        <f t="shared" si="391"/>
        <v>0</v>
      </c>
      <c r="F747" s="27">
        <f aca="true" t="shared" si="393" ref="F747:Q747">F733+F740</f>
        <v>7823.3</v>
      </c>
      <c r="G747" s="27">
        <f t="shared" si="393"/>
        <v>0</v>
      </c>
      <c r="H747" s="27">
        <f t="shared" si="393"/>
        <v>0</v>
      </c>
      <c r="I747" s="27">
        <f t="shared" si="393"/>
        <v>0</v>
      </c>
      <c r="J747" s="27">
        <f t="shared" si="393"/>
        <v>0</v>
      </c>
      <c r="K747" s="27">
        <f t="shared" si="393"/>
        <v>0</v>
      </c>
      <c r="L747" s="27">
        <f t="shared" si="393"/>
        <v>0</v>
      </c>
      <c r="M747" s="27">
        <f t="shared" si="393"/>
        <v>0</v>
      </c>
      <c r="N747" s="27">
        <f t="shared" si="393"/>
        <v>0</v>
      </c>
      <c r="O747" s="27">
        <f t="shared" si="393"/>
        <v>0</v>
      </c>
      <c r="P747" s="27">
        <f t="shared" si="393"/>
        <v>0</v>
      </c>
      <c r="Q747" s="27">
        <f t="shared" si="393"/>
        <v>0</v>
      </c>
      <c r="R747" s="36"/>
      <c r="S747" s="36"/>
    </row>
    <row r="748" spans="1:19" s="5" customFormat="1" ht="28.5">
      <c r="A748" s="35"/>
      <c r="B748" s="45"/>
      <c r="C748" s="26" t="s">
        <v>2</v>
      </c>
      <c r="D748" s="27">
        <f t="shared" si="391"/>
        <v>0</v>
      </c>
      <c r="E748" s="27">
        <f t="shared" si="391"/>
        <v>0</v>
      </c>
      <c r="F748" s="27">
        <f aca="true" t="shared" si="394" ref="F748:Q748">F734+F741</f>
        <v>0</v>
      </c>
      <c r="G748" s="27">
        <f t="shared" si="394"/>
        <v>0</v>
      </c>
      <c r="H748" s="27">
        <f t="shared" si="394"/>
        <v>0</v>
      </c>
      <c r="I748" s="27">
        <f t="shared" si="394"/>
        <v>0</v>
      </c>
      <c r="J748" s="27">
        <f t="shared" si="394"/>
        <v>0</v>
      </c>
      <c r="K748" s="27">
        <f t="shared" si="394"/>
        <v>0</v>
      </c>
      <c r="L748" s="27">
        <f t="shared" si="394"/>
        <v>0</v>
      </c>
      <c r="M748" s="27">
        <f t="shared" si="394"/>
        <v>0</v>
      </c>
      <c r="N748" s="27">
        <f t="shared" si="394"/>
        <v>0</v>
      </c>
      <c r="O748" s="27">
        <f t="shared" si="394"/>
        <v>0</v>
      </c>
      <c r="P748" s="27">
        <f t="shared" si="394"/>
        <v>0</v>
      </c>
      <c r="Q748" s="27">
        <f t="shared" si="394"/>
        <v>0</v>
      </c>
      <c r="R748" s="36"/>
      <c r="S748" s="36"/>
    </row>
    <row r="749" spans="1:19" s="5" customFormat="1" ht="28.5">
      <c r="A749" s="35"/>
      <c r="B749" s="45"/>
      <c r="C749" s="26" t="s">
        <v>119</v>
      </c>
      <c r="D749" s="27">
        <f t="shared" si="391"/>
        <v>0</v>
      </c>
      <c r="E749" s="27">
        <f t="shared" si="391"/>
        <v>0</v>
      </c>
      <c r="F749" s="27">
        <f aca="true" t="shared" si="395" ref="F749:Q749">F735+F742</f>
        <v>0</v>
      </c>
      <c r="G749" s="27">
        <f t="shared" si="395"/>
        <v>0</v>
      </c>
      <c r="H749" s="27">
        <f t="shared" si="395"/>
        <v>0</v>
      </c>
      <c r="I749" s="27">
        <f t="shared" si="395"/>
        <v>0</v>
      </c>
      <c r="J749" s="27">
        <f t="shared" si="395"/>
        <v>0</v>
      </c>
      <c r="K749" s="27">
        <f t="shared" si="395"/>
        <v>0</v>
      </c>
      <c r="L749" s="27">
        <f t="shared" si="395"/>
        <v>0</v>
      </c>
      <c r="M749" s="27">
        <f t="shared" si="395"/>
        <v>0</v>
      </c>
      <c r="N749" s="27">
        <f t="shared" si="395"/>
        <v>0</v>
      </c>
      <c r="O749" s="27">
        <f t="shared" si="395"/>
        <v>0</v>
      </c>
      <c r="P749" s="27">
        <f t="shared" si="395"/>
        <v>0</v>
      </c>
      <c r="Q749" s="27">
        <f t="shared" si="395"/>
        <v>0</v>
      </c>
      <c r="R749" s="36"/>
      <c r="S749" s="36"/>
    </row>
    <row r="750" spans="1:19" s="5" customFormat="1" ht="28.5">
      <c r="A750" s="35"/>
      <c r="B750" s="45"/>
      <c r="C750" s="26" t="s">
        <v>120</v>
      </c>
      <c r="D750" s="27">
        <f t="shared" si="391"/>
        <v>0</v>
      </c>
      <c r="E750" s="27">
        <f t="shared" si="391"/>
        <v>0</v>
      </c>
      <c r="F750" s="27">
        <f aca="true" t="shared" si="396" ref="F750:Q750">F736+F743</f>
        <v>0</v>
      </c>
      <c r="G750" s="27">
        <f t="shared" si="396"/>
        <v>0</v>
      </c>
      <c r="H750" s="27">
        <f t="shared" si="396"/>
        <v>0</v>
      </c>
      <c r="I750" s="27">
        <f t="shared" si="396"/>
        <v>0</v>
      </c>
      <c r="J750" s="27">
        <f t="shared" si="396"/>
        <v>0</v>
      </c>
      <c r="K750" s="27">
        <f t="shared" si="396"/>
        <v>0</v>
      </c>
      <c r="L750" s="27">
        <f t="shared" si="396"/>
        <v>0</v>
      </c>
      <c r="M750" s="27">
        <f t="shared" si="396"/>
        <v>0</v>
      </c>
      <c r="N750" s="27">
        <f t="shared" si="396"/>
        <v>0</v>
      </c>
      <c r="O750" s="27">
        <f t="shared" si="396"/>
        <v>0</v>
      </c>
      <c r="P750" s="27">
        <f t="shared" si="396"/>
        <v>0</v>
      </c>
      <c r="Q750" s="27">
        <f t="shared" si="396"/>
        <v>0</v>
      </c>
      <c r="R750" s="36"/>
      <c r="S750" s="36"/>
    </row>
    <row r="751" spans="1:19" s="5" customFormat="1" ht="28.5">
      <c r="A751" s="35"/>
      <c r="B751" s="45"/>
      <c r="C751" s="26" t="s">
        <v>121</v>
      </c>
      <c r="D751" s="27">
        <f t="shared" si="391"/>
        <v>0</v>
      </c>
      <c r="E751" s="27">
        <f t="shared" si="391"/>
        <v>0</v>
      </c>
      <c r="F751" s="27">
        <f aca="true" t="shared" si="397" ref="F751:Q751">F737+F744</f>
        <v>0</v>
      </c>
      <c r="G751" s="27">
        <f t="shared" si="397"/>
        <v>0</v>
      </c>
      <c r="H751" s="27">
        <f t="shared" si="397"/>
        <v>0</v>
      </c>
      <c r="I751" s="27">
        <f t="shared" si="397"/>
        <v>0</v>
      </c>
      <c r="J751" s="27">
        <f t="shared" si="397"/>
        <v>0</v>
      </c>
      <c r="K751" s="27">
        <f t="shared" si="397"/>
        <v>0</v>
      </c>
      <c r="L751" s="27">
        <f t="shared" si="397"/>
        <v>0</v>
      </c>
      <c r="M751" s="27">
        <f t="shared" si="397"/>
        <v>0</v>
      </c>
      <c r="N751" s="27">
        <f t="shared" si="397"/>
        <v>0</v>
      </c>
      <c r="O751" s="27">
        <f t="shared" si="397"/>
        <v>0</v>
      </c>
      <c r="P751" s="27">
        <f t="shared" si="397"/>
        <v>0</v>
      </c>
      <c r="Q751" s="27">
        <f t="shared" si="397"/>
        <v>0</v>
      </c>
      <c r="R751" s="36"/>
      <c r="S751" s="36"/>
    </row>
    <row r="752" spans="1:19" s="5" customFormat="1" ht="15" customHeight="1">
      <c r="A752" s="37"/>
      <c r="B752" s="38" t="s">
        <v>32</v>
      </c>
      <c r="C752" s="26" t="s">
        <v>14</v>
      </c>
      <c r="D752" s="27">
        <f>SUM(D753:D758)</f>
        <v>605151.64</v>
      </c>
      <c r="E752" s="27">
        <f>SUM(E753:E758)</f>
        <v>460899.8</v>
      </c>
      <c r="F752" s="27">
        <f>SUM(F753:F758)</f>
        <v>507716.05000000005</v>
      </c>
      <c r="G752" s="27">
        <f>SUM(G753:G758)</f>
        <v>459218.5</v>
      </c>
      <c r="H752" s="27">
        <f aca="true" t="shared" si="398" ref="H752:Q752">SUM(H753:H758)</f>
        <v>0</v>
      </c>
      <c r="I752" s="27">
        <f t="shared" si="398"/>
        <v>0</v>
      </c>
      <c r="J752" s="27">
        <f t="shared" si="398"/>
        <v>97435.59</v>
      </c>
      <c r="K752" s="27">
        <f t="shared" si="398"/>
        <v>1681.3</v>
      </c>
      <c r="L752" s="27">
        <f t="shared" si="398"/>
        <v>0</v>
      </c>
      <c r="M752" s="27">
        <f t="shared" si="398"/>
        <v>0</v>
      </c>
      <c r="N752" s="27">
        <f t="shared" si="398"/>
        <v>11868.15</v>
      </c>
      <c r="O752" s="27">
        <f t="shared" si="398"/>
        <v>10711.2</v>
      </c>
      <c r="P752" s="27">
        <f t="shared" si="398"/>
        <v>2955</v>
      </c>
      <c r="Q752" s="27">
        <f t="shared" si="398"/>
        <v>1749</v>
      </c>
      <c r="R752" s="38"/>
      <c r="S752" s="38"/>
    </row>
    <row r="753" spans="1:19" s="5" customFormat="1" ht="28.5">
      <c r="A753" s="37"/>
      <c r="B753" s="38"/>
      <c r="C753" s="26" t="s">
        <v>0</v>
      </c>
      <c r="D753" s="27">
        <f aca="true" t="shared" si="399" ref="D753:E758">F753+H753+J753+L753</f>
        <v>15030.299999999997</v>
      </c>
      <c r="E753" s="27">
        <f t="shared" si="399"/>
        <v>15030.299999999997</v>
      </c>
      <c r="F753" s="27">
        <f aca="true" t="shared" si="400" ref="F753:Q753">F417+F487+F578+F606+F655+F676+F725</f>
        <v>13348.999999999998</v>
      </c>
      <c r="G753" s="27">
        <f t="shared" si="400"/>
        <v>13348.999999999998</v>
      </c>
      <c r="H753" s="27">
        <f t="shared" si="400"/>
        <v>0</v>
      </c>
      <c r="I753" s="27">
        <f t="shared" si="400"/>
        <v>0</v>
      </c>
      <c r="J753" s="27">
        <f t="shared" si="400"/>
        <v>1681.3</v>
      </c>
      <c r="K753" s="27">
        <f t="shared" si="400"/>
        <v>1681.3</v>
      </c>
      <c r="L753" s="27">
        <f t="shared" si="400"/>
        <v>0</v>
      </c>
      <c r="M753" s="27">
        <f t="shared" si="400"/>
        <v>0</v>
      </c>
      <c r="N753" s="27">
        <f t="shared" si="400"/>
        <v>2422.65</v>
      </c>
      <c r="O753" s="27">
        <f t="shared" si="400"/>
        <v>2422.7</v>
      </c>
      <c r="P753" s="27">
        <f t="shared" si="400"/>
        <v>709</v>
      </c>
      <c r="Q753" s="27">
        <f t="shared" si="400"/>
        <v>709</v>
      </c>
      <c r="R753" s="38"/>
      <c r="S753" s="38"/>
    </row>
    <row r="754" spans="1:19" s="5" customFormat="1" ht="28.5">
      <c r="A754" s="37"/>
      <c r="B754" s="38"/>
      <c r="C754" s="26" t="s">
        <v>1</v>
      </c>
      <c r="D754" s="27">
        <f t="shared" si="399"/>
        <v>169045.81</v>
      </c>
      <c r="E754" s="27">
        <f t="shared" si="399"/>
        <v>48130.8</v>
      </c>
      <c r="F754" s="27">
        <f aca="true" t="shared" si="401" ref="F754:Q754">F418+F488+F579+F607+F656+F677+F726</f>
        <v>89881.72</v>
      </c>
      <c r="G754" s="27">
        <f t="shared" si="401"/>
        <v>48130.8</v>
      </c>
      <c r="H754" s="27">
        <f t="shared" si="401"/>
        <v>0</v>
      </c>
      <c r="I754" s="27">
        <f t="shared" si="401"/>
        <v>0</v>
      </c>
      <c r="J754" s="27">
        <f t="shared" si="401"/>
        <v>79164.09</v>
      </c>
      <c r="K754" s="27">
        <f t="shared" si="401"/>
        <v>0</v>
      </c>
      <c r="L754" s="27">
        <f t="shared" si="401"/>
        <v>0</v>
      </c>
      <c r="M754" s="27">
        <f t="shared" si="401"/>
        <v>0</v>
      </c>
      <c r="N754" s="27">
        <f t="shared" si="401"/>
        <v>9008.5</v>
      </c>
      <c r="O754" s="27">
        <f t="shared" si="401"/>
        <v>8288.5</v>
      </c>
      <c r="P754" s="27">
        <f t="shared" si="401"/>
        <v>1040</v>
      </c>
      <c r="Q754" s="27">
        <f t="shared" si="401"/>
        <v>1040</v>
      </c>
      <c r="R754" s="38"/>
      <c r="S754" s="38"/>
    </row>
    <row r="755" spans="1:19" s="5" customFormat="1" ht="28.5">
      <c r="A755" s="37"/>
      <c r="B755" s="38"/>
      <c r="C755" s="26" t="s">
        <v>2</v>
      </c>
      <c r="D755" s="27">
        <f t="shared" si="399"/>
        <v>421075.53</v>
      </c>
      <c r="E755" s="27">
        <f t="shared" si="399"/>
        <v>397738.7</v>
      </c>
      <c r="F755" s="27">
        <f aca="true" t="shared" si="402" ref="F755:Q755">F419+F489+F580+F608+F657+F678+F727</f>
        <v>404485.33</v>
      </c>
      <c r="G755" s="27">
        <f t="shared" si="402"/>
        <v>397738.7</v>
      </c>
      <c r="H755" s="27">
        <f t="shared" si="402"/>
        <v>0</v>
      </c>
      <c r="I755" s="27">
        <f t="shared" si="402"/>
        <v>0</v>
      </c>
      <c r="J755" s="27">
        <f t="shared" si="402"/>
        <v>16590.2</v>
      </c>
      <c r="K755" s="27">
        <f t="shared" si="402"/>
        <v>0</v>
      </c>
      <c r="L755" s="27">
        <f t="shared" si="402"/>
        <v>0</v>
      </c>
      <c r="M755" s="27">
        <f t="shared" si="402"/>
        <v>0</v>
      </c>
      <c r="N755" s="27">
        <f t="shared" si="402"/>
        <v>437</v>
      </c>
      <c r="O755" s="27">
        <f t="shared" si="402"/>
        <v>0</v>
      </c>
      <c r="P755" s="27">
        <f t="shared" si="402"/>
        <v>1206</v>
      </c>
      <c r="Q755" s="27">
        <f t="shared" si="402"/>
        <v>0</v>
      </c>
      <c r="R755" s="38"/>
      <c r="S755" s="38"/>
    </row>
    <row r="756" spans="1:19" s="5" customFormat="1" ht="28.5">
      <c r="A756" s="37"/>
      <c r="B756" s="38"/>
      <c r="C756" s="26" t="s">
        <v>119</v>
      </c>
      <c r="D756" s="27">
        <f t="shared" si="399"/>
        <v>0</v>
      </c>
      <c r="E756" s="27">
        <f t="shared" si="399"/>
        <v>0</v>
      </c>
      <c r="F756" s="27">
        <f aca="true" t="shared" si="403" ref="F756:Q756">F420+F490+F581+F609+F658+F679+F728</f>
        <v>0</v>
      </c>
      <c r="G756" s="27">
        <f t="shared" si="403"/>
        <v>0</v>
      </c>
      <c r="H756" s="27">
        <f t="shared" si="403"/>
        <v>0</v>
      </c>
      <c r="I756" s="27">
        <f t="shared" si="403"/>
        <v>0</v>
      </c>
      <c r="J756" s="27">
        <f t="shared" si="403"/>
        <v>0</v>
      </c>
      <c r="K756" s="27">
        <f t="shared" si="403"/>
        <v>0</v>
      </c>
      <c r="L756" s="27">
        <f t="shared" si="403"/>
        <v>0</v>
      </c>
      <c r="M756" s="27">
        <f t="shared" si="403"/>
        <v>0</v>
      </c>
      <c r="N756" s="27">
        <f t="shared" si="403"/>
        <v>0</v>
      </c>
      <c r="O756" s="27">
        <f t="shared" si="403"/>
        <v>0</v>
      </c>
      <c r="P756" s="27">
        <f t="shared" si="403"/>
        <v>0</v>
      </c>
      <c r="Q756" s="27">
        <f t="shared" si="403"/>
        <v>0</v>
      </c>
      <c r="R756" s="38"/>
      <c r="S756" s="38"/>
    </row>
    <row r="757" spans="1:19" s="5" customFormat="1" ht="28.5">
      <c r="A757" s="37"/>
      <c r="B757" s="38"/>
      <c r="C757" s="26" t="s">
        <v>120</v>
      </c>
      <c r="D757" s="27">
        <f t="shared" si="399"/>
        <v>0</v>
      </c>
      <c r="E757" s="27">
        <f t="shared" si="399"/>
        <v>0</v>
      </c>
      <c r="F757" s="27">
        <f aca="true" t="shared" si="404" ref="F757:Q757">F421+F491+F582+F610+F659+F680+F729</f>
        <v>0</v>
      </c>
      <c r="G757" s="27">
        <f t="shared" si="404"/>
        <v>0</v>
      </c>
      <c r="H757" s="27">
        <f t="shared" si="404"/>
        <v>0</v>
      </c>
      <c r="I757" s="27">
        <f t="shared" si="404"/>
        <v>0</v>
      </c>
      <c r="J757" s="27">
        <f t="shared" si="404"/>
        <v>0</v>
      </c>
      <c r="K757" s="27">
        <f t="shared" si="404"/>
        <v>0</v>
      </c>
      <c r="L757" s="27">
        <f t="shared" si="404"/>
        <v>0</v>
      </c>
      <c r="M757" s="27">
        <f t="shared" si="404"/>
        <v>0</v>
      </c>
      <c r="N757" s="27">
        <f t="shared" si="404"/>
        <v>0</v>
      </c>
      <c r="O757" s="27">
        <f t="shared" si="404"/>
        <v>0</v>
      </c>
      <c r="P757" s="27">
        <f t="shared" si="404"/>
        <v>0</v>
      </c>
      <c r="Q757" s="27">
        <f t="shared" si="404"/>
        <v>0</v>
      </c>
      <c r="R757" s="38"/>
      <c r="S757" s="38"/>
    </row>
    <row r="758" spans="1:19" s="5" customFormat="1" ht="28.5">
      <c r="A758" s="37"/>
      <c r="B758" s="38"/>
      <c r="C758" s="26" t="s">
        <v>121</v>
      </c>
      <c r="D758" s="27">
        <f t="shared" si="399"/>
        <v>0</v>
      </c>
      <c r="E758" s="27">
        <f t="shared" si="399"/>
        <v>0</v>
      </c>
      <c r="F758" s="27">
        <f aca="true" t="shared" si="405" ref="F758:Q758">F422+F492+F583+F611+F660+F681+F730</f>
        <v>0</v>
      </c>
      <c r="G758" s="27">
        <f t="shared" si="405"/>
        <v>0</v>
      </c>
      <c r="H758" s="27">
        <f t="shared" si="405"/>
        <v>0</v>
      </c>
      <c r="I758" s="27">
        <f t="shared" si="405"/>
        <v>0</v>
      </c>
      <c r="J758" s="27">
        <f t="shared" si="405"/>
        <v>0</v>
      </c>
      <c r="K758" s="27">
        <f t="shared" si="405"/>
        <v>0</v>
      </c>
      <c r="L758" s="27">
        <f t="shared" si="405"/>
        <v>0</v>
      </c>
      <c r="M758" s="27">
        <f t="shared" si="405"/>
        <v>0</v>
      </c>
      <c r="N758" s="27">
        <f t="shared" si="405"/>
        <v>0</v>
      </c>
      <c r="O758" s="27">
        <f t="shared" si="405"/>
        <v>0</v>
      </c>
      <c r="P758" s="27">
        <f t="shared" si="405"/>
        <v>0</v>
      </c>
      <c r="Q758" s="27">
        <f t="shared" si="405"/>
        <v>0</v>
      </c>
      <c r="R758" s="38"/>
      <c r="S758" s="38"/>
    </row>
    <row r="759" spans="1:19" s="5" customFormat="1" ht="14.25">
      <c r="A759" s="38"/>
      <c r="B759" s="38" t="s">
        <v>24</v>
      </c>
      <c r="C759" s="26" t="s">
        <v>14</v>
      </c>
      <c r="D759" s="27">
        <f>SUM(D760:D765)</f>
        <v>7733792.7700000005</v>
      </c>
      <c r="E759" s="27">
        <f>SUM(E760:E765)</f>
        <v>3791771.8</v>
      </c>
      <c r="F759" s="27">
        <f aca="true" t="shared" si="406" ref="F759:M759">SUM(F760:F765)</f>
        <v>1536420.1099999999</v>
      </c>
      <c r="G759" s="27">
        <f t="shared" si="406"/>
        <v>771661</v>
      </c>
      <c r="H759" s="27">
        <f t="shared" si="406"/>
        <v>59063.100000000006</v>
      </c>
      <c r="I759" s="27">
        <f t="shared" si="406"/>
        <v>59063.100000000006</v>
      </c>
      <c r="J759" s="27">
        <f t="shared" si="406"/>
        <v>6138309.560000001</v>
      </c>
      <c r="K759" s="27">
        <f t="shared" si="406"/>
        <v>2961047.7</v>
      </c>
      <c r="L759" s="27">
        <f t="shared" si="406"/>
        <v>0</v>
      </c>
      <c r="M759" s="27">
        <f t="shared" si="406"/>
        <v>0</v>
      </c>
      <c r="N759" s="27">
        <f>SUM(N760:N765)</f>
        <v>49409.649999999994</v>
      </c>
      <c r="O759" s="27">
        <f>SUM(O760:O765)</f>
        <v>28877.6</v>
      </c>
      <c r="P759" s="27">
        <f>SUM(P760:P765)</f>
        <v>13263</v>
      </c>
      <c r="Q759" s="27">
        <f>SUM(Q760:Q765)</f>
        <v>6365</v>
      </c>
      <c r="R759" s="38"/>
      <c r="S759" s="38"/>
    </row>
    <row r="760" spans="1:19" s="5" customFormat="1" ht="28.5">
      <c r="A760" s="38"/>
      <c r="B760" s="38"/>
      <c r="C760" s="26" t="s">
        <v>0</v>
      </c>
      <c r="D760" s="27">
        <f>F760+H760+J760+L760</f>
        <v>634863.5</v>
      </c>
      <c r="E760" s="27">
        <f aca="true" t="shared" si="407" ref="D760:E765">G760+I760+K760+M760</f>
        <v>634863.5</v>
      </c>
      <c r="F760" s="27">
        <f aca="true" t="shared" si="408" ref="F760:Q760">F289+F409+F753</f>
        <v>209414.40000000002</v>
      </c>
      <c r="G760" s="27">
        <f t="shared" si="408"/>
        <v>209414.40000000002</v>
      </c>
      <c r="H760" s="27">
        <f t="shared" si="408"/>
        <v>59063.100000000006</v>
      </c>
      <c r="I760" s="27">
        <f t="shared" si="408"/>
        <v>59063.100000000006</v>
      </c>
      <c r="J760" s="27">
        <f t="shared" si="408"/>
        <v>366386</v>
      </c>
      <c r="K760" s="27">
        <f t="shared" si="408"/>
        <v>366386</v>
      </c>
      <c r="L760" s="27">
        <f t="shared" si="408"/>
        <v>0</v>
      </c>
      <c r="M760" s="27">
        <f t="shared" si="408"/>
        <v>0</v>
      </c>
      <c r="N760" s="27">
        <f t="shared" si="408"/>
        <v>20589.05</v>
      </c>
      <c r="O760" s="27">
        <f t="shared" si="408"/>
        <v>20589.1</v>
      </c>
      <c r="P760" s="27">
        <f t="shared" si="408"/>
        <v>2919</v>
      </c>
      <c r="Q760" s="27">
        <f t="shared" si="408"/>
        <v>2579</v>
      </c>
      <c r="R760" s="38"/>
      <c r="S760" s="38"/>
    </row>
    <row r="761" spans="1:19" s="5" customFormat="1" ht="28.5">
      <c r="A761" s="38"/>
      <c r="B761" s="38"/>
      <c r="C761" s="26" t="s">
        <v>1</v>
      </c>
      <c r="D761" s="27">
        <f t="shared" si="407"/>
        <v>2022176.2800000003</v>
      </c>
      <c r="E761" s="27">
        <f t="shared" si="407"/>
        <v>1087014.3</v>
      </c>
      <c r="F761" s="27">
        <f aca="true" t="shared" si="409" ref="F761:Q761">F290+F410+F754</f>
        <v>430497.42000000004</v>
      </c>
      <c r="G761" s="27">
        <f t="shared" si="409"/>
        <v>164507.90000000002</v>
      </c>
      <c r="H761" s="27">
        <f t="shared" si="409"/>
        <v>0</v>
      </c>
      <c r="I761" s="27">
        <f t="shared" si="409"/>
        <v>0</v>
      </c>
      <c r="J761" s="27">
        <f t="shared" si="409"/>
        <v>1591678.86</v>
      </c>
      <c r="K761" s="27">
        <f t="shared" si="409"/>
        <v>922506.4</v>
      </c>
      <c r="L761" s="27">
        <f t="shared" si="409"/>
        <v>0</v>
      </c>
      <c r="M761" s="27">
        <f t="shared" si="409"/>
        <v>0</v>
      </c>
      <c r="N761" s="27">
        <f t="shared" si="409"/>
        <v>9008.5</v>
      </c>
      <c r="O761" s="27">
        <f t="shared" si="409"/>
        <v>8288.5</v>
      </c>
      <c r="P761" s="27">
        <f t="shared" si="409"/>
        <v>2650</v>
      </c>
      <c r="Q761" s="27">
        <f t="shared" si="409"/>
        <v>2650</v>
      </c>
      <c r="R761" s="38"/>
      <c r="S761" s="38"/>
    </row>
    <row r="762" spans="1:19" s="5" customFormat="1" ht="28.5">
      <c r="A762" s="38"/>
      <c r="B762" s="38"/>
      <c r="C762" s="26" t="s">
        <v>2</v>
      </c>
      <c r="D762" s="27">
        <f t="shared" si="407"/>
        <v>3549061.7900000005</v>
      </c>
      <c r="E762" s="27">
        <f t="shared" si="407"/>
        <v>2069894</v>
      </c>
      <c r="F762" s="27">
        <f aca="true" t="shared" si="410" ref="F762:Q762">F291+F411+F755</f>
        <v>647782.89</v>
      </c>
      <c r="G762" s="27">
        <f t="shared" si="410"/>
        <v>397738.7</v>
      </c>
      <c r="H762" s="27">
        <f t="shared" si="410"/>
        <v>0</v>
      </c>
      <c r="I762" s="27">
        <f t="shared" si="410"/>
        <v>0</v>
      </c>
      <c r="J762" s="27">
        <f t="shared" si="410"/>
        <v>2901278.9000000004</v>
      </c>
      <c r="K762" s="27">
        <f t="shared" si="410"/>
        <v>1672155.3</v>
      </c>
      <c r="L762" s="27">
        <f t="shared" si="410"/>
        <v>0</v>
      </c>
      <c r="M762" s="27">
        <f t="shared" si="410"/>
        <v>0</v>
      </c>
      <c r="N762" s="27">
        <f t="shared" si="410"/>
        <v>437</v>
      </c>
      <c r="O762" s="27">
        <f t="shared" si="410"/>
        <v>0</v>
      </c>
      <c r="P762" s="27">
        <f t="shared" si="410"/>
        <v>2342</v>
      </c>
      <c r="Q762" s="27">
        <f t="shared" si="410"/>
        <v>1136</v>
      </c>
      <c r="R762" s="38"/>
      <c r="S762" s="38"/>
    </row>
    <row r="763" spans="1:19" s="5" customFormat="1" ht="28.5">
      <c r="A763" s="38"/>
      <c r="B763" s="38"/>
      <c r="C763" s="26" t="s">
        <v>119</v>
      </c>
      <c r="D763" s="27">
        <f t="shared" si="407"/>
        <v>700120.6</v>
      </c>
      <c r="E763" s="27">
        <f t="shared" si="407"/>
        <v>0</v>
      </c>
      <c r="F763" s="27">
        <f aca="true" t="shared" si="411" ref="F763:Q763">F292+F412+F756</f>
        <v>116825.9</v>
      </c>
      <c r="G763" s="27">
        <f t="shared" si="411"/>
        <v>0</v>
      </c>
      <c r="H763" s="27">
        <f t="shared" si="411"/>
        <v>0</v>
      </c>
      <c r="I763" s="27">
        <f t="shared" si="411"/>
        <v>0</v>
      </c>
      <c r="J763" s="27">
        <f t="shared" si="411"/>
        <v>583294.7</v>
      </c>
      <c r="K763" s="27">
        <f t="shared" si="411"/>
        <v>0</v>
      </c>
      <c r="L763" s="27">
        <f t="shared" si="411"/>
        <v>0</v>
      </c>
      <c r="M763" s="27">
        <f t="shared" si="411"/>
        <v>0</v>
      </c>
      <c r="N763" s="27">
        <f t="shared" si="411"/>
        <v>19375.1</v>
      </c>
      <c r="O763" s="27">
        <f t="shared" si="411"/>
        <v>0</v>
      </c>
      <c r="P763" s="27">
        <f t="shared" si="411"/>
        <v>1880</v>
      </c>
      <c r="Q763" s="27">
        <f t="shared" si="411"/>
        <v>0</v>
      </c>
      <c r="R763" s="38"/>
      <c r="S763" s="38"/>
    </row>
    <row r="764" spans="1:19" s="5" customFormat="1" ht="28.5">
      <c r="A764" s="38"/>
      <c r="B764" s="38"/>
      <c r="C764" s="26" t="s">
        <v>120</v>
      </c>
      <c r="D764" s="27">
        <f t="shared" si="407"/>
        <v>362661.9</v>
      </c>
      <c r="E764" s="27">
        <f t="shared" si="407"/>
        <v>0</v>
      </c>
      <c r="F764" s="27">
        <f aca="true" t="shared" si="412" ref="F764:Q764">F293+F413+F757</f>
        <v>43966.5</v>
      </c>
      <c r="G764" s="27">
        <f t="shared" si="412"/>
        <v>0</v>
      </c>
      <c r="H764" s="27">
        <f t="shared" si="412"/>
        <v>0</v>
      </c>
      <c r="I764" s="27">
        <f t="shared" si="412"/>
        <v>0</v>
      </c>
      <c r="J764" s="27">
        <f t="shared" si="412"/>
        <v>318695.4</v>
      </c>
      <c r="K764" s="27">
        <f t="shared" si="412"/>
        <v>0</v>
      </c>
      <c r="L764" s="27">
        <f t="shared" si="412"/>
        <v>0</v>
      </c>
      <c r="M764" s="27">
        <f t="shared" si="412"/>
        <v>0</v>
      </c>
      <c r="N764" s="27">
        <f t="shared" si="412"/>
        <v>0</v>
      </c>
      <c r="O764" s="27">
        <f t="shared" si="412"/>
        <v>0</v>
      </c>
      <c r="P764" s="27">
        <f t="shared" si="412"/>
        <v>0</v>
      </c>
      <c r="Q764" s="27">
        <f t="shared" si="412"/>
        <v>0</v>
      </c>
      <c r="R764" s="38"/>
      <c r="S764" s="38"/>
    </row>
    <row r="765" spans="1:19" s="5" customFormat="1" ht="28.5">
      <c r="A765" s="38"/>
      <c r="B765" s="38"/>
      <c r="C765" s="26" t="s">
        <v>121</v>
      </c>
      <c r="D765" s="27">
        <f t="shared" si="407"/>
        <v>464908.69999999995</v>
      </c>
      <c r="E765" s="27">
        <f t="shared" si="407"/>
        <v>0</v>
      </c>
      <c r="F765" s="27">
        <f aca="true" t="shared" si="413" ref="F765:Q765">F294+F414+F758</f>
        <v>87933</v>
      </c>
      <c r="G765" s="27">
        <f t="shared" si="413"/>
        <v>0</v>
      </c>
      <c r="H765" s="27">
        <f t="shared" si="413"/>
        <v>0</v>
      </c>
      <c r="I765" s="27">
        <f t="shared" si="413"/>
        <v>0</v>
      </c>
      <c r="J765" s="27">
        <f t="shared" si="413"/>
        <v>376975.69999999995</v>
      </c>
      <c r="K765" s="27">
        <f t="shared" si="413"/>
        <v>0</v>
      </c>
      <c r="L765" s="27">
        <f t="shared" si="413"/>
        <v>0</v>
      </c>
      <c r="M765" s="27">
        <f t="shared" si="413"/>
        <v>0</v>
      </c>
      <c r="N765" s="27">
        <f t="shared" si="413"/>
        <v>0</v>
      </c>
      <c r="O765" s="27">
        <f t="shared" si="413"/>
        <v>0</v>
      </c>
      <c r="P765" s="27">
        <f t="shared" si="413"/>
        <v>3472</v>
      </c>
      <c r="Q765" s="27">
        <f t="shared" si="413"/>
        <v>0</v>
      </c>
      <c r="R765" s="38"/>
      <c r="S765" s="38"/>
    </row>
  </sheetData>
  <sheetProtection/>
  <mergeCells count="324">
    <mergeCell ref="A661:A667"/>
    <mergeCell ref="B661:B667"/>
    <mergeCell ref="R661:S667"/>
    <mergeCell ref="B633:B639"/>
    <mergeCell ref="A633:A653"/>
    <mergeCell ref="B647:B653"/>
    <mergeCell ref="R633:S653"/>
    <mergeCell ref="R654:S660"/>
    <mergeCell ref="R605:S611"/>
    <mergeCell ref="R612:S632"/>
    <mergeCell ref="A14:A20"/>
    <mergeCell ref="B14:B20"/>
    <mergeCell ref="R14:S20"/>
    <mergeCell ref="B626:B632"/>
    <mergeCell ref="B598:B604"/>
    <mergeCell ref="A654:A660"/>
    <mergeCell ref="B654:B660"/>
    <mergeCell ref="A577:A583"/>
    <mergeCell ref="B577:B583"/>
    <mergeCell ref="R577:S583"/>
    <mergeCell ref="B584:B590"/>
    <mergeCell ref="A563:A569"/>
    <mergeCell ref="B563:B569"/>
    <mergeCell ref="R563:S569"/>
    <mergeCell ref="A570:A576"/>
    <mergeCell ref="B570:B576"/>
    <mergeCell ref="R570:S576"/>
    <mergeCell ref="A549:A555"/>
    <mergeCell ref="B549:B555"/>
    <mergeCell ref="R549:S555"/>
    <mergeCell ref="A556:A562"/>
    <mergeCell ref="B556:B562"/>
    <mergeCell ref="R556:S562"/>
    <mergeCell ref="A535:A541"/>
    <mergeCell ref="B535:B541"/>
    <mergeCell ref="R535:S541"/>
    <mergeCell ref="A542:A548"/>
    <mergeCell ref="B542:B548"/>
    <mergeCell ref="R542:S548"/>
    <mergeCell ref="R430:S436"/>
    <mergeCell ref="A528:A534"/>
    <mergeCell ref="B528:B534"/>
    <mergeCell ref="R528:S534"/>
    <mergeCell ref="R486:S492"/>
    <mergeCell ref="A437:A443"/>
    <mergeCell ref="B437:B443"/>
    <mergeCell ref="R437:S443"/>
    <mergeCell ref="A444:A450"/>
    <mergeCell ref="R373:S379"/>
    <mergeCell ref="A296:A302"/>
    <mergeCell ref="B303:B309"/>
    <mergeCell ref="B274:B280"/>
    <mergeCell ref="R274:S280"/>
    <mergeCell ref="R288:S294"/>
    <mergeCell ref="R295:S295"/>
    <mergeCell ref="R303:S309"/>
    <mergeCell ref="A281:A287"/>
    <mergeCell ref="B352:B358"/>
    <mergeCell ref="A288:A294"/>
    <mergeCell ref="B288:B294"/>
    <mergeCell ref="A359:A365"/>
    <mergeCell ref="A324:A330"/>
    <mergeCell ref="B324:B330"/>
    <mergeCell ref="B295:C295"/>
    <mergeCell ref="A352:A358"/>
    <mergeCell ref="B232:B238"/>
    <mergeCell ref="R246:S252"/>
    <mergeCell ref="B253:B259"/>
    <mergeCell ref="A260:A266"/>
    <mergeCell ref="B260:B266"/>
    <mergeCell ref="A253:A259"/>
    <mergeCell ref="A239:A245"/>
    <mergeCell ref="B239:B245"/>
    <mergeCell ref="R239:S245"/>
    <mergeCell ref="A246:A252"/>
    <mergeCell ref="A204:A210"/>
    <mergeCell ref="B204:B210"/>
    <mergeCell ref="R204:S210"/>
    <mergeCell ref="A155:A161"/>
    <mergeCell ref="B155:B161"/>
    <mergeCell ref="R155:S161"/>
    <mergeCell ref="A162:A168"/>
    <mergeCell ref="R190:S196"/>
    <mergeCell ref="A197:A203"/>
    <mergeCell ref="B197:B203"/>
    <mergeCell ref="R197:S203"/>
    <mergeCell ref="B134:B140"/>
    <mergeCell ref="R134:S140"/>
    <mergeCell ref="B141:B147"/>
    <mergeCell ref="R141:S147"/>
    <mergeCell ref="R169:S175"/>
    <mergeCell ref="B190:B196"/>
    <mergeCell ref="A113:A119"/>
    <mergeCell ref="B113:B119"/>
    <mergeCell ref="A141:A147"/>
    <mergeCell ref="B162:B168"/>
    <mergeCell ref="B169:B175"/>
    <mergeCell ref="A148:A154"/>
    <mergeCell ref="B148:B154"/>
    <mergeCell ref="A120:A126"/>
    <mergeCell ref="B120:B126"/>
    <mergeCell ref="R120:S126"/>
    <mergeCell ref="A169:A175"/>
    <mergeCell ref="R148:S154"/>
    <mergeCell ref="R162:S168"/>
    <mergeCell ref="A106:A112"/>
    <mergeCell ref="B106:B112"/>
    <mergeCell ref="R106:S112"/>
    <mergeCell ref="R113:S119"/>
    <mergeCell ref="A92:A98"/>
    <mergeCell ref="B92:B98"/>
    <mergeCell ref="R92:S98"/>
    <mergeCell ref="A99:A105"/>
    <mergeCell ref="B99:B105"/>
    <mergeCell ref="R99:S105"/>
    <mergeCell ref="A78:A84"/>
    <mergeCell ref="B78:B84"/>
    <mergeCell ref="R78:S84"/>
    <mergeCell ref="A85:A91"/>
    <mergeCell ref="B85:B91"/>
    <mergeCell ref="R85:S91"/>
    <mergeCell ref="A57:A63"/>
    <mergeCell ref="B57:B63"/>
    <mergeCell ref="R57:S63"/>
    <mergeCell ref="A71:A77"/>
    <mergeCell ref="B71:B77"/>
    <mergeCell ref="R71:S77"/>
    <mergeCell ref="A64:A70"/>
    <mergeCell ref="B64:B70"/>
    <mergeCell ref="R64:S70"/>
    <mergeCell ref="R408:S414"/>
    <mergeCell ref="B310:B316"/>
    <mergeCell ref="A331:A337"/>
    <mergeCell ref="B331:B337"/>
    <mergeCell ref="R331:S337"/>
    <mergeCell ref="A338:A344"/>
    <mergeCell ref="R324:S330"/>
    <mergeCell ref="R423:S429"/>
    <mergeCell ref="R415:S415"/>
    <mergeCell ref="R401:S407"/>
    <mergeCell ref="A22:A28"/>
    <mergeCell ref="B22:B28"/>
    <mergeCell ref="R22:S28"/>
    <mergeCell ref="A29:A35"/>
    <mergeCell ref="B29:B35"/>
    <mergeCell ref="R29:S35"/>
    <mergeCell ref="B366:B372"/>
    <mergeCell ref="A493:A499"/>
    <mergeCell ref="R493:S499"/>
    <mergeCell ref="A500:A506"/>
    <mergeCell ref="B500:B506"/>
    <mergeCell ref="B493:B499"/>
    <mergeCell ref="R500:S506"/>
    <mergeCell ref="B514:B520"/>
    <mergeCell ref="A507:A527"/>
    <mergeCell ref="B521:B527"/>
    <mergeCell ref="R507:S527"/>
    <mergeCell ref="B507:B513"/>
    <mergeCell ref="B717:B723"/>
    <mergeCell ref="A703:A723"/>
    <mergeCell ref="R703:S723"/>
    <mergeCell ref="A675:A681"/>
    <mergeCell ref="B675:B681"/>
    <mergeCell ref="R675:S681"/>
    <mergeCell ref="B682:B688"/>
    <mergeCell ref="B689:B695"/>
    <mergeCell ref="R682:S702"/>
    <mergeCell ref="A682:A702"/>
    <mergeCell ref="A584:A604"/>
    <mergeCell ref="A668:A674"/>
    <mergeCell ref="B668:B674"/>
    <mergeCell ref="R668:S674"/>
    <mergeCell ref="B591:B597"/>
    <mergeCell ref="A605:A611"/>
    <mergeCell ref="B605:B611"/>
    <mergeCell ref="B612:B618"/>
    <mergeCell ref="B619:B625"/>
    <mergeCell ref="A612:A632"/>
    <mergeCell ref="R317:S323"/>
    <mergeCell ref="R366:S372"/>
    <mergeCell ref="B738:B744"/>
    <mergeCell ref="A731:A751"/>
    <mergeCell ref="B745:B751"/>
    <mergeCell ref="R731:S751"/>
    <mergeCell ref="B731:B737"/>
    <mergeCell ref="B703:B709"/>
    <mergeCell ref="B710:B716"/>
    <mergeCell ref="R584:S604"/>
    <mergeCell ref="B211:B217"/>
    <mergeCell ref="R232:S238"/>
    <mergeCell ref="A724:A730"/>
    <mergeCell ref="B246:B252"/>
    <mergeCell ref="R310:S316"/>
    <mergeCell ref="A303:A309"/>
    <mergeCell ref="A310:A316"/>
    <mergeCell ref="A317:A323"/>
    <mergeCell ref="R416:S422"/>
    <mergeCell ref="B317:B323"/>
    <mergeCell ref="B281:B287"/>
    <mergeCell ref="R281:S287"/>
    <mergeCell ref="A232:A238"/>
    <mergeCell ref="R211:S217"/>
    <mergeCell ref="A218:A224"/>
    <mergeCell ref="B218:B224"/>
    <mergeCell ref="R218:S224"/>
    <mergeCell ref="A225:A231"/>
    <mergeCell ref="B225:B231"/>
    <mergeCell ref="R225:S231"/>
    <mergeCell ref="A267:A273"/>
    <mergeCell ref="R260:S266"/>
    <mergeCell ref="B176:B182"/>
    <mergeCell ref="A176:A182"/>
    <mergeCell ref="R176:S182"/>
    <mergeCell ref="A183:A189"/>
    <mergeCell ref="B183:B189"/>
    <mergeCell ref="R183:S189"/>
    <mergeCell ref="A211:A217"/>
    <mergeCell ref="R253:S259"/>
    <mergeCell ref="A36:A42"/>
    <mergeCell ref="B36:B42"/>
    <mergeCell ref="R36:S42"/>
    <mergeCell ref="A127:A133"/>
    <mergeCell ref="B127:B133"/>
    <mergeCell ref="B43:B49"/>
    <mergeCell ref="R43:S49"/>
    <mergeCell ref="A50:A56"/>
    <mergeCell ref="R127:S133"/>
    <mergeCell ref="A43:A49"/>
    <mergeCell ref="A345:A351"/>
    <mergeCell ref="B345:B351"/>
    <mergeCell ref="R345:S351"/>
    <mergeCell ref="A366:A372"/>
    <mergeCell ref="R352:S358"/>
    <mergeCell ref="A430:A436"/>
    <mergeCell ref="B430:B436"/>
    <mergeCell ref="B423:B429"/>
    <mergeCell ref="A387:A393"/>
    <mergeCell ref="B408:B414"/>
    <mergeCell ref="A416:A422"/>
    <mergeCell ref="B416:B422"/>
    <mergeCell ref="A408:A414"/>
    <mergeCell ref="A380:A386"/>
    <mergeCell ref="B415:C415"/>
    <mergeCell ref="A423:A429"/>
    <mergeCell ref="A401:A407"/>
    <mergeCell ref="B401:B407"/>
    <mergeCell ref="A394:A400"/>
    <mergeCell ref="B380:B386"/>
    <mergeCell ref="A759:A765"/>
    <mergeCell ref="B759:B765"/>
    <mergeCell ref="R759:S765"/>
    <mergeCell ref="B640:B646"/>
    <mergeCell ref="A752:A758"/>
    <mergeCell ref="B752:B758"/>
    <mergeCell ref="R752:S758"/>
    <mergeCell ref="B696:B702"/>
    <mergeCell ref="B724:B730"/>
    <mergeCell ref="R724:S730"/>
    <mergeCell ref="V29:W32"/>
    <mergeCell ref="V64:W67"/>
    <mergeCell ref="B21:C21"/>
    <mergeCell ref="V85:W88"/>
    <mergeCell ref="R21:S21"/>
    <mergeCell ref="V57:W60"/>
    <mergeCell ref="V71:W74"/>
    <mergeCell ref="V78:W81"/>
    <mergeCell ref="V50:W53"/>
    <mergeCell ref="R50:S56"/>
    <mergeCell ref="R267:S273"/>
    <mergeCell ref="B444:B450"/>
    <mergeCell ref="R444:S450"/>
    <mergeCell ref="B394:B400"/>
    <mergeCell ref="R394:S400"/>
    <mergeCell ref="R338:S344"/>
    <mergeCell ref="B338:B344"/>
    <mergeCell ref="B267:B273"/>
    <mergeCell ref="B296:B302"/>
    <mergeCell ref="R296:S302"/>
    <mergeCell ref="B458:B464"/>
    <mergeCell ref="A451:A471"/>
    <mergeCell ref="B465:B471"/>
    <mergeCell ref="R451:S471"/>
    <mergeCell ref="B451:B457"/>
    <mergeCell ref="A274:A280"/>
    <mergeCell ref="A190:A196"/>
    <mergeCell ref="A134:A140"/>
    <mergeCell ref="R387:S393"/>
    <mergeCell ref="B387:B393"/>
    <mergeCell ref="R380:S386"/>
    <mergeCell ref="A373:A379"/>
    <mergeCell ref="B373:B379"/>
    <mergeCell ref="B359:B365"/>
    <mergeCell ref="R359:S365"/>
    <mergeCell ref="V99:W102"/>
    <mergeCell ref="V106:W109"/>
    <mergeCell ref="V113:W116"/>
    <mergeCell ref="V92:W95"/>
    <mergeCell ref="B9:B11"/>
    <mergeCell ref="C9:C11"/>
    <mergeCell ref="D9:E10"/>
    <mergeCell ref="J10:K10"/>
    <mergeCell ref="F10:G10"/>
    <mergeCell ref="R12:S12"/>
    <mergeCell ref="B13:C13"/>
    <mergeCell ref="R13:S13"/>
    <mergeCell ref="B50:B56"/>
    <mergeCell ref="O5:S5"/>
    <mergeCell ref="L10:M10"/>
    <mergeCell ref="P9:Q10"/>
    <mergeCell ref="H10:I10"/>
    <mergeCell ref="N9:O10"/>
    <mergeCell ref="F9:M9"/>
    <mergeCell ref="R9:S11"/>
    <mergeCell ref="A7:S7"/>
    <mergeCell ref="A6:S6"/>
    <mergeCell ref="A9:A11"/>
    <mergeCell ref="A472:A478"/>
    <mergeCell ref="A479:A485"/>
    <mergeCell ref="R479:S485"/>
    <mergeCell ref="A486:A492"/>
    <mergeCell ref="B486:B492"/>
    <mergeCell ref="B472:B478"/>
    <mergeCell ref="R472:S478"/>
    <mergeCell ref="B479:B485"/>
  </mergeCells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59" r:id="rId1"/>
  <rowBreaks count="15" manualBreakCount="15">
    <brk id="49" max="18" man="1"/>
    <brk id="84" max="18" man="1"/>
    <brk id="119" max="18" man="1"/>
    <brk id="126" max="18" man="1"/>
    <brk id="140" max="18" man="1"/>
    <brk id="196" max="18" man="1"/>
    <brk id="323" max="18" man="1"/>
    <brk id="422" max="18" man="1"/>
    <brk id="436" max="18" man="1"/>
    <brk id="457" max="18" man="1"/>
    <brk id="513" max="18" man="1"/>
    <brk id="534" max="18" man="1"/>
    <brk id="646" max="18" man="1"/>
    <brk id="709" max="18" man="1"/>
    <brk id="7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2016-03-31T04:32:37Z</cp:lastPrinted>
  <dcterms:created xsi:type="dcterms:W3CDTF">2013-09-25T10:58:55Z</dcterms:created>
  <dcterms:modified xsi:type="dcterms:W3CDTF">2016-04-01T05:34:00Z</dcterms:modified>
  <cp:category/>
  <cp:version/>
  <cp:contentType/>
  <cp:contentStatus/>
</cp:coreProperties>
</file>