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<sst xmlns="http://schemas.openxmlformats.org/spreadsheetml/2006/main" count="428" uniqueCount="127">
  <si>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</si>
  <si>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</si>
  <si>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</si>
  <si>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</si>
  <si>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</si>
  <si>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</si>
  <si>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</si>
  <si>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</si>
  <si>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</si>
  <si>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</si>
  <si>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</si>
  <si>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</si>
  <si>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</si>
  <si>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</si>
  <si>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</si>
  <si>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─льгота (100%) по оплате жилого помещения и коммунальных услуг</t>
  </si>
  <si>
    <t>Возмещение расходов, связанных с предоставлением мер социальной поддержки отдельным категориям граждан в общих отделениях бань</t>
  </si>
  <si>
    <t>Итого по задаче 1</t>
  </si>
  <si>
    <t>Муниципальное социальное пособие</t>
  </si>
  <si>
    <t>Единовременная материальная помощь пострадавшим от пожаров</t>
  </si>
  <si>
    <t>всего</t>
  </si>
  <si>
    <t>Муниципальная денежная выплата (компенсационная выплата) на отплату жилищно-коммунальных услуг</t>
  </si>
  <si>
    <t>Муниципальная денежная выплата (компенсационная выплата) на оплату жилищно-коммунальных услуг (оплата услуг почты)</t>
  </si>
  <si>
    <t>Муниципальная денежная выплата (компенсационная выплата) на оплату жилищно-коммунальных услуг (оплата услуг банка)</t>
  </si>
  <si>
    <t>Компенсация расходов на оплату стоимости проезда обучающимся муниципальных общеобразовательных учреждений и муниципальных специальных (коррекционных) образовательных учреждений для обучающихся, воспитанников с ограниченными возможностями здоровья</t>
  </si>
  <si>
    <t>Предоставление льгот (скидок) по оплате коммунальных услуг</t>
  </si>
  <si>
    <t>Возмещение расходов, связанных с предоставлением мер социальной поддержки при перевозке отдельных категорий граждан железнодорожным транспортом пригородного сообщения и водным транспортом городского сообщения (включая приобретение расходных материалов на изготовление талонов)</t>
  </si>
  <si>
    <t>Предоставление мер социальной поддержки многодетным семьям при присвоении им статуса "Семейная группа присмотра и ухода за детьми", в том числе:</t>
  </si>
  <si>
    <t>─ежемесячные социальные выплаты родителю многодетной семьи (неполной многодетной семьи) при присвоении статуса "Семейные группы присмотра и ухода за детьми"</t>
  </si>
  <si>
    <t>Компенсация родителям (законным представителям) расходов на приобретение детского питания для детей первого и второго года жизни</t>
  </si>
  <si>
    <t>Итого по задаче 3</t>
  </si>
  <si>
    <t>Укрепление материально технической базы</t>
  </si>
  <si>
    <t>ВСЕГО ПО ПОДПРОГРАММЕ</t>
  </si>
  <si>
    <t>Итого по задаче 2</t>
  </si>
  <si>
    <t>ПЕРЕЧЕНЬ МЕРОПРИЯТИЙ И РЕСУРСНОЕ ОБЕСПЕЧЕНИЕ ПОДПРОГРАММЫ</t>
  </si>
  <si>
    <t>Ответственный орган (подразделение) за достижение зачения показателя</t>
  </si>
  <si>
    <t>2015 год</t>
  </si>
  <si>
    <t>2016 год</t>
  </si>
  <si>
    <t>2017 год</t>
  </si>
  <si>
    <t>2018 год</t>
  </si>
  <si>
    <t>2019 год</t>
  </si>
  <si>
    <t>1.1.</t>
  </si>
  <si>
    <t>1.1.1.</t>
  </si>
  <si>
    <t>Количество граждан получающих местные социальные гарантии (человек)</t>
  </si>
  <si>
    <t>1.2.</t>
  </si>
  <si>
    <t>1.2.1.</t>
  </si>
  <si>
    <t>1.3.1.</t>
  </si>
  <si>
    <t>Количество граждан (человек)</t>
  </si>
  <si>
    <t>1.2.2.</t>
  </si>
  <si>
    <t>1.2.3.</t>
  </si>
  <si>
    <t>1.2.4.</t>
  </si>
  <si>
    <t>1.2.5.</t>
  </si>
  <si>
    <t>1.2.6.</t>
  </si>
  <si>
    <t>1.2.7.</t>
  </si>
  <si>
    <t>1.3.</t>
  </si>
  <si>
    <t>1.3.2.</t>
  </si>
  <si>
    <t>Не менее 3 форм</t>
  </si>
  <si>
    <t>Муниципальное автономное учреждение центр профилактики и социальной адаптации "Семья"</t>
  </si>
  <si>
    <t>2015-2019 годы</t>
  </si>
  <si>
    <t>Количество детей первого и второго года жизни, родители (законные представители) которых получили компенсацию расходов на приобретение детского питания (человек)</t>
  </si>
  <si>
    <t>Количество граждан (семьи)</t>
  </si>
  <si>
    <t>Оказание социальной помощи и услуг</t>
  </si>
  <si>
    <t>1.2.8.</t>
  </si>
  <si>
    <t>1.2.9.</t>
  </si>
  <si>
    <t>1.2.10.</t>
  </si>
  <si>
    <t>1.2.11.</t>
  </si>
  <si>
    <t>1.2.12.</t>
  </si>
  <si>
    <t>1.2.13.</t>
  </si>
  <si>
    <t>1.2.14.</t>
  </si>
  <si>
    <t>Задача 1 подпрограммы: реализация местных социальных гарантий</t>
  </si>
  <si>
    <t xml:space="preserve">Цель подпрограммы: Повышение уровня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</si>
  <si>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2 подпрограммы: Предоставление социальной (материальной) поддержки отдельным категориям граждан</t>
  </si>
  <si>
    <t>Задача 3 подпрограммы: Оказание социальных услуг населению</t>
  </si>
  <si>
    <t>к подпрограмме "Оказание социальной помощи и услуг"</t>
  </si>
  <si>
    <t>Приложение 2</t>
  </si>
  <si>
    <t>─Приобретение товаров, работ, услуг в пользу граждан</t>
  </si>
  <si>
    <t>1.3.3.</t>
  </si>
  <si>
    <t>Услуги почты при оказании материальной помощи</t>
  </si>
  <si>
    <t>2014 год</t>
  </si>
  <si>
    <t>1.2.4.1.</t>
  </si>
  <si>
    <t>1.2.12.1.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</si>
  <si>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</si>
  <si>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</si>
  <si>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ПОКАЗАТЕЛИ ЦЕЛИ, ЗАДАЧ, МЕРОПРИЯТИЙ ПОДПРОГРАММЫ</t>
  </si>
  <si>
    <t>Плановые значения показателей по годам реализации подпрограммы</t>
  </si>
  <si>
    <t>Количество граждан, обратившихся за получением муниципальных мер социальной поддержки  (человек)</t>
  </si>
  <si>
    <t xml:space="preserve">Количество граждан, получающих  социально-психологическую помощь (человек) </t>
  </si>
  <si>
    <t>Доля граждан, получающих социальные услуги, от общего числа населения муниципального образования "Город Томск" (%)</t>
  </si>
  <si>
    <t>Количество учреждений (ед.)</t>
  </si>
  <si>
    <t xml:space="preserve">Разнообразие форм проведения         
мероприятий просветительской и пропагандистской деятельности по вопросам профилактики, коррекции и реабилитации ( шт.) 
</t>
  </si>
  <si>
    <t>количество граждан, получающих местные социальные гарантии (человек)</t>
  </si>
  <si>
    <t>Количество отдельных категорий граждан, получивших социальную (материальную) поддержку (человек)</t>
  </si>
  <si>
    <t xml:space="preserve">Охват граждан, которым оказаны социальные услуги, от  количества обратившихся (%)
</t>
  </si>
  <si>
    <t>Количество жалоб на оказание услуг по реализации нормативных правовых актов муниципального образования "Город Томск" в целях оказания мер социальной поддержки отдельным категориям граждан (шт.)</t>
  </si>
  <si>
    <t>─ежемесячная компенсация затрат, понесенных при заключении договора добровольного медицинского страхования</t>
  </si>
  <si>
    <t>Укрепление материально - технической базы</t>
  </si>
  <si>
    <t xml:space="preserve">Приобретение услуг в целях реализации отдельных мер социальной поддержки </t>
  </si>
  <si>
    <t>Выплаты гражданам, удостоенным звания "Почетный гражданин Города Томска" в том числе:</t>
  </si>
  <si>
    <t>─ежемесячная денежная выплата для проезда на всех видах городского пассажирского транспорта (кроме такси)</t>
  </si>
  <si>
    <t>─ежемесячная доплата к пенсии назначенной на основании федеральных законов</t>
  </si>
  <si>
    <t>─ежемесячные компенсации расходов на питание детей многодетной семьи (неполной многодетной семьи) в возрасте до 7 лет, не посещающих муниципальные дошкольные общеобразовательные учреждения, при присвоении статуса "Семейные группы присмотра и ухода за детьми"</t>
  </si>
  <si>
    <t>Доведение муниципального задания на оказание муниципальных услуг (выполнение работ) по оказанию социальных услуг населению</t>
  </si>
  <si>
    <t>Количество граждан (семей)</t>
  </si>
  <si>
    <t>6,9*</t>
  </si>
  <si>
    <t>* расчет показателя расчитывается как 39672*100/578596 = 6,9%, где 39672 - фактический показатель за 2014 год по задачам  2,3, 100 - это 100%, 578596 - общая численность населения на территории МО "Город Томск" по итогам 2013 года</t>
  </si>
  <si>
    <t>Ежемесячная денежная выплата студентам на проезд в транспорте общего пользования (автобусе) в пригородном сообщении в пределах муниципального образования "Город Томск"</t>
  </si>
  <si>
    <t>─</t>
  </si>
  <si>
    <r>
      <t xml:space="preserve">Задача 2: </t>
    </r>
    <r>
      <rPr>
        <b/>
        <i/>
        <sz val="11"/>
        <rFont val="Calibri"/>
        <family val="2"/>
      </rPr>
      <t xml:space="preserve"> Предоставление социальной (материальной) поддержки отдельным категориям граждан</t>
    </r>
  </si>
  <si>
    <t>Приложение 1 к подпрограмме "Оказание социальной помощи и услуг"</t>
  </si>
  <si>
    <t xml:space="preserve">Компенсация родителям (законным представителям) части затрат за содержание детей в группах по присмотру и уходу за детьми </t>
  </si>
  <si>
    <t>Компенсация родителям (законным представителям) части затрат за содержание детей в группах по присмотру и уходу за детьми  (оплата услуг банка)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</si>
  <si>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</si>
  <si>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 (услуги банка)</t>
  </si>
  <si>
    <r>
      <t xml:space="preserve">Цель: </t>
    </r>
    <r>
      <rPr>
        <b/>
        <i/>
        <sz val="11"/>
        <rFont val="Calibri"/>
        <family val="2"/>
      </rPr>
      <t xml:space="preserve">Повышение уровня 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</si>
  <si>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Задача 1: </t>
    </r>
    <r>
      <rPr>
        <b/>
        <i/>
        <sz val="11"/>
        <rFont val="Calibri"/>
        <family val="2"/>
      </rPr>
      <t xml:space="preserve">реализация местных социальных гарантий  </t>
    </r>
  </si>
  <si>
    <r>
      <t>Задача 3:</t>
    </r>
    <r>
      <rPr>
        <b/>
        <i/>
        <sz val="11"/>
        <rFont val="Calibri"/>
        <family val="2"/>
      </rPr>
      <t xml:space="preserve"> Оказание социальных услуг населению</t>
    </r>
  </si>
  <si>
    <t>586 350 - общая численность населения на территории Мо "Город Томск" по итогам 2014 года (по данным паспорта Мо "город Томск" (по состоянию на 01.01.2015)</t>
  </si>
  <si>
    <t>1.2.6.1.</t>
  </si>
  <si>
    <t>1.2.6.2.</t>
  </si>
  <si>
    <t>1.2.11.1.</t>
  </si>
  <si>
    <t>Материальной помощи гражданам, оказавшимся в трудной жизненной ситуации</t>
  </si>
  <si>
    <t>Количество обращений (штук)</t>
  </si>
  <si>
    <t>Количество лицевых счетов (штук)</t>
  </si>
  <si>
    <t>Срочная единовременная материальная помощь, в т.ч.:                                                         срочная единовременная материальная помощь за счет безвозмездных поступлений от физических и юридических лиц</t>
  </si>
  <si>
    <t xml:space="preserve"> расчет показателей на 2016 -2019 годы производится аналогично, на основании фактических показателей за конкретный год</t>
  </si>
  <si>
    <t>Доля отдельных категорий граждан, получивших меры социальной  поддержки, от общей численности населения МО «Город Томск» (% )</t>
  </si>
  <si>
    <t>Срочная единовременная материальная помощь, в т.ч.:                        срочная единовременная материальная помощь за счет безвозмездных поступлений от физических и юридических лиц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</si>
</sst>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_-* #,##0.000_р_._-;\-* #,##0.000_р_._-;_-* &quot;-&quot;??_р_._-;_-@_-"/>
    <numFmt numFmtId="187" formatCode="_-* #,##0.0_р_._-;\-* #,##0.0_р_._-;_-* &quot;-&quot;??_р_._-;_-@_-"/>
    <numFmt numFmtId="188" formatCode="_-* #,##0_р_._-;\-* #,##0_р_._-;_-* &quot;-&quot;??_р_._-;_-@_-"/>
    <numFmt numFmtId="189" formatCode="_-* #,##0.0_р_._-;\-* #,##0.0_р_._-;_-* &quot;-&quot;?_р_._-;_-@_-"/>
  </numFmts>
  <fonts count="27">
    <font>
      <sz val="11"/>
      <color indexed="8"/>
      <name val="Calibri"/>
      <family val="2"/>
    </font>
    <font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b/>
      <u val="single"/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0" fillId="0" borderId="0" xfId="0" applyAlignment="1">
      <alignment/>
    </xf>
    <xf numFmtId="43" fontId="4" fillId="0" borderId="10" xfId="62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43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43" fontId="7" fillId="0" borderId="1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4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43" fontId="8" fillId="0" borderId="1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/>
    </xf>
    <xf numFmtId="187" fontId="4" fillId="0" borderId="10" xfId="62" applyNumberFormat="1" applyFont="1" applyFill="1" applyBorder="1" applyAlignment="1">
      <alignment vertical="center"/>
    </xf>
    <xf numFmtId="187" fontId="4" fillId="0" borderId="11" xfId="62" applyNumberFormat="1" applyFont="1" applyFill="1" applyBorder="1" applyAlignment="1">
      <alignment vertical="center"/>
    </xf>
    <xf numFmtId="187" fontId="4" fillId="0" borderId="10" xfId="62" applyNumberFormat="1" applyFont="1" applyFill="1" applyBorder="1" applyAlignment="1">
      <alignment/>
    </xf>
    <xf numFmtId="187" fontId="7" fillId="0" borderId="10" xfId="62" applyNumberFormat="1" applyFont="1" applyFill="1" applyBorder="1" applyAlignment="1">
      <alignment/>
    </xf>
    <xf numFmtId="187" fontId="4" fillId="0" borderId="10" xfId="62" applyNumberFormat="1" applyFont="1" applyFill="1" applyBorder="1" applyAlignment="1">
      <alignment horizontal="center"/>
    </xf>
    <xf numFmtId="187" fontId="7" fillId="0" borderId="10" xfId="62" applyNumberFormat="1" applyFont="1" applyFill="1" applyBorder="1" applyAlignment="1">
      <alignment horizontal="right"/>
    </xf>
    <xf numFmtId="187" fontId="4" fillId="0" borderId="10" xfId="0" applyNumberFormat="1" applyFont="1" applyFill="1" applyBorder="1" applyAlignment="1">
      <alignment horizontal="center"/>
    </xf>
    <xf numFmtId="187" fontId="7" fillId="0" borderId="10" xfId="62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16" fontId="4" fillId="0" borderId="11" xfId="0" applyNumberFormat="1" applyFont="1" applyFill="1" applyBorder="1" applyAlignment="1">
      <alignment horizontal="center" vertical="center"/>
    </xf>
    <xf numFmtId="16" fontId="4" fillId="0" borderId="12" xfId="0" applyNumberFormat="1" applyFont="1" applyFill="1" applyBorder="1" applyAlignment="1">
      <alignment horizontal="center" vertical="center"/>
    </xf>
    <xf numFmtId="16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vertical="center" wrapText="1"/>
    </xf>
    <xf numFmtId="187" fontId="7" fillId="0" borderId="10" xfId="62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187" fontId="4" fillId="0" borderId="10" xfId="62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187" fontId="4" fillId="0" borderId="10" xfId="62" applyNumberFormat="1" applyFont="1" applyFill="1" applyBorder="1" applyAlignment="1">
      <alignment horizontal="center" vertical="center"/>
    </xf>
    <xf numFmtId="187" fontId="4" fillId="0" borderId="10" xfId="62" applyNumberFormat="1" applyFont="1" applyFill="1" applyBorder="1" applyAlignment="1">
      <alignment vertical="center"/>
    </xf>
    <xf numFmtId="187" fontId="4" fillId="0" borderId="10" xfId="62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/>
    </xf>
    <xf numFmtId="187" fontId="7" fillId="0" borderId="10" xfId="62" applyNumberFormat="1" applyFont="1" applyFill="1" applyBorder="1" applyAlignment="1">
      <alignment horizontal="right" vertical="center"/>
    </xf>
    <xf numFmtId="187" fontId="7" fillId="0" borderId="10" xfId="62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/>
    </xf>
    <xf numFmtId="187" fontId="4" fillId="0" borderId="10" xfId="62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187" fontId="7" fillId="0" borderId="10" xfId="62" applyNumberFormat="1" applyFont="1" applyFill="1" applyBorder="1" applyAlignment="1">
      <alignment/>
    </xf>
    <xf numFmtId="187" fontId="7" fillId="0" borderId="10" xfId="62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187" fontId="4" fillId="0" borderId="10" xfId="62" applyNumberFormat="1" applyFont="1" applyFill="1" applyBorder="1" applyAlignment="1">
      <alignment/>
    </xf>
    <xf numFmtId="43" fontId="4" fillId="0" borderId="10" xfId="62" applyFont="1" applyFill="1" applyBorder="1" applyAlignment="1">
      <alignment/>
    </xf>
    <xf numFmtId="0" fontId="4" fillId="0" borderId="11" xfId="0" applyFont="1" applyFill="1" applyBorder="1" applyAlignment="1">
      <alignment horizontal="center" vertical="top"/>
    </xf>
    <xf numFmtId="187" fontId="4" fillId="0" borderId="10" xfId="62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87" fontId="4" fillId="0" borderId="10" xfId="62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/>
    </xf>
    <xf numFmtId="43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 vertical="center" wrapText="1"/>
    </xf>
    <xf numFmtId="187" fontId="7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 vertical="center" wrapText="1"/>
    </xf>
    <xf numFmtId="187" fontId="4" fillId="0" borderId="10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187" fontId="7" fillId="0" borderId="10" xfId="62" applyNumberFormat="1" applyFont="1" applyFill="1" applyBorder="1" applyAlignment="1">
      <alignment horizontal="center"/>
    </xf>
    <xf numFmtId="187" fontId="7" fillId="0" borderId="10" xfId="62" applyNumberFormat="1" applyFont="1" applyFill="1" applyBorder="1" applyAlignment="1">
      <alignment horizontal="center"/>
    </xf>
    <xf numFmtId="187" fontId="4" fillId="0" borderId="10" xfId="62" applyNumberFormat="1" applyFont="1" applyFill="1" applyBorder="1" applyAlignment="1">
      <alignment horizontal="center"/>
    </xf>
    <xf numFmtId="187" fontId="7" fillId="0" borderId="10" xfId="62" applyNumberFormat="1" applyFont="1" applyFill="1" applyBorder="1" applyAlignment="1">
      <alignment horizontal="center"/>
    </xf>
    <xf numFmtId="187" fontId="4" fillId="0" borderId="10" xfId="62" applyNumberFormat="1" applyFont="1" applyFill="1" applyBorder="1" applyAlignment="1">
      <alignment horizontal="center"/>
    </xf>
    <xf numFmtId="187" fontId="4" fillId="0" borderId="10" xfId="62" applyNumberFormat="1" applyFont="1" applyFill="1" applyBorder="1" applyAlignment="1">
      <alignment horizontal="center"/>
    </xf>
    <xf numFmtId="43" fontId="7" fillId="0" borderId="10" xfId="62" applyFont="1" applyFill="1" applyBorder="1" applyAlignment="1">
      <alignment/>
    </xf>
    <xf numFmtId="43" fontId="4" fillId="0" borderId="10" xfId="0" applyNumberFormat="1" applyFont="1" applyFill="1" applyBorder="1" applyAlignment="1">
      <alignment/>
    </xf>
    <xf numFmtId="43" fontId="7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75" fontId="4" fillId="0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0"/>
  <sheetViews>
    <sheetView zoomScale="75" zoomScaleNormal="75" zoomScalePageLayoutView="0" workbookViewId="0" topLeftCell="A10">
      <selection activeCell="Q111" sqref="Q111"/>
    </sheetView>
  </sheetViews>
  <sheetFormatPr defaultColWidth="9.140625" defaultRowHeight="15"/>
  <cols>
    <col min="2" max="2" width="28.140625" style="0" customWidth="1"/>
    <col min="3" max="3" width="36.140625" style="0" customWidth="1"/>
    <col min="4" max="4" width="18.140625" style="0" customWidth="1"/>
    <col min="5" max="5" width="18.421875" style="4" customWidth="1"/>
    <col min="6" max="6" width="11.140625" style="0" customWidth="1"/>
    <col min="7" max="7" width="11.421875" style="0" customWidth="1"/>
    <col min="8" max="8" width="12.421875" style="0" customWidth="1"/>
    <col min="9" max="9" width="11.42187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1.140625" style="0" customWidth="1"/>
    <col min="14" max="14" width="11.00390625" style="0" customWidth="1"/>
    <col min="15" max="15" width="10.8515625" style="0" customWidth="1"/>
  </cols>
  <sheetData>
    <row r="2" spans="11:15" ht="15" customHeight="1">
      <c r="K2" s="56"/>
      <c r="L2" s="56"/>
      <c r="M2" s="56"/>
      <c r="N2" s="56"/>
      <c r="O2" s="56"/>
    </row>
    <row r="3" spans="11:15" ht="15">
      <c r="K3" s="56"/>
      <c r="L3" s="56"/>
      <c r="M3" s="56"/>
      <c r="N3" s="56"/>
      <c r="O3" s="56"/>
    </row>
    <row r="4" spans="13:15" ht="15">
      <c r="M4" s="7"/>
      <c r="N4" s="7"/>
      <c r="O4" s="7"/>
    </row>
    <row r="5" spans="12:15" ht="27.75" customHeight="1">
      <c r="L5" s="50" t="s">
        <v>108</v>
      </c>
      <c r="M5" s="50"/>
      <c r="N5" s="50"/>
      <c r="O5" s="50"/>
    </row>
    <row r="7" spans="2:15" ht="18.75">
      <c r="B7" s="66" t="s">
        <v>83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4:14" ht="18.75">
      <c r="D8" s="1"/>
      <c r="E8" s="3"/>
      <c r="F8" s="1"/>
      <c r="G8" s="1"/>
      <c r="H8" s="1"/>
      <c r="I8" s="1"/>
      <c r="J8" s="1"/>
      <c r="K8" s="1"/>
      <c r="L8" s="1"/>
      <c r="M8" s="1"/>
      <c r="N8" s="1"/>
    </row>
    <row r="9" spans="2:19" ht="23.25">
      <c r="B9" s="67" t="s">
        <v>61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2"/>
      <c r="P9" s="2"/>
      <c r="Q9" s="2"/>
      <c r="R9" s="2"/>
      <c r="S9" s="2"/>
    </row>
    <row r="12" spans="1:15" ht="27.75" customHeight="1">
      <c r="A12" s="57" t="s">
        <v>5</v>
      </c>
      <c r="B12" s="52" t="s">
        <v>81</v>
      </c>
      <c r="C12" s="100" t="s">
        <v>82</v>
      </c>
      <c r="D12" s="52" t="s">
        <v>35</v>
      </c>
      <c r="E12" s="52" t="s">
        <v>78</v>
      </c>
      <c r="F12" s="68" t="s">
        <v>84</v>
      </c>
      <c r="G12" s="69"/>
      <c r="H12" s="69"/>
      <c r="I12" s="69"/>
      <c r="J12" s="69"/>
      <c r="K12" s="69"/>
      <c r="L12" s="69"/>
      <c r="M12" s="69"/>
      <c r="N12" s="69"/>
      <c r="O12" s="70"/>
    </row>
    <row r="13" spans="1:15" ht="15">
      <c r="A13" s="54"/>
      <c r="B13" s="55"/>
      <c r="C13" s="102"/>
      <c r="D13" s="55"/>
      <c r="E13" s="55"/>
      <c r="F13" s="51" t="s">
        <v>36</v>
      </c>
      <c r="G13" s="59"/>
      <c r="H13" s="51" t="s">
        <v>37</v>
      </c>
      <c r="I13" s="59"/>
      <c r="J13" s="51" t="s">
        <v>38</v>
      </c>
      <c r="K13" s="59"/>
      <c r="L13" s="51" t="s">
        <v>39</v>
      </c>
      <c r="M13" s="59"/>
      <c r="N13" s="51" t="s">
        <v>40</v>
      </c>
      <c r="O13" s="59"/>
    </row>
    <row r="14" spans="1:15" ht="105">
      <c r="A14" s="58"/>
      <c r="B14" s="53"/>
      <c r="C14" s="104"/>
      <c r="D14" s="53"/>
      <c r="E14" s="53"/>
      <c r="F14" s="16" t="s">
        <v>0</v>
      </c>
      <c r="G14" s="16" t="s">
        <v>1</v>
      </c>
      <c r="H14" s="16" t="s">
        <v>0</v>
      </c>
      <c r="I14" s="16" t="s">
        <v>1</v>
      </c>
      <c r="J14" s="16" t="s">
        <v>0</v>
      </c>
      <c r="K14" s="16" t="s">
        <v>1</v>
      </c>
      <c r="L14" s="16" t="s">
        <v>0</v>
      </c>
      <c r="M14" s="16" t="s">
        <v>1</v>
      </c>
      <c r="N14" s="16" t="s">
        <v>0</v>
      </c>
      <c r="O14" s="16" t="s">
        <v>1</v>
      </c>
    </row>
    <row r="15" spans="1:15" ht="15">
      <c r="A15" s="48">
        <v>1</v>
      </c>
      <c r="B15" s="48">
        <v>2</v>
      </c>
      <c r="C15" s="94">
        <v>3</v>
      </c>
      <c r="D15" s="48">
        <v>4</v>
      </c>
      <c r="E15" s="48">
        <v>5</v>
      </c>
      <c r="F15" s="48">
        <v>6</v>
      </c>
      <c r="G15" s="48">
        <v>7</v>
      </c>
      <c r="H15" s="48">
        <v>8</v>
      </c>
      <c r="I15" s="48">
        <v>9</v>
      </c>
      <c r="J15" s="48">
        <v>10</v>
      </c>
      <c r="K15" s="48">
        <v>11</v>
      </c>
      <c r="L15" s="48">
        <v>12</v>
      </c>
      <c r="M15" s="48">
        <v>13</v>
      </c>
      <c r="N15" s="48">
        <v>14</v>
      </c>
      <c r="O15" s="48">
        <v>15</v>
      </c>
    </row>
    <row r="16" spans="1:15" ht="129" customHeight="1">
      <c r="A16" s="94">
        <v>1</v>
      </c>
      <c r="B16" s="95" t="s">
        <v>113</v>
      </c>
      <c r="C16" s="95" t="s">
        <v>125</v>
      </c>
      <c r="D16" s="96"/>
      <c r="E16" s="97" t="s">
        <v>103</v>
      </c>
      <c r="F16" s="97">
        <v>7</v>
      </c>
      <c r="G16" s="97">
        <v>7</v>
      </c>
      <c r="H16" s="97">
        <v>7.6</v>
      </c>
      <c r="I16" s="97">
        <v>7.1</v>
      </c>
      <c r="J16" s="97">
        <v>7.6</v>
      </c>
      <c r="K16" s="97">
        <v>7.2</v>
      </c>
      <c r="L16" s="97">
        <v>7.6</v>
      </c>
      <c r="M16" s="97">
        <v>7.2</v>
      </c>
      <c r="N16" s="97">
        <v>6.6</v>
      </c>
      <c r="O16" s="97"/>
    </row>
    <row r="17" spans="1:15" ht="45">
      <c r="A17" s="94" t="s">
        <v>41</v>
      </c>
      <c r="B17" s="98" t="s">
        <v>114</v>
      </c>
      <c r="C17" s="95" t="s">
        <v>90</v>
      </c>
      <c r="D17" s="96"/>
      <c r="E17" s="94">
        <v>15</v>
      </c>
      <c r="F17" s="94">
        <v>15</v>
      </c>
      <c r="G17" s="94">
        <v>13</v>
      </c>
      <c r="H17" s="94">
        <v>16</v>
      </c>
      <c r="I17" s="94">
        <v>16</v>
      </c>
      <c r="J17" s="94">
        <v>17</v>
      </c>
      <c r="K17" s="94">
        <v>17</v>
      </c>
      <c r="L17" s="94">
        <v>18</v>
      </c>
      <c r="M17" s="94">
        <v>18</v>
      </c>
      <c r="N17" s="94">
        <v>19</v>
      </c>
      <c r="O17" s="99"/>
    </row>
    <row r="18" spans="1:15" ht="60" customHeight="1">
      <c r="A18" s="100" t="s">
        <v>42</v>
      </c>
      <c r="B18" s="9" t="s">
        <v>97</v>
      </c>
      <c r="C18" s="100" t="s">
        <v>43</v>
      </c>
      <c r="D18" s="100" t="s">
        <v>2</v>
      </c>
      <c r="E18" s="101">
        <v>15</v>
      </c>
      <c r="F18" s="101">
        <v>15</v>
      </c>
      <c r="G18" s="101">
        <v>13</v>
      </c>
      <c r="H18" s="101">
        <v>16</v>
      </c>
      <c r="I18" s="101">
        <v>16</v>
      </c>
      <c r="J18" s="101">
        <v>17</v>
      </c>
      <c r="K18" s="101">
        <v>17</v>
      </c>
      <c r="L18" s="101">
        <v>18</v>
      </c>
      <c r="M18" s="101">
        <v>18</v>
      </c>
      <c r="N18" s="101">
        <v>19</v>
      </c>
      <c r="O18" s="101"/>
    </row>
    <row r="19" spans="1:15" ht="75">
      <c r="A19" s="102"/>
      <c r="B19" s="10" t="s">
        <v>98</v>
      </c>
      <c r="C19" s="102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1:15" ht="60">
      <c r="A20" s="102"/>
      <c r="B20" s="10" t="s">
        <v>99</v>
      </c>
      <c r="C20" s="102"/>
      <c r="D20" s="102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1:15" ht="45">
      <c r="A21" s="102"/>
      <c r="B21" s="10" t="s">
        <v>75</v>
      </c>
      <c r="C21" s="102"/>
      <c r="D21" s="102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1:15" ht="45">
      <c r="A22" s="102"/>
      <c r="B22" s="10" t="s">
        <v>15</v>
      </c>
      <c r="C22" s="102"/>
      <c r="D22" s="102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1:15" ht="80.25" customHeight="1">
      <c r="A23" s="104"/>
      <c r="B23" s="11" t="s">
        <v>94</v>
      </c>
      <c r="C23" s="104"/>
      <c r="D23" s="104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</row>
    <row r="24" spans="1:15" ht="75">
      <c r="A24" s="94" t="s">
        <v>44</v>
      </c>
      <c r="B24" s="98" t="s">
        <v>107</v>
      </c>
      <c r="C24" s="95" t="s">
        <v>91</v>
      </c>
      <c r="D24" s="96"/>
      <c r="E24" s="106">
        <f>SUM(E25:E50)</f>
        <v>37452</v>
      </c>
      <c r="F24" s="106">
        <f>SUM(F25:F51)</f>
        <v>41016</v>
      </c>
      <c r="G24" s="106">
        <f>SUM(G25:G51)</f>
        <v>39399</v>
      </c>
      <c r="H24" s="106">
        <f>SUM(H25:H51)</f>
        <v>42112</v>
      </c>
      <c r="I24" s="106">
        <f>SUM(I25:I50)</f>
        <v>39244</v>
      </c>
      <c r="J24" s="106">
        <f>SUM(J25:J51)</f>
        <v>42112</v>
      </c>
      <c r="K24" s="106">
        <f>SUM(K25:K51)</f>
        <v>40144</v>
      </c>
      <c r="L24" s="106">
        <f>SUM(L25:L51)</f>
        <v>42112</v>
      </c>
      <c r="M24" s="106">
        <f>SUM(M25:M51)</f>
        <v>40144</v>
      </c>
      <c r="N24" s="106">
        <f>SUM(N25:N50)</f>
        <v>38010</v>
      </c>
      <c r="O24" s="107"/>
    </row>
    <row r="25" spans="1:15" ht="105">
      <c r="A25" s="94" t="s">
        <v>45</v>
      </c>
      <c r="B25" s="98" t="s">
        <v>16</v>
      </c>
      <c r="C25" s="108" t="s">
        <v>121</v>
      </c>
      <c r="D25" s="109" t="s">
        <v>2</v>
      </c>
      <c r="E25" s="94">
        <v>5436</v>
      </c>
      <c r="F25" s="94">
        <v>6000</v>
      </c>
      <c r="G25" s="94">
        <v>5930</v>
      </c>
      <c r="H25" s="94">
        <v>6000</v>
      </c>
      <c r="I25" s="94">
        <v>5436</v>
      </c>
      <c r="J25" s="94">
        <v>6000</v>
      </c>
      <c r="K25" s="94">
        <v>5436</v>
      </c>
      <c r="L25" s="94">
        <v>6000</v>
      </c>
      <c r="M25" s="94">
        <v>5436</v>
      </c>
      <c r="N25" s="94">
        <v>5436</v>
      </c>
      <c r="O25" s="94"/>
    </row>
    <row r="26" spans="1:15" ht="75">
      <c r="A26" s="94" t="s">
        <v>48</v>
      </c>
      <c r="B26" s="95" t="s">
        <v>18</v>
      </c>
      <c r="C26" s="108" t="s">
        <v>102</v>
      </c>
      <c r="D26" s="109" t="s">
        <v>2</v>
      </c>
      <c r="E26" s="94">
        <v>100</v>
      </c>
      <c r="F26" s="94">
        <v>100</v>
      </c>
      <c r="G26" s="94">
        <v>82</v>
      </c>
      <c r="H26" s="94">
        <v>100</v>
      </c>
      <c r="I26" s="94">
        <v>100</v>
      </c>
      <c r="J26" s="94">
        <v>100</v>
      </c>
      <c r="K26" s="94">
        <v>100</v>
      </c>
      <c r="L26" s="94">
        <v>100</v>
      </c>
      <c r="M26" s="94">
        <v>100</v>
      </c>
      <c r="N26" s="94">
        <v>100</v>
      </c>
      <c r="O26" s="96"/>
    </row>
    <row r="27" spans="1:15" ht="75">
      <c r="A27" s="94" t="s">
        <v>49</v>
      </c>
      <c r="B27" s="95" t="s">
        <v>19</v>
      </c>
      <c r="C27" s="108" t="s">
        <v>102</v>
      </c>
      <c r="D27" s="109" t="s">
        <v>2</v>
      </c>
      <c r="E27" s="94">
        <v>150</v>
      </c>
      <c r="F27" s="94">
        <v>150</v>
      </c>
      <c r="G27" s="94">
        <v>148</v>
      </c>
      <c r="H27" s="94">
        <v>150</v>
      </c>
      <c r="I27" s="94">
        <v>150</v>
      </c>
      <c r="J27" s="94">
        <v>150</v>
      </c>
      <c r="K27" s="94">
        <v>150</v>
      </c>
      <c r="L27" s="94">
        <v>150</v>
      </c>
      <c r="M27" s="94">
        <v>150</v>
      </c>
      <c r="N27" s="94">
        <v>150</v>
      </c>
      <c r="O27" s="94"/>
    </row>
    <row r="28" spans="1:15" ht="75">
      <c r="A28" s="94" t="s">
        <v>50</v>
      </c>
      <c r="B28" s="95" t="s">
        <v>120</v>
      </c>
      <c r="C28" s="108" t="s">
        <v>47</v>
      </c>
      <c r="D28" s="109" t="s">
        <v>2</v>
      </c>
      <c r="E28" s="94">
        <v>250</v>
      </c>
      <c r="F28" s="94">
        <v>310</v>
      </c>
      <c r="G28" s="94">
        <v>304</v>
      </c>
      <c r="H28" s="94">
        <v>250</v>
      </c>
      <c r="I28" s="94">
        <v>250</v>
      </c>
      <c r="J28" s="94">
        <v>250</v>
      </c>
      <c r="K28" s="94">
        <v>250</v>
      </c>
      <c r="L28" s="94">
        <v>250</v>
      </c>
      <c r="M28" s="94">
        <v>250</v>
      </c>
      <c r="N28" s="94">
        <v>250</v>
      </c>
      <c r="O28" s="94"/>
    </row>
    <row r="29" spans="1:15" ht="36.75" customHeight="1">
      <c r="A29" s="101" t="s">
        <v>51</v>
      </c>
      <c r="B29" s="110" t="s">
        <v>123</v>
      </c>
      <c r="C29" s="101" t="s">
        <v>47</v>
      </c>
      <c r="D29" s="100" t="s">
        <v>2</v>
      </c>
      <c r="E29" s="94">
        <v>50</v>
      </c>
      <c r="F29" s="94">
        <v>65</v>
      </c>
      <c r="G29" s="94">
        <v>65</v>
      </c>
      <c r="H29" s="94">
        <v>50</v>
      </c>
      <c r="I29" s="94">
        <v>50</v>
      </c>
      <c r="J29" s="94">
        <v>50</v>
      </c>
      <c r="K29" s="94">
        <v>50</v>
      </c>
      <c r="L29" s="94">
        <v>50</v>
      </c>
      <c r="M29" s="94">
        <v>50</v>
      </c>
      <c r="N29" s="94">
        <v>50</v>
      </c>
      <c r="O29" s="94"/>
    </row>
    <row r="30" spans="1:15" ht="75" customHeight="1">
      <c r="A30" s="105"/>
      <c r="B30" s="111"/>
      <c r="C30" s="105"/>
      <c r="D30" s="104"/>
      <c r="E30" s="33" t="s">
        <v>106</v>
      </c>
      <c r="F30" s="94">
        <v>200</v>
      </c>
      <c r="G30" s="94">
        <v>173</v>
      </c>
      <c r="H30" s="94">
        <v>50</v>
      </c>
      <c r="I30" s="94">
        <v>50</v>
      </c>
      <c r="J30" s="94">
        <v>50</v>
      </c>
      <c r="K30" s="94">
        <v>50</v>
      </c>
      <c r="L30" s="94">
        <v>50</v>
      </c>
      <c r="M30" s="94">
        <v>50</v>
      </c>
      <c r="N30" s="96"/>
      <c r="O30" s="96"/>
    </row>
    <row r="31" spans="1:15" ht="75">
      <c r="A31" s="94" t="s">
        <v>52</v>
      </c>
      <c r="B31" s="95" t="s">
        <v>21</v>
      </c>
      <c r="C31" s="108" t="s">
        <v>122</v>
      </c>
      <c r="D31" s="109" t="s">
        <v>2</v>
      </c>
      <c r="E31" s="94">
        <v>2700</v>
      </c>
      <c r="F31" s="94">
        <v>2800</v>
      </c>
      <c r="G31" s="94">
        <v>2786</v>
      </c>
      <c r="H31" s="94">
        <v>2700</v>
      </c>
      <c r="I31" s="94">
        <v>2700</v>
      </c>
      <c r="J31" s="94">
        <v>2700</v>
      </c>
      <c r="K31" s="94">
        <v>2700</v>
      </c>
      <c r="L31" s="94">
        <v>2700</v>
      </c>
      <c r="M31" s="94">
        <v>2700</v>
      </c>
      <c r="N31" s="94">
        <v>2700</v>
      </c>
      <c r="O31" s="94"/>
    </row>
    <row r="32" spans="1:15" ht="75">
      <c r="A32" s="94" t="s">
        <v>53</v>
      </c>
      <c r="B32" s="95" t="s">
        <v>25</v>
      </c>
      <c r="C32" s="108" t="s">
        <v>122</v>
      </c>
      <c r="D32" s="109" t="s">
        <v>2</v>
      </c>
      <c r="E32" s="94">
        <v>19000</v>
      </c>
      <c r="F32" s="94">
        <v>20000</v>
      </c>
      <c r="G32" s="94">
        <v>19887</v>
      </c>
      <c r="H32" s="94">
        <v>20000</v>
      </c>
      <c r="I32" s="94">
        <v>19000</v>
      </c>
      <c r="J32" s="94">
        <v>20000</v>
      </c>
      <c r="K32" s="94">
        <v>19000</v>
      </c>
      <c r="L32" s="94">
        <v>20000</v>
      </c>
      <c r="M32" s="94">
        <v>19000</v>
      </c>
      <c r="N32" s="94">
        <v>19000</v>
      </c>
      <c r="O32" s="94"/>
    </row>
    <row r="33" spans="1:15" ht="210">
      <c r="A33" s="94" t="s">
        <v>62</v>
      </c>
      <c r="B33" s="95" t="s">
        <v>26</v>
      </c>
      <c r="C33" s="108" t="s">
        <v>47</v>
      </c>
      <c r="D33" s="109" t="s">
        <v>2</v>
      </c>
      <c r="E33" s="94">
        <v>4702</v>
      </c>
      <c r="F33" s="94">
        <v>4702</v>
      </c>
      <c r="G33" s="94">
        <v>4333</v>
      </c>
      <c r="H33" s="94">
        <v>4702</v>
      </c>
      <c r="I33" s="94">
        <v>4702</v>
      </c>
      <c r="J33" s="94">
        <v>4702</v>
      </c>
      <c r="K33" s="94">
        <v>4702</v>
      </c>
      <c r="L33" s="94">
        <v>4702</v>
      </c>
      <c r="M33" s="94">
        <v>4702</v>
      </c>
      <c r="N33" s="94">
        <v>4702</v>
      </c>
      <c r="O33" s="94"/>
    </row>
    <row r="34" spans="1:15" ht="225">
      <c r="A34" s="94" t="s">
        <v>63</v>
      </c>
      <c r="B34" s="95" t="s">
        <v>24</v>
      </c>
      <c r="C34" s="108" t="s">
        <v>47</v>
      </c>
      <c r="D34" s="109" t="s">
        <v>2</v>
      </c>
      <c r="E34" s="94">
        <v>500</v>
      </c>
      <c r="F34" s="94">
        <v>620</v>
      </c>
      <c r="G34" s="94">
        <v>620</v>
      </c>
      <c r="H34" s="94">
        <v>620</v>
      </c>
      <c r="I34" s="94">
        <v>500</v>
      </c>
      <c r="J34" s="94">
        <v>620</v>
      </c>
      <c r="K34" s="94">
        <v>500</v>
      </c>
      <c r="L34" s="94">
        <v>620</v>
      </c>
      <c r="M34" s="94">
        <v>500</v>
      </c>
      <c r="N34" s="94">
        <v>500</v>
      </c>
      <c r="O34" s="94"/>
    </row>
    <row r="35" spans="1:15" ht="105">
      <c r="A35" s="112" t="s">
        <v>64</v>
      </c>
      <c r="B35" s="113" t="s">
        <v>27</v>
      </c>
      <c r="C35" s="114" t="s">
        <v>60</v>
      </c>
      <c r="D35" s="100" t="s">
        <v>2</v>
      </c>
      <c r="E35" s="112">
        <v>70</v>
      </c>
      <c r="F35" s="112">
        <v>70</v>
      </c>
      <c r="G35" s="112">
        <v>56</v>
      </c>
      <c r="H35" s="112">
        <v>66</v>
      </c>
      <c r="I35" s="112">
        <v>66</v>
      </c>
      <c r="J35" s="112">
        <v>66</v>
      </c>
      <c r="K35" s="112">
        <v>66</v>
      </c>
      <c r="L35" s="112">
        <v>66</v>
      </c>
      <c r="M35" s="112">
        <v>66</v>
      </c>
      <c r="N35" s="112">
        <v>70</v>
      </c>
      <c r="O35" s="112"/>
    </row>
    <row r="36" spans="1:15" ht="15">
      <c r="A36" s="112"/>
      <c r="B36" s="64" t="s">
        <v>28</v>
      </c>
      <c r="C36" s="115"/>
      <c r="D36" s="10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</row>
    <row r="37" spans="1:15" ht="15">
      <c r="A37" s="112"/>
      <c r="B37" s="64"/>
      <c r="C37" s="115"/>
      <c r="D37" s="10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</row>
    <row r="38" spans="1:15" ht="15">
      <c r="A38" s="112"/>
      <c r="B38" s="64"/>
      <c r="C38" s="115"/>
      <c r="D38" s="10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</row>
    <row r="39" spans="1:15" ht="15">
      <c r="A39" s="112"/>
      <c r="B39" s="64"/>
      <c r="C39" s="115"/>
      <c r="D39" s="10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</row>
    <row r="40" spans="1:15" ht="15">
      <c r="A40" s="112"/>
      <c r="B40" s="64"/>
      <c r="C40" s="115"/>
      <c r="D40" s="10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</row>
    <row r="41" spans="1:15" ht="53.25" customHeight="1">
      <c r="A41" s="112"/>
      <c r="B41" s="64"/>
      <c r="C41" s="115"/>
      <c r="D41" s="10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</row>
    <row r="42" spans="1:15" ht="15">
      <c r="A42" s="112"/>
      <c r="B42" s="64" t="s">
        <v>100</v>
      </c>
      <c r="C42" s="115"/>
      <c r="D42" s="10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</row>
    <row r="43" spans="1:15" ht="15">
      <c r="A43" s="112"/>
      <c r="B43" s="64"/>
      <c r="C43" s="115"/>
      <c r="D43" s="10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</row>
    <row r="44" spans="1:15" ht="15">
      <c r="A44" s="112"/>
      <c r="B44" s="64"/>
      <c r="C44" s="115"/>
      <c r="D44" s="10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</row>
    <row r="45" spans="1:15" ht="15">
      <c r="A45" s="112"/>
      <c r="B45" s="64"/>
      <c r="C45" s="115"/>
      <c r="D45" s="10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</row>
    <row r="46" spans="1:15" ht="15">
      <c r="A46" s="112"/>
      <c r="B46" s="64"/>
      <c r="C46" s="115"/>
      <c r="D46" s="10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</row>
    <row r="47" spans="1:15" ht="157.5" customHeight="1">
      <c r="A47" s="112"/>
      <c r="B47" s="65"/>
      <c r="C47" s="116"/>
      <c r="D47" s="104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</row>
    <row r="48" spans="1:15" ht="90">
      <c r="A48" s="94" t="s">
        <v>65</v>
      </c>
      <c r="B48" s="95" t="s">
        <v>109</v>
      </c>
      <c r="C48" s="108" t="s">
        <v>47</v>
      </c>
      <c r="D48" s="109" t="s">
        <v>2</v>
      </c>
      <c r="E48" s="94">
        <v>2108</v>
      </c>
      <c r="F48" s="94">
        <v>2166</v>
      </c>
      <c r="G48" s="94">
        <v>2099</v>
      </c>
      <c r="H48" s="94">
        <v>2166</v>
      </c>
      <c r="I48" s="94">
        <v>2000</v>
      </c>
      <c r="J48" s="94">
        <v>2166</v>
      </c>
      <c r="K48" s="94">
        <v>2000</v>
      </c>
      <c r="L48" s="94">
        <v>2166</v>
      </c>
      <c r="M48" s="94">
        <v>2000</v>
      </c>
      <c r="N48" s="94">
        <v>2166</v>
      </c>
      <c r="O48" s="94"/>
    </row>
    <row r="49" spans="1:15" ht="240">
      <c r="A49" s="94" t="s">
        <v>66</v>
      </c>
      <c r="B49" s="95" t="s">
        <v>111</v>
      </c>
      <c r="C49" s="108" t="s">
        <v>47</v>
      </c>
      <c r="D49" s="109" t="s">
        <v>2</v>
      </c>
      <c r="E49" s="94">
        <v>646</v>
      </c>
      <c r="F49" s="94">
        <v>1146</v>
      </c>
      <c r="G49" s="94">
        <v>874</v>
      </c>
      <c r="H49" s="94">
        <v>2618</v>
      </c>
      <c r="I49" s="94">
        <v>2500</v>
      </c>
      <c r="J49" s="94">
        <v>2618</v>
      </c>
      <c r="K49" s="94">
        <v>2500</v>
      </c>
      <c r="L49" s="94">
        <v>2618</v>
      </c>
      <c r="M49" s="94">
        <v>2500</v>
      </c>
      <c r="N49" s="94">
        <v>1146</v>
      </c>
      <c r="O49" s="94"/>
    </row>
    <row r="50" spans="1:15" ht="90">
      <c r="A50" s="94" t="s">
        <v>67</v>
      </c>
      <c r="B50" s="95" t="s">
        <v>29</v>
      </c>
      <c r="C50" s="95" t="s">
        <v>59</v>
      </c>
      <c r="D50" s="109" t="s">
        <v>2</v>
      </c>
      <c r="E50" s="94">
        <v>1740</v>
      </c>
      <c r="F50" s="94">
        <v>1787</v>
      </c>
      <c r="G50" s="94">
        <v>1787</v>
      </c>
      <c r="H50" s="94">
        <v>1740</v>
      </c>
      <c r="I50" s="94">
        <v>1740</v>
      </c>
      <c r="J50" s="94">
        <v>1740</v>
      </c>
      <c r="K50" s="94">
        <v>1740</v>
      </c>
      <c r="L50" s="94">
        <v>1740</v>
      </c>
      <c r="M50" s="94">
        <v>1740</v>
      </c>
      <c r="N50" s="94">
        <v>1740</v>
      </c>
      <c r="O50" s="96"/>
    </row>
    <row r="51" spans="1:15" ht="110.25" customHeight="1">
      <c r="A51" s="94" t="s">
        <v>68</v>
      </c>
      <c r="B51" s="95" t="s">
        <v>105</v>
      </c>
      <c r="C51" s="108" t="s">
        <v>47</v>
      </c>
      <c r="D51" s="109" t="s">
        <v>2</v>
      </c>
      <c r="E51" s="33" t="s">
        <v>106</v>
      </c>
      <c r="F51" s="94">
        <v>900</v>
      </c>
      <c r="G51" s="94">
        <v>255</v>
      </c>
      <c r="H51" s="94">
        <v>900</v>
      </c>
      <c r="I51" s="94">
        <v>900</v>
      </c>
      <c r="J51" s="94">
        <v>900</v>
      </c>
      <c r="K51" s="94">
        <v>900</v>
      </c>
      <c r="L51" s="94">
        <v>900</v>
      </c>
      <c r="M51" s="94">
        <v>900</v>
      </c>
      <c r="N51" s="94">
        <v>900</v>
      </c>
      <c r="O51" s="96"/>
    </row>
    <row r="52" spans="1:15" ht="60">
      <c r="A52" s="94" t="s">
        <v>54</v>
      </c>
      <c r="B52" s="95" t="s">
        <v>115</v>
      </c>
      <c r="C52" s="95" t="s">
        <v>92</v>
      </c>
      <c r="D52" s="96"/>
      <c r="E52" s="117">
        <v>95</v>
      </c>
      <c r="F52" s="117">
        <v>95</v>
      </c>
      <c r="G52" s="117">
        <v>95</v>
      </c>
      <c r="H52" s="117">
        <v>95.2</v>
      </c>
      <c r="I52" s="117">
        <v>95</v>
      </c>
      <c r="J52" s="117">
        <v>95.4</v>
      </c>
      <c r="K52" s="117">
        <v>95</v>
      </c>
      <c r="L52" s="117">
        <v>95.6</v>
      </c>
      <c r="M52" s="117">
        <v>95.6</v>
      </c>
      <c r="N52" s="117">
        <v>95.8</v>
      </c>
      <c r="O52" s="117"/>
    </row>
    <row r="53" spans="1:15" ht="150" customHeight="1">
      <c r="A53" s="101" t="s">
        <v>46</v>
      </c>
      <c r="B53" s="60" t="s">
        <v>101</v>
      </c>
      <c r="C53" s="95" t="s">
        <v>85</v>
      </c>
      <c r="D53" s="100" t="s">
        <v>57</v>
      </c>
      <c r="E53" s="94">
        <v>1500</v>
      </c>
      <c r="F53" s="94">
        <v>1500</v>
      </c>
      <c r="G53" s="94">
        <v>1500</v>
      </c>
      <c r="H53" s="94">
        <v>1500</v>
      </c>
      <c r="I53" s="94">
        <v>1500</v>
      </c>
      <c r="J53" s="94">
        <v>1500</v>
      </c>
      <c r="K53" s="94">
        <v>1500</v>
      </c>
      <c r="L53" s="94">
        <v>1500</v>
      </c>
      <c r="M53" s="94">
        <v>1500</v>
      </c>
      <c r="N53" s="94">
        <v>1500</v>
      </c>
      <c r="O53" s="96"/>
    </row>
    <row r="54" spans="1:15" ht="45">
      <c r="A54" s="103"/>
      <c r="B54" s="61"/>
      <c r="C54" s="98" t="s">
        <v>86</v>
      </c>
      <c r="D54" s="102"/>
      <c r="E54" s="94">
        <v>700</v>
      </c>
      <c r="F54" s="94">
        <v>700</v>
      </c>
      <c r="G54" s="94">
        <v>700</v>
      </c>
      <c r="H54" s="94">
        <v>700</v>
      </c>
      <c r="I54" s="94">
        <v>700</v>
      </c>
      <c r="J54" s="94">
        <v>700</v>
      </c>
      <c r="K54" s="94">
        <v>700</v>
      </c>
      <c r="L54" s="94">
        <v>700</v>
      </c>
      <c r="M54" s="94">
        <v>700</v>
      </c>
      <c r="N54" s="94">
        <v>700</v>
      </c>
      <c r="O54" s="96"/>
    </row>
    <row r="55" spans="1:15" ht="90">
      <c r="A55" s="103"/>
      <c r="B55" s="61"/>
      <c r="C55" s="98" t="s">
        <v>89</v>
      </c>
      <c r="D55" s="102"/>
      <c r="E55" s="94" t="s">
        <v>56</v>
      </c>
      <c r="F55" s="109" t="s">
        <v>56</v>
      </c>
      <c r="G55" s="109" t="s">
        <v>56</v>
      </c>
      <c r="H55" s="109" t="s">
        <v>56</v>
      </c>
      <c r="I55" s="109" t="s">
        <v>56</v>
      </c>
      <c r="J55" s="109" t="s">
        <v>56</v>
      </c>
      <c r="K55" s="109" t="s">
        <v>56</v>
      </c>
      <c r="L55" s="109" t="s">
        <v>56</v>
      </c>
      <c r="M55" s="109" t="s">
        <v>56</v>
      </c>
      <c r="N55" s="109" t="s">
        <v>56</v>
      </c>
      <c r="O55" s="109"/>
    </row>
    <row r="56" spans="1:15" ht="60">
      <c r="A56" s="105"/>
      <c r="B56" s="62"/>
      <c r="C56" s="95" t="s">
        <v>87</v>
      </c>
      <c r="D56" s="102"/>
      <c r="E56" s="94">
        <v>0.39</v>
      </c>
      <c r="F56" s="94">
        <v>0.39</v>
      </c>
      <c r="G56" s="94">
        <v>0.39</v>
      </c>
      <c r="H56" s="94">
        <v>0.39</v>
      </c>
      <c r="I56" s="94">
        <v>0.39</v>
      </c>
      <c r="J56" s="94">
        <v>0.39</v>
      </c>
      <c r="K56" s="94">
        <v>0.39</v>
      </c>
      <c r="L56" s="94">
        <v>0.39</v>
      </c>
      <c r="M56" s="94">
        <v>0.39</v>
      </c>
      <c r="N56" s="94">
        <v>0.39</v>
      </c>
      <c r="O56" s="96"/>
    </row>
    <row r="57" spans="1:15" ht="31.5" customHeight="1">
      <c r="A57" s="94" t="s">
        <v>55</v>
      </c>
      <c r="B57" s="95" t="s">
        <v>95</v>
      </c>
      <c r="C57" s="96" t="s">
        <v>88</v>
      </c>
      <c r="D57" s="104"/>
      <c r="E57" s="94">
        <v>1</v>
      </c>
      <c r="F57" s="94">
        <v>1</v>
      </c>
      <c r="G57" s="94">
        <v>1</v>
      </c>
      <c r="H57" s="94">
        <v>1</v>
      </c>
      <c r="I57" s="94">
        <v>1</v>
      </c>
      <c r="J57" s="94">
        <v>1</v>
      </c>
      <c r="K57" s="94">
        <v>1</v>
      </c>
      <c r="L57" s="94">
        <v>1</v>
      </c>
      <c r="M57" s="94">
        <v>1</v>
      </c>
      <c r="N57" s="94">
        <v>1</v>
      </c>
      <c r="O57" s="94"/>
    </row>
    <row r="58" spans="1:15" ht="105">
      <c r="A58" s="94" t="s">
        <v>76</v>
      </c>
      <c r="B58" s="34" t="s">
        <v>96</v>
      </c>
      <c r="C58" s="95" t="s">
        <v>93</v>
      </c>
      <c r="D58" s="109" t="s">
        <v>2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94">
        <v>0</v>
      </c>
      <c r="L58" s="94">
        <v>0</v>
      </c>
      <c r="M58" s="94">
        <v>0</v>
      </c>
      <c r="N58" s="94">
        <v>0</v>
      </c>
      <c r="O58" s="94"/>
    </row>
    <row r="59" spans="1:15" ht="15">
      <c r="A59" s="118"/>
      <c r="B59" s="119"/>
      <c r="C59" s="118"/>
      <c r="D59" s="118"/>
      <c r="E59" s="120"/>
      <c r="F59" s="118"/>
      <c r="G59" s="118"/>
      <c r="H59" s="118"/>
      <c r="I59" s="118"/>
      <c r="J59" s="118"/>
      <c r="K59" s="118"/>
      <c r="L59" s="118"/>
      <c r="M59" s="118"/>
      <c r="N59" s="118"/>
      <c r="O59" s="118"/>
    </row>
    <row r="60" spans="1:15" ht="29.25" customHeight="1">
      <c r="A60" s="121" t="s">
        <v>104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</row>
    <row r="61" spans="1:15" ht="18" customHeight="1">
      <c r="A61" s="121" t="s">
        <v>116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</row>
    <row r="62" spans="1:15" ht="15">
      <c r="A62" s="122" t="s">
        <v>124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</row>
    <row r="63" spans="1:15" ht="15">
      <c r="A63" s="118"/>
      <c r="B63" s="123"/>
      <c r="C63" s="118"/>
      <c r="D63" s="118"/>
      <c r="E63" s="120"/>
      <c r="F63" s="118"/>
      <c r="G63" s="118"/>
      <c r="H63" s="118"/>
      <c r="I63" s="118"/>
      <c r="J63" s="118"/>
      <c r="K63" s="118"/>
      <c r="L63" s="118"/>
      <c r="M63" s="118"/>
      <c r="N63" s="118"/>
      <c r="O63" s="118"/>
    </row>
    <row r="64" spans="1:15" ht="15">
      <c r="A64" s="118"/>
      <c r="B64" s="123"/>
      <c r="C64" s="118"/>
      <c r="D64" s="118"/>
      <c r="E64" s="120"/>
      <c r="F64" s="118"/>
      <c r="G64" s="118"/>
      <c r="H64" s="118"/>
      <c r="I64" s="118"/>
      <c r="J64" s="118"/>
      <c r="K64" s="118"/>
      <c r="L64" s="118"/>
      <c r="M64" s="118"/>
      <c r="N64" s="118"/>
      <c r="O64" s="118"/>
    </row>
    <row r="65" spans="1:15" ht="15">
      <c r="A65" s="118"/>
      <c r="B65" s="118"/>
      <c r="C65" s="118"/>
      <c r="D65" s="118"/>
      <c r="E65" s="120"/>
      <c r="F65" s="118"/>
      <c r="G65" s="118"/>
      <c r="H65" s="118"/>
      <c r="I65" s="118"/>
      <c r="J65" s="118"/>
      <c r="K65" s="118"/>
      <c r="L65" s="118"/>
      <c r="M65" s="118"/>
      <c r="N65" s="118"/>
      <c r="O65" s="118"/>
    </row>
    <row r="66" spans="1:15" ht="15">
      <c r="A66" s="118"/>
      <c r="B66" s="118"/>
      <c r="C66" s="118"/>
      <c r="D66" s="118"/>
      <c r="E66" s="120"/>
      <c r="F66" s="118"/>
      <c r="G66" s="118"/>
      <c r="H66" s="118"/>
      <c r="I66" s="118"/>
      <c r="J66" s="118"/>
      <c r="K66" s="118"/>
      <c r="L66" s="118"/>
      <c r="M66" s="118"/>
      <c r="N66" s="118"/>
      <c r="O66" s="118"/>
    </row>
    <row r="67" spans="1:15" ht="15">
      <c r="A67" s="118"/>
      <c r="B67" s="118"/>
      <c r="C67" s="118"/>
      <c r="D67" s="118"/>
      <c r="E67" s="120"/>
      <c r="F67" s="118"/>
      <c r="G67" s="118"/>
      <c r="H67" s="118"/>
      <c r="I67" s="118"/>
      <c r="J67" s="118"/>
      <c r="K67" s="118"/>
      <c r="L67" s="118"/>
      <c r="M67" s="118"/>
      <c r="N67" s="118"/>
      <c r="O67" s="118"/>
    </row>
    <row r="68" spans="1:15" ht="15">
      <c r="A68" s="118"/>
      <c r="B68" s="118"/>
      <c r="C68" s="118"/>
      <c r="D68" s="118"/>
      <c r="E68" s="120"/>
      <c r="F68" s="118"/>
      <c r="G68" s="118"/>
      <c r="H68" s="118"/>
      <c r="I68" s="118"/>
      <c r="J68" s="118"/>
      <c r="K68" s="118"/>
      <c r="L68" s="118"/>
      <c r="M68" s="118"/>
      <c r="N68" s="118"/>
      <c r="O68" s="118"/>
    </row>
    <row r="69" spans="1:15" ht="15">
      <c r="A69" s="118"/>
      <c r="B69" s="118"/>
      <c r="C69" s="118"/>
      <c r="D69" s="118"/>
      <c r="E69" s="120"/>
      <c r="F69" s="118"/>
      <c r="G69" s="118"/>
      <c r="H69" s="118"/>
      <c r="I69" s="118"/>
      <c r="J69" s="118"/>
      <c r="K69" s="118"/>
      <c r="L69" s="118"/>
      <c r="M69" s="118"/>
      <c r="N69" s="118"/>
      <c r="O69" s="118"/>
    </row>
    <row r="70" spans="1:15" ht="15">
      <c r="A70" s="118"/>
      <c r="B70" s="118"/>
      <c r="C70" s="118"/>
      <c r="D70" s="118"/>
      <c r="E70" s="120"/>
      <c r="F70" s="118"/>
      <c r="G70" s="118"/>
      <c r="H70" s="118"/>
      <c r="I70" s="118"/>
      <c r="J70" s="118"/>
      <c r="K70" s="118"/>
      <c r="L70" s="118"/>
      <c r="M70" s="118"/>
      <c r="N70" s="118"/>
      <c r="O70" s="118"/>
    </row>
  </sheetData>
  <sheetProtection/>
  <mergeCells count="55">
    <mergeCell ref="B7:O7"/>
    <mergeCell ref="B9:N9"/>
    <mergeCell ref="F12:O12"/>
    <mergeCell ref="F13:G13"/>
    <mergeCell ref="H13:I13"/>
    <mergeCell ref="J13:K13"/>
    <mergeCell ref="C12:C14"/>
    <mergeCell ref="J35:J47"/>
    <mergeCell ref="K35:K47"/>
    <mergeCell ref="L35:L47"/>
    <mergeCell ref="A62:O62"/>
    <mergeCell ref="A60:O60"/>
    <mergeCell ref="N35:N47"/>
    <mergeCell ref="O35:O47"/>
    <mergeCell ref="M18:M23"/>
    <mergeCell ref="N18:N23"/>
    <mergeCell ref="O18:O23"/>
    <mergeCell ref="D12:D14"/>
    <mergeCell ref="B12:B14"/>
    <mergeCell ref="J18:J23"/>
    <mergeCell ref="C18:C23"/>
    <mergeCell ref="D18:D23"/>
    <mergeCell ref="E18:E23"/>
    <mergeCell ref="H18:H23"/>
    <mergeCell ref="G18:G23"/>
    <mergeCell ref="H35:H47"/>
    <mergeCell ref="B36:B41"/>
    <mergeCell ref="F18:F23"/>
    <mergeCell ref="I35:I47"/>
    <mergeCell ref="G35:G47"/>
    <mergeCell ref="A35:A47"/>
    <mergeCell ref="C35:C47"/>
    <mergeCell ref="E35:E47"/>
    <mergeCell ref="F35:F47"/>
    <mergeCell ref="B42:B47"/>
    <mergeCell ref="L5:O5"/>
    <mergeCell ref="A53:A56"/>
    <mergeCell ref="M35:M47"/>
    <mergeCell ref="N13:O13"/>
    <mergeCell ref="E12:E14"/>
    <mergeCell ref="A18:A23"/>
    <mergeCell ref="D53:D57"/>
    <mergeCell ref="B53:B56"/>
    <mergeCell ref="A12:A14"/>
    <mergeCell ref="L13:M13"/>
    <mergeCell ref="A61:O61"/>
    <mergeCell ref="K2:O3"/>
    <mergeCell ref="A29:A30"/>
    <mergeCell ref="B29:B30"/>
    <mergeCell ref="D29:D30"/>
    <mergeCell ref="C29:C30"/>
    <mergeCell ref="I18:I23"/>
    <mergeCell ref="K18:K23"/>
    <mergeCell ref="L18:L23"/>
    <mergeCell ref="D35:D47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2"/>
  <sheetViews>
    <sheetView tabSelected="1" zoomScale="75" zoomScaleNormal="75" zoomScalePageLayoutView="0" workbookViewId="0" topLeftCell="A1">
      <selection activeCell="D17" sqref="B17:N231"/>
    </sheetView>
  </sheetViews>
  <sheetFormatPr defaultColWidth="9.140625" defaultRowHeight="15"/>
  <cols>
    <col min="1" max="1" width="9.140625" style="17" customWidth="1"/>
    <col min="2" max="2" width="36.28125" style="17" customWidth="1"/>
    <col min="3" max="3" width="19.140625" style="17" customWidth="1"/>
    <col min="4" max="4" width="15.7109375" style="17" customWidth="1"/>
    <col min="5" max="5" width="14.7109375" style="17" customWidth="1"/>
    <col min="6" max="6" width="16.00390625" style="17" customWidth="1"/>
    <col min="7" max="7" width="16.00390625" style="24" customWidth="1"/>
    <col min="8" max="8" width="11.7109375" style="17" customWidth="1"/>
    <col min="9" max="9" width="11.421875" style="17" customWidth="1"/>
    <col min="10" max="10" width="11.57421875" style="17" customWidth="1"/>
    <col min="11" max="11" width="11.140625" style="17" customWidth="1"/>
    <col min="12" max="13" width="12.140625" style="17" customWidth="1"/>
    <col min="14" max="14" width="16.421875" style="17" customWidth="1"/>
    <col min="15" max="15" width="9.140625" style="17" customWidth="1"/>
    <col min="16" max="16" width="14.28125" style="17" bestFit="1" customWidth="1"/>
    <col min="17" max="16384" width="9.140625" style="17" customWidth="1"/>
  </cols>
  <sheetData>
    <row r="1" spans="12:15" ht="46.5" customHeight="1">
      <c r="L1" s="87"/>
      <c r="M1" s="87"/>
      <c r="N1" s="87"/>
      <c r="O1" s="18"/>
    </row>
    <row r="3" spans="12:14" ht="15">
      <c r="L3" s="75" t="s">
        <v>74</v>
      </c>
      <c r="M3" s="75"/>
      <c r="N3" s="75"/>
    </row>
    <row r="4" spans="11:14" ht="30" customHeight="1">
      <c r="K4" s="18"/>
      <c r="L4" s="76" t="s">
        <v>73</v>
      </c>
      <c r="M4" s="76"/>
      <c r="N4" s="76"/>
    </row>
    <row r="7" spans="2:14" ht="18.75">
      <c r="B7" s="73" t="s">
        <v>34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2:14" ht="21">
      <c r="B8" s="74" t="s">
        <v>61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11" spans="1:14" ht="21" customHeight="1">
      <c r="A11" s="57" t="s">
        <v>5</v>
      </c>
      <c r="B11" s="52" t="s">
        <v>6</v>
      </c>
      <c r="C11" s="57" t="s">
        <v>7</v>
      </c>
      <c r="D11" s="90" t="s">
        <v>8</v>
      </c>
      <c r="E11" s="91"/>
      <c r="F11" s="68" t="s">
        <v>9</v>
      </c>
      <c r="G11" s="69"/>
      <c r="H11" s="69"/>
      <c r="I11" s="69"/>
      <c r="J11" s="69"/>
      <c r="K11" s="69"/>
      <c r="L11" s="69"/>
      <c r="M11" s="69"/>
      <c r="N11" s="70"/>
    </row>
    <row r="12" spans="1:14" ht="54" customHeight="1">
      <c r="A12" s="54"/>
      <c r="B12" s="55"/>
      <c r="C12" s="54"/>
      <c r="D12" s="92"/>
      <c r="E12" s="93"/>
      <c r="F12" s="68" t="s">
        <v>10</v>
      </c>
      <c r="G12" s="70"/>
      <c r="H12" s="77" t="s">
        <v>11</v>
      </c>
      <c r="I12" s="78"/>
      <c r="J12" s="68" t="s">
        <v>12</v>
      </c>
      <c r="K12" s="70"/>
      <c r="L12" s="77" t="s">
        <v>13</v>
      </c>
      <c r="M12" s="78"/>
      <c r="N12" s="16" t="s">
        <v>14</v>
      </c>
    </row>
    <row r="13" spans="1:14" ht="32.25" customHeight="1">
      <c r="A13" s="58"/>
      <c r="B13" s="53"/>
      <c r="C13" s="58"/>
      <c r="D13" s="16" t="s">
        <v>3</v>
      </c>
      <c r="E13" s="16" t="s">
        <v>4</v>
      </c>
      <c r="F13" s="16" t="s">
        <v>3</v>
      </c>
      <c r="G13" s="35" t="s">
        <v>4</v>
      </c>
      <c r="H13" s="16" t="s">
        <v>3</v>
      </c>
      <c r="I13" s="16" t="s">
        <v>4</v>
      </c>
      <c r="J13" s="16" t="s">
        <v>3</v>
      </c>
      <c r="K13" s="16" t="s">
        <v>4</v>
      </c>
      <c r="L13" s="16" t="s">
        <v>3</v>
      </c>
      <c r="M13" s="16" t="s">
        <v>4</v>
      </c>
      <c r="N13" s="16"/>
    </row>
    <row r="14" spans="1:14" ht="15">
      <c r="A14" s="48">
        <v>1</v>
      </c>
      <c r="B14" s="48">
        <v>2</v>
      </c>
      <c r="C14" s="48">
        <v>3</v>
      </c>
      <c r="D14" s="48">
        <v>4</v>
      </c>
      <c r="E14" s="48">
        <v>5</v>
      </c>
      <c r="F14" s="48">
        <v>6</v>
      </c>
      <c r="G14" s="12">
        <v>7</v>
      </c>
      <c r="H14" s="48">
        <v>8</v>
      </c>
      <c r="I14" s="48">
        <v>9</v>
      </c>
      <c r="J14" s="48">
        <v>10</v>
      </c>
      <c r="K14" s="48">
        <v>11</v>
      </c>
      <c r="L14" s="48">
        <v>12</v>
      </c>
      <c r="M14" s="48">
        <v>13</v>
      </c>
      <c r="N14" s="48">
        <v>14</v>
      </c>
    </row>
    <row r="15" spans="1:14" ht="45">
      <c r="A15" s="15">
        <v>1</v>
      </c>
      <c r="B15" s="19" t="s">
        <v>70</v>
      </c>
      <c r="C15" s="20" t="s">
        <v>58</v>
      </c>
      <c r="D15" s="20"/>
      <c r="E15" s="20"/>
      <c r="F15" s="20"/>
      <c r="G15" s="36"/>
      <c r="H15" s="20"/>
      <c r="I15" s="20"/>
      <c r="J15" s="20"/>
      <c r="K15" s="20"/>
      <c r="L15" s="20"/>
      <c r="M15" s="20"/>
      <c r="N15" s="20"/>
    </row>
    <row r="16" spans="1:14" ht="15">
      <c r="A16" s="21" t="s">
        <v>41</v>
      </c>
      <c r="B16" s="71" t="s">
        <v>69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2"/>
    </row>
    <row r="17" spans="1:14" ht="48.75" customHeight="1">
      <c r="A17" s="57" t="s">
        <v>42</v>
      </c>
      <c r="B17" s="9" t="s">
        <v>97</v>
      </c>
      <c r="C17" s="22" t="s">
        <v>20</v>
      </c>
      <c r="D17" s="43">
        <f>SUM(D18:D41)</f>
        <v>21132.2</v>
      </c>
      <c r="E17" s="124">
        <f>SUM(E18:E42)</f>
        <v>16116.2</v>
      </c>
      <c r="F17" s="41">
        <f>SUM(F18:F42)</f>
        <v>21132.2</v>
      </c>
      <c r="G17" s="124">
        <f>SUM(G18:G42)</f>
        <v>16116.2</v>
      </c>
      <c r="H17" s="125"/>
      <c r="I17" s="125"/>
      <c r="J17" s="125"/>
      <c r="K17" s="125"/>
      <c r="L17" s="125"/>
      <c r="M17" s="125"/>
      <c r="N17" s="126" t="s">
        <v>2</v>
      </c>
    </row>
    <row r="18" spans="1:14" ht="60">
      <c r="A18" s="54"/>
      <c r="B18" s="127" t="s">
        <v>98</v>
      </c>
      <c r="C18" s="128" t="s">
        <v>36</v>
      </c>
      <c r="D18" s="129">
        <v>111</v>
      </c>
      <c r="E18" s="129">
        <v>86</v>
      </c>
      <c r="F18" s="129">
        <v>111</v>
      </c>
      <c r="G18" s="129">
        <v>86</v>
      </c>
      <c r="H18" s="125"/>
      <c r="I18" s="125"/>
      <c r="J18" s="125"/>
      <c r="K18" s="125"/>
      <c r="L18" s="125"/>
      <c r="M18" s="125"/>
      <c r="N18" s="130"/>
    </row>
    <row r="19" spans="1:14" ht="45">
      <c r="A19" s="54"/>
      <c r="B19" s="127" t="s">
        <v>99</v>
      </c>
      <c r="C19" s="131"/>
      <c r="D19" s="129">
        <v>3330</v>
      </c>
      <c r="E19" s="129">
        <v>2580</v>
      </c>
      <c r="F19" s="129">
        <v>3330</v>
      </c>
      <c r="G19" s="129">
        <v>2580</v>
      </c>
      <c r="H19" s="125"/>
      <c r="I19" s="125"/>
      <c r="J19" s="125"/>
      <c r="K19" s="125"/>
      <c r="L19" s="125"/>
      <c r="M19" s="125"/>
      <c r="N19" s="130"/>
    </row>
    <row r="20" spans="1:14" ht="30">
      <c r="A20" s="54"/>
      <c r="B20" s="127" t="s">
        <v>75</v>
      </c>
      <c r="C20" s="131"/>
      <c r="D20" s="129">
        <v>250</v>
      </c>
      <c r="E20" s="129">
        <v>100</v>
      </c>
      <c r="F20" s="129">
        <v>250</v>
      </c>
      <c r="G20" s="129">
        <v>100</v>
      </c>
      <c r="H20" s="125"/>
      <c r="I20" s="125"/>
      <c r="J20" s="125"/>
      <c r="K20" s="125"/>
      <c r="L20" s="125"/>
      <c r="M20" s="125"/>
      <c r="N20" s="130"/>
    </row>
    <row r="21" spans="1:14" ht="30">
      <c r="A21" s="54"/>
      <c r="B21" s="127" t="s">
        <v>15</v>
      </c>
      <c r="C21" s="131"/>
      <c r="D21" s="129">
        <v>477.2</v>
      </c>
      <c r="E21" s="129">
        <v>477.2</v>
      </c>
      <c r="F21" s="129">
        <v>477.2</v>
      </c>
      <c r="G21" s="129">
        <v>477.2</v>
      </c>
      <c r="H21" s="125"/>
      <c r="I21" s="125"/>
      <c r="J21" s="125"/>
      <c r="K21" s="125"/>
      <c r="L21" s="125"/>
      <c r="M21" s="125"/>
      <c r="N21" s="130"/>
    </row>
    <row r="22" spans="1:14" ht="60">
      <c r="A22" s="54"/>
      <c r="B22" s="132" t="s">
        <v>94</v>
      </c>
      <c r="C22" s="133"/>
      <c r="D22" s="134">
        <v>0</v>
      </c>
      <c r="E22" s="134">
        <v>0</v>
      </c>
      <c r="F22" s="134">
        <v>0</v>
      </c>
      <c r="G22" s="134">
        <v>0</v>
      </c>
      <c r="H22" s="125"/>
      <c r="I22" s="125"/>
      <c r="J22" s="125"/>
      <c r="K22" s="125"/>
      <c r="L22" s="125"/>
      <c r="M22" s="125"/>
      <c r="N22" s="130"/>
    </row>
    <row r="23" spans="1:14" ht="60">
      <c r="A23" s="54"/>
      <c r="B23" s="127" t="s">
        <v>98</v>
      </c>
      <c r="C23" s="128" t="s">
        <v>37</v>
      </c>
      <c r="D23" s="129">
        <v>111</v>
      </c>
      <c r="E23" s="129">
        <v>111</v>
      </c>
      <c r="F23" s="129">
        <v>111</v>
      </c>
      <c r="G23" s="129">
        <v>111</v>
      </c>
      <c r="H23" s="125"/>
      <c r="I23" s="125"/>
      <c r="J23" s="125"/>
      <c r="K23" s="125"/>
      <c r="L23" s="125"/>
      <c r="M23" s="125"/>
      <c r="N23" s="130"/>
    </row>
    <row r="24" spans="1:14" ht="45">
      <c r="A24" s="54"/>
      <c r="B24" s="127" t="s">
        <v>99</v>
      </c>
      <c r="C24" s="131"/>
      <c r="D24" s="129">
        <v>3330</v>
      </c>
      <c r="E24" s="129">
        <v>3330</v>
      </c>
      <c r="F24" s="129">
        <v>3330</v>
      </c>
      <c r="G24" s="129">
        <v>3330</v>
      </c>
      <c r="H24" s="125"/>
      <c r="I24" s="125"/>
      <c r="J24" s="125"/>
      <c r="K24" s="125"/>
      <c r="L24" s="125"/>
      <c r="M24" s="125"/>
      <c r="N24" s="130"/>
    </row>
    <row r="25" spans="1:14" ht="30">
      <c r="A25" s="54"/>
      <c r="B25" s="127" t="s">
        <v>75</v>
      </c>
      <c r="C25" s="131"/>
      <c r="D25" s="129">
        <v>250</v>
      </c>
      <c r="E25" s="129">
        <v>250</v>
      </c>
      <c r="F25" s="129">
        <v>250</v>
      </c>
      <c r="G25" s="129">
        <v>250</v>
      </c>
      <c r="H25" s="125"/>
      <c r="I25" s="125"/>
      <c r="J25" s="125"/>
      <c r="K25" s="125"/>
      <c r="L25" s="125"/>
      <c r="M25" s="125"/>
      <c r="N25" s="130"/>
    </row>
    <row r="26" spans="1:14" ht="30">
      <c r="A26" s="54"/>
      <c r="B26" s="127" t="s">
        <v>15</v>
      </c>
      <c r="C26" s="131"/>
      <c r="D26" s="129">
        <v>600</v>
      </c>
      <c r="E26" s="135">
        <v>600</v>
      </c>
      <c r="F26" s="129">
        <v>600</v>
      </c>
      <c r="G26" s="135">
        <v>600</v>
      </c>
      <c r="H26" s="125"/>
      <c r="I26" s="125"/>
      <c r="J26" s="125"/>
      <c r="K26" s="125"/>
      <c r="L26" s="125"/>
      <c r="M26" s="125"/>
      <c r="N26" s="130"/>
    </row>
    <row r="27" spans="1:14" ht="60">
      <c r="A27" s="54"/>
      <c r="B27" s="132" t="s">
        <v>94</v>
      </c>
      <c r="C27" s="133"/>
      <c r="D27" s="134">
        <v>0</v>
      </c>
      <c r="E27" s="134">
        <v>0</v>
      </c>
      <c r="F27" s="134">
        <v>0</v>
      </c>
      <c r="G27" s="134">
        <v>0</v>
      </c>
      <c r="H27" s="125"/>
      <c r="I27" s="125"/>
      <c r="J27" s="125"/>
      <c r="K27" s="125"/>
      <c r="L27" s="125"/>
      <c r="M27" s="125"/>
      <c r="N27" s="130"/>
    </row>
    <row r="28" spans="1:14" ht="60">
      <c r="A28" s="54"/>
      <c r="B28" s="127" t="s">
        <v>98</v>
      </c>
      <c r="C28" s="128" t="s">
        <v>38</v>
      </c>
      <c r="D28" s="129">
        <v>111</v>
      </c>
      <c r="E28" s="129">
        <v>111</v>
      </c>
      <c r="F28" s="129">
        <v>111</v>
      </c>
      <c r="G28" s="129">
        <v>111</v>
      </c>
      <c r="H28" s="125"/>
      <c r="I28" s="125"/>
      <c r="J28" s="125"/>
      <c r="K28" s="125"/>
      <c r="L28" s="125"/>
      <c r="M28" s="125"/>
      <c r="N28" s="130"/>
    </row>
    <row r="29" spans="1:14" ht="45">
      <c r="A29" s="54"/>
      <c r="B29" s="127" t="s">
        <v>99</v>
      </c>
      <c r="C29" s="131"/>
      <c r="D29" s="129">
        <v>3330</v>
      </c>
      <c r="E29" s="129">
        <v>3330</v>
      </c>
      <c r="F29" s="129">
        <v>3330</v>
      </c>
      <c r="G29" s="129">
        <v>3330</v>
      </c>
      <c r="H29" s="125"/>
      <c r="I29" s="125"/>
      <c r="J29" s="125"/>
      <c r="K29" s="125"/>
      <c r="L29" s="125"/>
      <c r="M29" s="125"/>
      <c r="N29" s="130"/>
    </row>
    <row r="30" spans="1:14" ht="30">
      <c r="A30" s="54"/>
      <c r="B30" s="127" t="s">
        <v>75</v>
      </c>
      <c r="C30" s="131"/>
      <c r="D30" s="129">
        <v>250</v>
      </c>
      <c r="E30" s="129">
        <v>250</v>
      </c>
      <c r="F30" s="129">
        <v>250</v>
      </c>
      <c r="G30" s="129">
        <v>250</v>
      </c>
      <c r="H30" s="125"/>
      <c r="I30" s="125"/>
      <c r="J30" s="125"/>
      <c r="K30" s="125"/>
      <c r="L30" s="125"/>
      <c r="M30" s="125"/>
      <c r="N30" s="130"/>
    </row>
    <row r="31" spans="1:14" ht="30">
      <c r="A31" s="54"/>
      <c r="B31" s="127" t="s">
        <v>15</v>
      </c>
      <c r="C31" s="131"/>
      <c r="D31" s="129">
        <v>600</v>
      </c>
      <c r="E31" s="135">
        <v>600</v>
      </c>
      <c r="F31" s="129">
        <v>600</v>
      </c>
      <c r="G31" s="135">
        <v>600</v>
      </c>
      <c r="H31" s="125"/>
      <c r="I31" s="125"/>
      <c r="J31" s="125"/>
      <c r="K31" s="125"/>
      <c r="L31" s="125"/>
      <c r="M31" s="125"/>
      <c r="N31" s="130"/>
    </row>
    <row r="32" spans="1:14" ht="60">
      <c r="A32" s="54"/>
      <c r="B32" s="132" t="s">
        <v>94</v>
      </c>
      <c r="C32" s="133"/>
      <c r="D32" s="134">
        <v>0</v>
      </c>
      <c r="E32" s="134">
        <v>0</v>
      </c>
      <c r="F32" s="134">
        <v>0</v>
      </c>
      <c r="G32" s="134">
        <v>0</v>
      </c>
      <c r="H32" s="125"/>
      <c r="I32" s="125"/>
      <c r="J32" s="125"/>
      <c r="K32" s="125"/>
      <c r="L32" s="125"/>
      <c r="M32" s="125"/>
      <c r="N32" s="130"/>
    </row>
    <row r="33" spans="1:14" ht="60">
      <c r="A33" s="54"/>
      <c r="B33" s="127" t="s">
        <v>98</v>
      </c>
      <c r="C33" s="128" t="s">
        <v>39</v>
      </c>
      <c r="D33" s="129">
        <v>111</v>
      </c>
      <c r="E33" s="135">
        <v>111</v>
      </c>
      <c r="F33" s="129">
        <v>111</v>
      </c>
      <c r="G33" s="135">
        <v>111</v>
      </c>
      <c r="H33" s="125"/>
      <c r="I33" s="125"/>
      <c r="J33" s="125"/>
      <c r="K33" s="125"/>
      <c r="L33" s="125"/>
      <c r="M33" s="125"/>
      <c r="N33" s="130"/>
    </row>
    <row r="34" spans="1:14" ht="45">
      <c r="A34" s="54"/>
      <c r="B34" s="127" t="s">
        <v>99</v>
      </c>
      <c r="C34" s="131"/>
      <c r="D34" s="129">
        <v>3330</v>
      </c>
      <c r="E34" s="135">
        <v>3330</v>
      </c>
      <c r="F34" s="129">
        <v>3330</v>
      </c>
      <c r="G34" s="135">
        <v>3330</v>
      </c>
      <c r="H34" s="125"/>
      <c r="I34" s="125"/>
      <c r="J34" s="125"/>
      <c r="K34" s="125"/>
      <c r="L34" s="125"/>
      <c r="M34" s="125"/>
      <c r="N34" s="130"/>
    </row>
    <row r="35" spans="1:14" ht="30">
      <c r="A35" s="54"/>
      <c r="B35" s="127" t="s">
        <v>75</v>
      </c>
      <c r="C35" s="131"/>
      <c r="D35" s="129">
        <v>250</v>
      </c>
      <c r="E35" s="135">
        <v>250</v>
      </c>
      <c r="F35" s="129">
        <v>250</v>
      </c>
      <c r="G35" s="135">
        <v>250</v>
      </c>
      <c r="H35" s="125"/>
      <c r="I35" s="125"/>
      <c r="J35" s="125"/>
      <c r="K35" s="125"/>
      <c r="L35" s="125"/>
      <c r="M35" s="125"/>
      <c r="N35" s="130"/>
    </row>
    <row r="36" spans="1:14" ht="30">
      <c r="A36" s="54"/>
      <c r="B36" s="127" t="s">
        <v>15</v>
      </c>
      <c r="C36" s="131"/>
      <c r="D36" s="129">
        <v>600</v>
      </c>
      <c r="E36" s="135">
        <v>600</v>
      </c>
      <c r="F36" s="129">
        <v>600</v>
      </c>
      <c r="G36" s="135">
        <v>600</v>
      </c>
      <c r="H36" s="125"/>
      <c r="I36" s="125"/>
      <c r="J36" s="125"/>
      <c r="K36" s="125"/>
      <c r="L36" s="125"/>
      <c r="M36" s="125"/>
      <c r="N36" s="130"/>
    </row>
    <row r="37" spans="1:14" ht="60">
      <c r="A37" s="54"/>
      <c r="B37" s="132" t="s">
        <v>94</v>
      </c>
      <c r="C37" s="133"/>
      <c r="D37" s="134">
        <v>0</v>
      </c>
      <c r="E37" s="136">
        <v>0</v>
      </c>
      <c r="F37" s="134">
        <v>0</v>
      </c>
      <c r="G37" s="136">
        <v>0</v>
      </c>
      <c r="H37" s="125"/>
      <c r="I37" s="125"/>
      <c r="J37" s="125"/>
      <c r="K37" s="125"/>
      <c r="L37" s="125"/>
      <c r="M37" s="125"/>
      <c r="N37" s="130"/>
    </row>
    <row r="38" spans="1:14" ht="60">
      <c r="A38" s="54"/>
      <c r="B38" s="127" t="s">
        <v>98</v>
      </c>
      <c r="C38" s="128" t="s">
        <v>40</v>
      </c>
      <c r="D38" s="129">
        <v>111</v>
      </c>
      <c r="E38" s="129"/>
      <c r="F38" s="129">
        <v>111</v>
      </c>
      <c r="G38" s="129"/>
      <c r="H38" s="125"/>
      <c r="I38" s="125"/>
      <c r="J38" s="125"/>
      <c r="K38" s="125"/>
      <c r="L38" s="125"/>
      <c r="M38" s="125"/>
      <c r="N38" s="130"/>
    </row>
    <row r="39" spans="1:14" ht="45">
      <c r="A39" s="54"/>
      <c r="B39" s="127" t="s">
        <v>99</v>
      </c>
      <c r="C39" s="131"/>
      <c r="D39" s="129">
        <v>3330</v>
      </c>
      <c r="E39" s="129"/>
      <c r="F39" s="129">
        <v>3330</v>
      </c>
      <c r="G39" s="129"/>
      <c r="H39" s="125"/>
      <c r="I39" s="125"/>
      <c r="J39" s="125"/>
      <c r="K39" s="125"/>
      <c r="L39" s="125"/>
      <c r="M39" s="125"/>
      <c r="N39" s="130"/>
    </row>
    <row r="40" spans="1:14" ht="30">
      <c r="A40" s="54"/>
      <c r="B40" s="127" t="s">
        <v>15</v>
      </c>
      <c r="C40" s="131"/>
      <c r="D40" s="129">
        <v>400</v>
      </c>
      <c r="E40" s="129"/>
      <c r="F40" s="129">
        <v>400</v>
      </c>
      <c r="G40" s="129"/>
      <c r="H40" s="125"/>
      <c r="I40" s="125"/>
      <c r="J40" s="125"/>
      <c r="K40" s="125"/>
      <c r="L40" s="125"/>
      <c r="M40" s="125"/>
      <c r="N40" s="130"/>
    </row>
    <row r="41" spans="1:14" ht="30">
      <c r="A41" s="54"/>
      <c r="B41" s="127" t="s">
        <v>75</v>
      </c>
      <c r="C41" s="131"/>
      <c r="D41" s="129">
        <v>250</v>
      </c>
      <c r="E41" s="129"/>
      <c r="F41" s="129">
        <v>250</v>
      </c>
      <c r="G41" s="129"/>
      <c r="H41" s="125"/>
      <c r="I41" s="125"/>
      <c r="J41" s="125"/>
      <c r="K41" s="125"/>
      <c r="L41" s="125"/>
      <c r="M41" s="125"/>
      <c r="N41" s="137"/>
    </row>
    <row r="42" spans="1:14" ht="60">
      <c r="A42" s="49"/>
      <c r="B42" s="132" t="s">
        <v>94</v>
      </c>
      <c r="C42" s="133"/>
      <c r="D42" s="134">
        <v>0</v>
      </c>
      <c r="E42" s="129"/>
      <c r="F42" s="134">
        <v>0</v>
      </c>
      <c r="G42" s="129"/>
      <c r="H42" s="125"/>
      <c r="I42" s="125"/>
      <c r="J42" s="125"/>
      <c r="K42" s="125"/>
      <c r="L42" s="125"/>
      <c r="M42" s="125"/>
      <c r="N42" s="138"/>
    </row>
    <row r="43" spans="1:14" ht="15">
      <c r="A43" s="57"/>
      <c r="B43" s="139" t="s">
        <v>17</v>
      </c>
      <c r="C43" s="140" t="s">
        <v>20</v>
      </c>
      <c r="D43" s="141">
        <f>SUM(D44:D48)</f>
        <v>21055</v>
      </c>
      <c r="E43" s="142">
        <f>SUM(E44:E48)</f>
        <v>16116.2</v>
      </c>
      <c r="F43" s="141">
        <f>SUM(F44:F48)</f>
        <v>21055</v>
      </c>
      <c r="G43" s="142">
        <f>SUM(G44:G48)</f>
        <v>16116.2</v>
      </c>
      <c r="H43" s="96"/>
      <c r="I43" s="96"/>
      <c r="J43" s="96"/>
      <c r="K43" s="96"/>
      <c r="L43" s="96"/>
      <c r="M43" s="96"/>
      <c r="N43" s="143"/>
    </row>
    <row r="44" spans="1:14" ht="15">
      <c r="A44" s="54"/>
      <c r="B44" s="64"/>
      <c r="C44" s="144" t="s">
        <v>36</v>
      </c>
      <c r="D44" s="38">
        <v>4091</v>
      </c>
      <c r="E44" s="38">
        <f>SUM(E18:E22)</f>
        <v>3243.2</v>
      </c>
      <c r="F44" s="38">
        <v>4091</v>
      </c>
      <c r="G44" s="38">
        <f>SUM(G18:G22)</f>
        <v>3243.2</v>
      </c>
      <c r="H44" s="96"/>
      <c r="I44" s="96"/>
      <c r="J44" s="96"/>
      <c r="K44" s="96"/>
      <c r="L44" s="96"/>
      <c r="M44" s="96"/>
      <c r="N44" s="143"/>
    </row>
    <row r="45" spans="1:14" ht="15">
      <c r="A45" s="54"/>
      <c r="B45" s="64"/>
      <c r="C45" s="94" t="s">
        <v>37</v>
      </c>
      <c r="D45" s="38">
        <f>SUM(D23+D24+D25+D26+D27)</f>
        <v>4291</v>
      </c>
      <c r="E45" s="145">
        <f>SUM(E23:E27)</f>
        <v>4291</v>
      </c>
      <c r="F45" s="38">
        <f>SUM(F23+F24+F25+F26+F27)</f>
        <v>4291</v>
      </c>
      <c r="G45" s="145">
        <f>SUM(G23:G27)</f>
        <v>4291</v>
      </c>
      <c r="H45" s="96"/>
      <c r="I45" s="96"/>
      <c r="J45" s="96"/>
      <c r="K45" s="96"/>
      <c r="L45" s="96"/>
      <c r="M45" s="96"/>
      <c r="N45" s="143"/>
    </row>
    <row r="46" spans="1:14" ht="15">
      <c r="A46" s="54"/>
      <c r="B46" s="64"/>
      <c r="C46" s="146" t="s">
        <v>38</v>
      </c>
      <c r="D46" s="38">
        <f>SUM(D24+D25+D26+D27+D28)</f>
        <v>4291</v>
      </c>
      <c r="E46" s="145">
        <f>SUM(E28:E32)</f>
        <v>4291</v>
      </c>
      <c r="F46" s="38">
        <f>SUM(F24+F25+F26+F27+F28)</f>
        <v>4291</v>
      </c>
      <c r="G46" s="145">
        <f>SUM(G28:G32)</f>
        <v>4291</v>
      </c>
      <c r="H46" s="96"/>
      <c r="I46" s="96"/>
      <c r="J46" s="96"/>
      <c r="K46" s="96"/>
      <c r="L46" s="96"/>
      <c r="M46" s="96"/>
      <c r="N46" s="143"/>
    </row>
    <row r="47" spans="1:14" ht="15">
      <c r="A47" s="54"/>
      <c r="B47" s="64"/>
      <c r="C47" s="146" t="s">
        <v>39</v>
      </c>
      <c r="D47" s="38">
        <f>SUM(D25+D26+D27+D28+D29)</f>
        <v>4291</v>
      </c>
      <c r="E47" s="145">
        <f>SUM(E33:E37)</f>
        <v>4291</v>
      </c>
      <c r="F47" s="38">
        <f>SUM(F25+F26+F27+F28+F29)</f>
        <v>4291</v>
      </c>
      <c r="G47" s="145">
        <f>SUM(G33:G37)</f>
        <v>4291</v>
      </c>
      <c r="H47" s="96"/>
      <c r="I47" s="96"/>
      <c r="J47" s="96"/>
      <c r="K47" s="96"/>
      <c r="L47" s="96"/>
      <c r="M47" s="96"/>
      <c r="N47" s="143"/>
    </row>
    <row r="48" spans="1:14" ht="15">
      <c r="A48" s="58"/>
      <c r="B48" s="65"/>
      <c r="C48" s="147" t="s">
        <v>40</v>
      </c>
      <c r="D48" s="38">
        <v>4091</v>
      </c>
      <c r="E48" s="39"/>
      <c r="F48" s="38">
        <v>4091</v>
      </c>
      <c r="G48" s="39"/>
      <c r="H48" s="148"/>
      <c r="I48" s="148"/>
      <c r="J48" s="148"/>
      <c r="K48" s="148"/>
      <c r="L48" s="148"/>
      <c r="M48" s="148"/>
      <c r="N48" s="143"/>
    </row>
    <row r="49" spans="1:14" ht="36.75" customHeight="1">
      <c r="A49" s="23" t="s">
        <v>44</v>
      </c>
      <c r="B49" s="88" t="s">
        <v>71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9"/>
    </row>
    <row r="50" spans="1:14" ht="60" customHeight="1">
      <c r="A50" s="57" t="s">
        <v>45</v>
      </c>
      <c r="B50" s="149" t="s">
        <v>16</v>
      </c>
      <c r="C50" s="150" t="s">
        <v>20</v>
      </c>
      <c r="D50" s="151">
        <f>SUM(D51:D55)</f>
        <v>43050</v>
      </c>
      <c r="E50" s="152">
        <f>SUM(E51:E55)</f>
        <v>33344.8</v>
      </c>
      <c r="F50" s="151">
        <f>SUM(F51:F55)</f>
        <v>43050</v>
      </c>
      <c r="G50" s="152">
        <f>SUM(G51:G55)</f>
        <v>33344.8</v>
      </c>
      <c r="H50" s="8"/>
      <c r="I50" s="96"/>
      <c r="J50" s="96"/>
      <c r="K50" s="96"/>
      <c r="L50" s="96"/>
      <c r="M50" s="96"/>
      <c r="N50" s="100" t="s">
        <v>2</v>
      </c>
    </row>
    <row r="51" spans="1:14" ht="15">
      <c r="A51" s="54"/>
      <c r="B51" s="153"/>
      <c r="C51" s="144" t="s">
        <v>36</v>
      </c>
      <c r="D51" s="40">
        <v>8610</v>
      </c>
      <c r="E51" s="40">
        <v>7514.8</v>
      </c>
      <c r="F51" s="40">
        <v>8610</v>
      </c>
      <c r="G51" s="40">
        <v>7514.8</v>
      </c>
      <c r="H51" s="8"/>
      <c r="I51" s="96"/>
      <c r="J51" s="96"/>
      <c r="K51" s="96"/>
      <c r="L51" s="96"/>
      <c r="M51" s="96"/>
      <c r="N51" s="102"/>
    </row>
    <row r="52" spans="1:14" ht="15">
      <c r="A52" s="54"/>
      <c r="B52" s="153"/>
      <c r="C52" s="94" t="s">
        <v>37</v>
      </c>
      <c r="D52" s="40">
        <v>8610</v>
      </c>
      <c r="E52" s="40">
        <v>8610</v>
      </c>
      <c r="F52" s="40">
        <v>8610</v>
      </c>
      <c r="G52" s="40">
        <v>8610</v>
      </c>
      <c r="H52" s="8"/>
      <c r="I52" s="96"/>
      <c r="J52" s="96"/>
      <c r="K52" s="96"/>
      <c r="L52" s="96"/>
      <c r="M52" s="96"/>
      <c r="N52" s="102"/>
    </row>
    <row r="53" spans="1:14" ht="15">
      <c r="A53" s="54"/>
      <c r="B53" s="153"/>
      <c r="C53" s="146" t="s">
        <v>38</v>
      </c>
      <c r="D53" s="40">
        <v>8610</v>
      </c>
      <c r="E53" s="40">
        <v>8610</v>
      </c>
      <c r="F53" s="40">
        <v>8610</v>
      </c>
      <c r="G53" s="40">
        <v>8610</v>
      </c>
      <c r="H53" s="8"/>
      <c r="I53" s="96"/>
      <c r="J53" s="96"/>
      <c r="K53" s="96"/>
      <c r="L53" s="96"/>
      <c r="M53" s="96"/>
      <c r="N53" s="102"/>
    </row>
    <row r="54" spans="1:14" ht="15">
      <c r="A54" s="54"/>
      <c r="B54" s="153"/>
      <c r="C54" s="146" t="s">
        <v>39</v>
      </c>
      <c r="D54" s="40">
        <v>8610</v>
      </c>
      <c r="E54" s="154">
        <v>8610</v>
      </c>
      <c r="F54" s="40">
        <v>8610</v>
      </c>
      <c r="G54" s="154">
        <v>8610</v>
      </c>
      <c r="H54" s="8"/>
      <c r="I54" s="96"/>
      <c r="J54" s="96"/>
      <c r="K54" s="96"/>
      <c r="L54" s="96"/>
      <c r="M54" s="96"/>
      <c r="N54" s="102"/>
    </row>
    <row r="55" spans="1:14" ht="15">
      <c r="A55" s="58"/>
      <c r="B55" s="111"/>
      <c r="C55" s="147" t="s">
        <v>40</v>
      </c>
      <c r="D55" s="40">
        <v>8610</v>
      </c>
      <c r="E55" s="40"/>
      <c r="F55" s="40">
        <v>8610</v>
      </c>
      <c r="G55" s="40"/>
      <c r="H55" s="8"/>
      <c r="I55" s="96"/>
      <c r="J55" s="96"/>
      <c r="K55" s="96"/>
      <c r="L55" s="96"/>
      <c r="M55" s="96"/>
      <c r="N55" s="104"/>
    </row>
    <row r="56" spans="1:14" ht="15">
      <c r="A56" s="57" t="s">
        <v>48</v>
      </c>
      <c r="B56" s="101" t="s">
        <v>18</v>
      </c>
      <c r="C56" s="13" t="s">
        <v>20</v>
      </c>
      <c r="D56" s="41">
        <f>SUM(D57:D61)</f>
        <v>5025</v>
      </c>
      <c r="E56" s="124">
        <f>SUM(E57:E61)</f>
        <v>3366.4</v>
      </c>
      <c r="F56" s="41">
        <f>SUM(F57:F61)</f>
        <v>5025</v>
      </c>
      <c r="G56" s="124">
        <f>SUM(G57:G61)</f>
        <v>3366.4</v>
      </c>
      <c r="H56" s="155"/>
      <c r="I56" s="125"/>
      <c r="J56" s="125"/>
      <c r="K56" s="125"/>
      <c r="L56" s="125"/>
      <c r="M56" s="125"/>
      <c r="N56" s="126" t="s">
        <v>2</v>
      </c>
    </row>
    <row r="57" spans="1:14" ht="15">
      <c r="A57" s="54"/>
      <c r="B57" s="131"/>
      <c r="C57" s="156" t="s">
        <v>36</v>
      </c>
      <c r="D57" s="157">
        <v>1005</v>
      </c>
      <c r="E57" s="157">
        <v>351.4</v>
      </c>
      <c r="F57" s="157">
        <v>1005</v>
      </c>
      <c r="G57" s="157">
        <v>351.4</v>
      </c>
      <c r="H57" s="155"/>
      <c r="I57" s="125"/>
      <c r="J57" s="125"/>
      <c r="K57" s="125"/>
      <c r="L57" s="125"/>
      <c r="M57" s="125"/>
      <c r="N57" s="130"/>
    </row>
    <row r="58" spans="1:14" ht="15">
      <c r="A58" s="54"/>
      <c r="B58" s="131"/>
      <c r="C58" s="158" t="s">
        <v>37</v>
      </c>
      <c r="D58" s="157">
        <v>1005</v>
      </c>
      <c r="E58" s="157">
        <v>1005</v>
      </c>
      <c r="F58" s="157">
        <v>1005</v>
      </c>
      <c r="G58" s="157">
        <v>1005</v>
      </c>
      <c r="H58" s="155"/>
      <c r="I58" s="125"/>
      <c r="J58" s="125"/>
      <c r="K58" s="125"/>
      <c r="L58" s="125"/>
      <c r="M58" s="125"/>
      <c r="N58" s="130"/>
    </row>
    <row r="59" spans="1:14" ht="15">
      <c r="A59" s="54"/>
      <c r="B59" s="131"/>
      <c r="C59" s="159" t="s">
        <v>38</v>
      </c>
      <c r="D59" s="157">
        <v>1005</v>
      </c>
      <c r="E59" s="157">
        <v>1005</v>
      </c>
      <c r="F59" s="157">
        <v>1005</v>
      </c>
      <c r="G59" s="157">
        <v>1005</v>
      </c>
      <c r="H59" s="155"/>
      <c r="I59" s="125"/>
      <c r="J59" s="125"/>
      <c r="K59" s="125"/>
      <c r="L59" s="125"/>
      <c r="M59" s="125"/>
      <c r="N59" s="130"/>
    </row>
    <row r="60" spans="1:14" ht="15">
      <c r="A60" s="54"/>
      <c r="B60" s="131"/>
      <c r="C60" s="159" t="s">
        <v>39</v>
      </c>
      <c r="D60" s="157">
        <v>1005</v>
      </c>
      <c r="E60" s="160">
        <v>1005</v>
      </c>
      <c r="F60" s="157">
        <v>1005</v>
      </c>
      <c r="G60" s="160">
        <v>1005</v>
      </c>
      <c r="H60" s="155"/>
      <c r="I60" s="125"/>
      <c r="J60" s="125"/>
      <c r="K60" s="125"/>
      <c r="L60" s="125"/>
      <c r="M60" s="125"/>
      <c r="N60" s="130"/>
    </row>
    <row r="61" spans="1:14" ht="15">
      <c r="A61" s="58"/>
      <c r="B61" s="133"/>
      <c r="C61" s="161" t="s">
        <v>40</v>
      </c>
      <c r="D61" s="157">
        <v>1005</v>
      </c>
      <c r="E61" s="157"/>
      <c r="F61" s="157">
        <v>1005</v>
      </c>
      <c r="G61" s="157"/>
      <c r="H61" s="155"/>
      <c r="I61" s="125"/>
      <c r="J61" s="125"/>
      <c r="K61" s="125"/>
      <c r="L61" s="125"/>
      <c r="M61" s="125"/>
      <c r="N61" s="137"/>
    </row>
    <row r="62" spans="1:14" ht="30" customHeight="1">
      <c r="A62" s="57" t="s">
        <v>49</v>
      </c>
      <c r="B62" s="149" t="s">
        <v>19</v>
      </c>
      <c r="C62" s="150" t="s">
        <v>20</v>
      </c>
      <c r="D62" s="151">
        <f>SUM(D63:D67)</f>
        <v>45550</v>
      </c>
      <c r="E62" s="152">
        <f>SUM(E63:E67)</f>
        <v>34940</v>
      </c>
      <c r="F62" s="151">
        <f>SUM(F63:F67)</f>
        <v>45550</v>
      </c>
      <c r="G62" s="152">
        <f>SUM(G63:G67)</f>
        <v>34940</v>
      </c>
      <c r="H62" s="8"/>
      <c r="I62" s="96"/>
      <c r="J62" s="96"/>
      <c r="K62" s="96"/>
      <c r="L62" s="96"/>
      <c r="M62" s="96"/>
      <c r="N62" s="100" t="s">
        <v>2</v>
      </c>
    </row>
    <row r="63" spans="1:14" ht="15">
      <c r="A63" s="54"/>
      <c r="B63" s="153"/>
      <c r="C63" s="144" t="s">
        <v>36</v>
      </c>
      <c r="D63" s="40">
        <v>9110</v>
      </c>
      <c r="E63" s="40">
        <v>7610</v>
      </c>
      <c r="F63" s="40">
        <v>9110</v>
      </c>
      <c r="G63" s="40">
        <v>7610</v>
      </c>
      <c r="H63" s="8"/>
      <c r="I63" s="96"/>
      <c r="J63" s="96"/>
      <c r="K63" s="96"/>
      <c r="L63" s="96"/>
      <c r="M63" s="96"/>
      <c r="N63" s="162"/>
    </row>
    <row r="64" spans="1:14" ht="15">
      <c r="A64" s="54"/>
      <c r="B64" s="153"/>
      <c r="C64" s="94" t="s">
        <v>37</v>
      </c>
      <c r="D64" s="40">
        <v>9110</v>
      </c>
      <c r="E64" s="40">
        <v>9110</v>
      </c>
      <c r="F64" s="40">
        <v>9110</v>
      </c>
      <c r="G64" s="40">
        <v>9110</v>
      </c>
      <c r="H64" s="8"/>
      <c r="I64" s="96"/>
      <c r="J64" s="96"/>
      <c r="K64" s="96"/>
      <c r="L64" s="96"/>
      <c r="M64" s="96"/>
      <c r="N64" s="162"/>
    </row>
    <row r="65" spans="1:14" ht="15">
      <c r="A65" s="54"/>
      <c r="B65" s="153"/>
      <c r="C65" s="146" t="s">
        <v>38</v>
      </c>
      <c r="D65" s="40">
        <v>9110</v>
      </c>
      <c r="E65" s="40">
        <v>9110</v>
      </c>
      <c r="F65" s="40">
        <v>9110</v>
      </c>
      <c r="G65" s="40">
        <v>9110</v>
      </c>
      <c r="H65" s="8"/>
      <c r="I65" s="96"/>
      <c r="J65" s="96"/>
      <c r="K65" s="96"/>
      <c r="L65" s="96"/>
      <c r="M65" s="96"/>
      <c r="N65" s="162"/>
    </row>
    <row r="66" spans="1:14" ht="15">
      <c r="A66" s="54"/>
      <c r="B66" s="153"/>
      <c r="C66" s="146" t="s">
        <v>39</v>
      </c>
      <c r="D66" s="40">
        <v>9110</v>
      </c>
      <c r="E66" s="154">
        <v>9110</v>
      </c>
      <c r="F66" s="40">
        <v>9110</v>
      </c>
      <c r="G66" s="154">
        <v>9110</v>
      </c>
      <c r="H66" s="8"/>
      <c r="I66" s="96"/>
      <c r="J66" s="96"/>
      <c r="K66" s="96"/>
      <c r="L66" s="96"/>
      <c r="M66" s="96"/>
      <c r="N66" s="162"/>
    </row>
    <row r="67" spans="1:14" ht="15">
      <c r="A67" s="58"/>
      <c r="B67" s="111"/>
      <c r="C67" s="147" t="s">
        <v>40</v>
      </c>
      <c r="D67" s="40">
        <v>9110</v>
      </c>
      <c r="E67" s="40"/>
      <c r="F67" s="40">
        <v>9110</v>
      </c>
      <c r="G67" s="40"/>
      <c r="H67" s="8"/>
      <c r="I67" s="96"/>
      <c r="J67" s="96"/>
      <c r="K67" s="96"/>
      <c r="L67" s="96"/>
      <c r="M67" s="96"/>
      <c r="N67" s="163"/>
    </row>
    <row r="68" spans="1:14" ht="15" customHeight="1">
      <c r="A68" s="57" t="s">
        <v>50</v>
      </c>
      <c r="B68" s="110" t="s">
        <v>120</v>
      </c>
      <c r="C68" s="6" t="s">
        <v>20</v>
      </c>
      <c r="D68" s="41">
        <f>SUM(D69:D73)</f>
        <v>12340</v>
      </c>
      <c r="E68" s="124">
        <f>SUM(E69:E73)</f>
        <v>9872</v>
      </c>
      <c r="F68" s="41">
        <f>SUM(F69:F73)</f>
        <v>12340</v>
      </c>
      <c r="G68" s="124">
        <f>SUM(G69:G73)</f>
        <v>9872</v>
      </c>
      <c r="H68" s="155"/>
      <c r="I68" s="125"/>
      <c r="J68" s="125"/>
      <c r="K68" s="125"/>
      <c r="L68" s="125"/>
      <c r="M68" s="125"/>
      <c r="N68" s="126" t="s">
        <v>2</v>
      </c>
    </row>
    <row r="69" spans="1:14" ht="15">
      <c r="A69" s="54"/>
      <c r="B69" s="164"/>
      <c r="C69" s="156" t="s">
        <v>36</v>
      </c>
      <c r="D69" s="157">
        <v>2468</v>
      </c>
      <c r="E69" s="157">
        <v>2468</v>
      </c>
      <c r="F69" s="157">
        <v>2468</v>
      </c>
      <c r="G69" s="157">
        <v>2468</v>
      </c>
      <c r="H69" s="155"/>
      <c r="I69" s="125"/>
      <c r="J69" s="125"/>
      <c r="K69" s="125"/>
      <c r="L69" s="125"/>
      <c r="M69" s="125"/>
      <c r="N69" s="165"/>
    </row>
    <row r="70" spans="1:14" ht="15">
      <c r="A70" s="54"/>
      <c r="B70" s="164"/>
      <c r="C70" s="158" t="s">
        <v>37</v>
      </c>
      <c r="D70" s="157">
        <v>2468</v>
      </c>
      <c r="E70" s="157">
        <v>2468</v>
      </c>
      <c r="F70" s="157">
        <v>2468</v>
      </c>
      <c r="G70" s="157">
        <v>2468</v>
      </c>
      <c r="H70" s="155"/>
      <c r="I70" s="125"/>
      <c r="J70" s="125"/>
      <c r="K70" s="125"/>
      <c r="L70" s="125"/>
      <c r="M70" s="125"/>
      <c r="N70" s="165"/>
    </row>
    <row r="71" spans="1:14" ht="15">
      <c r="A71" s="54"/>
      <c r="B71" s="164"/>
      <c r="C71" s="159" t="s">
        <v>38</v>
      </c>
      <c r="D71" s="157">
        <v>2468</v>
      </c>
      <c r="E71" s="157">
        <v>2468</v>
      </c>
      <c r="F71" s="157">
        <v>2468</v>
      </c>
      <c r="G71" s="157">
        <v>2468</v>
      </c>
      <c r="H71" s="155"/>
      <c r="I71" s="125"/>
      <c r="J71" s="125"/>
      <c r="K71" s="125"/>
      <c r="L71" s="125"/>
      <c r="M71" s="125"/>
      <c r="N71" s="165"/>
    </row>
    <row r="72" spans="1:14" ht="15">
      <c r="A72" s="54"/>
      <c r="B72" s="164"/>
      <c r="C72" s="159" t="s">
        <v>39</v>
      </c>
      <c r="D72" s="157">
        <v>2468</v>
      </c>
      <c r="E72" s="160">
        <v>2468</v>
      </c>
      <c r="F72" s="157">
        <v>2468</v>
      </c>
      <c r="G72" s="160">
        <v>2468</v>
      </c>
      <c r="H72" s="155"/>
      <c r="I72" s="125"/>
      <c r="J72" s="125"/>
      <c r="K72" s="125"/>
      <c r="L72" s="125"/>
      <c r="M72" s="125"/>
      <c r="N72" s="165"/>
    </row>
    <row r="73" spans="1:16" ht="15">
      <c r="A73" s="58"/>
      <c r="B73" s="166"/>
      <c r="C73" s="161" t="s">
        <v>40</v>
      </c>
      <c r="D73" s="157">
        <v>2468</v>
      </c>
      <c r="E73" s="157"/>
      <c r="F73" s="157">
        <v>2468</v>
      </c>
      <c r="G73" s="157"/>
      <c r="H73" s="155"/>
      <c r="I73" s="125"/>
      <c r="J73" s="125"/>
      <c r="K73" s="125"/>
      <c r="L73" s="125"/>
      <c r="M73" s="125"/>
      <c r="N73" s="167"/>
      <c r="P73" s="24"/>
    </row>
    <row r="74" spans="1:14" ht="15">
      <c r="A74" s="57" t="s">
        <v>79</v>
      </c>
      <c r="B74" s="149" t="s">
        <v>77</v>
      </c>
      <c r="C74" s="150" t="s">
        <v>20</v>
      </c>
      <c r="D74" s="151">
        <f>SUM(D75:D79)</f>
        <v>2525</v>
      </c>
      <c r="E74" s="152">
        <f>SUM(E75:E79)</f>
        <v>1862.2</v>
      </c>
      <c r="F74" s="151">
        <f>SUM(F75:F79)</f>
        <v>2525</v>
      </c>
      <c r="G74" s="152">
        <f>SUM(G75:G79)</f>
        <v>1862.2</v>
      </c>
      <c r="H74" s="8"/>
      <c r="I74" s="96"/>
      <c r="J74" s="96"/>
      <c r="K74" s="96"/>
      <c r="L74" s="96"/>
      <c r="M74" s="96"/>
      <c r="N74" s="100" t="s">
        <v>2</v>
      </c>
    </row>
    <row r="75" spans="1:14" ht="15">
      <c r="A75" s="54"/>
      <c r="B75" s="153"/>
      <c r="C75" s="144" t="s">
        <v>36</v>
      </c>
      <c r="D75" s="40">
        <v>505</v>
      </c>
      <c r="E75" s="40">
        <v>352.3</v>
      </c>
      <c r="F75" s="40">
        <v>505</v>
      </c>
      <c r="G75" s="40">
        <v>352.3</v>
      </c>
      <c r="H75" s="8"/>
      <c r="I75" s="96"/>
      <c r="J75" s="96"/>
      <c r="K75" s="96"/>
      <c r="L75" s="96"/>
      <c r="M75" s="96"/>
      <c r="N75" s="162"/>
    </row>
    <row r="76" spans="1:14" ht="15">
      <c r="A76" s="54"/>
      <c r="B76" s="153"/>
      <c r="C76" s="94" t="s">
        <v>37</v>
      </c>
      <c r="D76" s="40">
        <v>505</v>
      </c>
      <c r="E76" s="154">
        <v>503.3</v>
      </c>
      <c r="F76" s="40">
        <v>505</v>
      </c>
      <c r="G76" s="154">
        <v>503.3</v>
      </c>
      <c r="H76" s="8"/>
      <c r="I76" s="96"/>
      <c r="J76" s="96"/>
      <c r="K76" s="96"/>
      <c r="L76" s="96"/>
      <c r="M76" s="96"/>
      <c r="N76" s="162"/>
    </row>
    <row r="77" spans="1:14" ht="15">
      <c r="A77" s="54"/>
      <c r="B77" s="153"/>
      <c r="C77" s="146" t="s">
        <v>38</v>
      </c>
      <c r="D77" s="40">
        <v>505</v>
      </c>
      <c r="E77" s="154">
        <v>503.3</v>
      </c>
      <c r="F77" s="40">
        <v>505</v>
      </c>
      <c r="G77" s="154">
        <v>503.3</v>
      </c>
      <c r="H77" s="8"/>
      <c r="I77" s="96"/>
      <c r="J77" s="96"/>
      <c r="K77" s="96"/>
      <c r="L77" s="96"/>
      <c r="M77" s="96"/>
      <c r="N77" s="162"/>
    </row>
    <row r="78" spans="1:14" ht="15">
      <c r="A78" s="54"/>
      <c r="B78" s="153"/>
      <c r="C78" s="146" t="s">
        <v>39</v>
      </c>
      <c r="D78" s="40">
        <v>505</v>
      </c>
      <c r="E78" s="154">
        <v>503.3</v>
      </c>
      <c r="F78" s="40">
        <v>505</v>
      </c>
      <c r="G78" s="154">
        <v>503.3</v>
      </c>
      <c r="H78" s="8"/>
      <c r="I78" s="96"/>
      <c r="J78" s="96"/>
      <c r="K78" s="96"/>
      <c r="L78" s="96"/>
      <c r="M78" s="96"/>
      <c r="N78" s="162"/>
    </row>
    <row r="79" spans="1:14" ht="15">
      <c r="A79" s="58"/>
      <c r="B79" s="111"/>
      <c r="C79" s="147" t="s">
        <v>40</v>
      </c>
      <c r="D79" s="40">
        <v>505</v>
      </c>
      <c r="E79" s="40"/>
      <c r="F79" s="40">
        <v>505</v>
      </c>
      <c r="G79" s="40"/>
      <c r="H79" s="8"/>
      <c r="I79" s="96"/>
      <c r="J79" s="96"/>
      <c r="K79" s="96"/>
      <c r="L79" s="96"/>
      <c r="M79" s="96"/>
      <c r="N79" s="163"/>
    </row>
    <row r="80" spans="1:14" ht="15">
      <c r="A80" s="57" t="s">
        <v>51</v>
      </c>
      <c r="B80" s="110" t="s">
        <v>126</v>
      </c>
      <c r="C80" s="6" t="s">
        <v>20</v>
      </c>
      <c r="D80" s="41">
        <f>SUM(D81:D89)</f>
        <v>11696.5</v>
      </c>
      <c r="E80" s="124">
        <f>SUM(E81:E89)</f>
        <v>10089.2</v>
      </c>
      <c r="F80" s="41">
        <f>SUM(F81:F89)</f>
        <v>11696.5</v>
      </c>
      <c r="G80" s="124">
        <f>SUM(G81:G89)</f>
        <v>10089.2</v>
      </c>
      <c r="H80" s="155"/>
      <c r="I80" s="125"/>
      <c r="J80" s="125"/>
      <c r="K80" s="125"/>
      <c r="L80" s="168"/>
      <c r="M80" s="168"/>
      <c r="N80" s="126" t="s">
        <v>2</v>
      </c>
    </row>
    <row r="81" spans="1:14" ht="15">
      <c r="A81" s="54"/>
      <c r="B81" s="164"/>
      <c r="C81" s="128" t="s">
        <v>36</v>
      </c>
      <c r="D81" s="157">
        <v>439.3</v>
      </c>
      <c r="E81" s="157">
        <v>439.3</v>
      </c>
      <c r="F81" s="157">
        <v>439.3</v>
      </c>
      <c r="G81" s="157">
        <v>439.3</v>
      </c>
      <c r="H81" s="155"/>
      <c r="I81" s="125"/>
      <c r="J81" s="125"/>
      <c r="K81" s="125"/>
      <c r="L81" s="168"/>
      <c r="M81" s="168"/>
      <c r="N81" s="130"/>
    </row>
    <row r="82" spans="1:14" ht="15">
      <c r="A82" s="54"/>
      <c r="B82" s="164"/>
      <c r="C82" s="133"/>
      <c r="D82" s="157">
        <v>5000</v>
      </c>
      <c r="E82" s="157">
        <v>3832</v>
      </c>
      <c r="F82" s="157">
        <v>5000</v>
      </c>
      <c r="G82" s="157">
        <v>3832</v>
      </c>
      <c r="H82" s="155"/>
      <c r="I82" s="125"/>
      <c r="J82" s="125"/>
      <c r="K82" s="125"/>
      <c r="L82" s="168"/>
      <c r="M82" s="168"/>
      <c r="N82" s="165"/>
    </row>
    <row r="83" spans="1:14" ht="15">
      <c r="A83" s="54"/>
      <c r="B83" s="164"/>
      <c r="C83" s="128" t="s">
        <v>37</v>
      </c>
      <c r="D83" s="157">
        <v>439.3</v>
      </c>
      <c r="E83" s="157">
        <v>439.3</v>
      </c>
      <c r="F83" s="157">
        <v>439.3</v>
      </c>
      <c r="G83" s="157">
        <v>439.3</v>
      </c>
      <c r="H83" s="155"/>
      <c r="I83" s="125"/>
      <c r="J83" s="125"/>
      <c r="K83" s="125"/>
      <c r="L83" s="125"/>
      <c r="M83" s="125"/>
      <c r="N83" s="165"/>
    </row>
    <row r="84" spans="1:14" ht="15">
      <c r="A84" s="54"/>
      <c r="B84" s="164"/>
      <c r="C84" s="133"/>
      <c r="D84" s="157">
        <v>1500</v>
      </c>
      <c r="E84" s="160">
        <v>1500</v>
      </c>
      <c r="F84" s="157">
        <v>1500</v>
      </c>
      <c r="G84" s="160">
        <v>1500</v>
      </c>
      <c r="H84" s="155"/>
      <c r="I84" s="125"/>
      <c r="J84" s="125"/>
      <c r="K84" s="125"/>
      <c r="L84" s="125"/>
      <c r="M84" s="125"/>
      <c r="N84" s="165"/>
    </row>
    <row r="85" spans="1:14" ht="15">
      <c r="A85" s="54"/>
      <c r="B85" s="164"/>
      <c r="C85" s="169" t="s">
        <v>38</v>
      </c>
      <c r="D85" s="157">
        <v>439.3</v>
      </c>
      <c r="E85" s="157">
        <v>439.3</v>
      </c>
      <c r="F85" s="157">
        <v>439.3</v>
      </c>
      <c r="G85" s="157">
        <v>439.3</v>
      </c>
      <c r="H85" s="155"/>
      <c r="I85" s="125"/>
      <c r="J85" s="125"/>
      <c r="K85" s="125"/>
      <c r="L85" s="125"/>
      <c r="M85" s="125"/>
      <c r="N85" s="165"/>
    </row>
    <row r="86" spans="1:14" ht="15">
      <c r="A86" s="54"/>
      <c r="B86" s="164"/>
      <c r="C86" s="170"/>
      <c r="D86" s="160">
        <v>1500</v>
      </c>
      <c r="E86" s="160">
        <v>1500</v>
      </c>
      <c r="F86" s="160">
        <v>1500</v>
      </c>
      <c r="G86" s="160">
        <v>1500</v>
      </c>
      <c r="H86" s="155"/>
      <c r="I86" s="125"/>
      <c r="J86" s="125"/>
      <c r="K86" s="125"/>
      <c r="L86" s="125"/>
      <c r="M86" s="125"/>
      <c r="N86" s="165"/>
    </row>
    <row r="87" spans="1:14" ht="15">
      <c r="A87" s="54"/>
      <c r="B87" s="164"/>
      <c r="C87" s="169" t="s">
        <v>39</v>
      </c>
      <c r="D87" s="157">
        <v>439.3</v>
      </c>
      <c r="E87" s="160">
        <v>439.3</v>
      </c>
      <c r="F87" s="157">
        <v>439.3</v>
      </c>
      <c r="G87" s="160">
        <v>439.3</v>
      </c>
      <c r="H87" s="155"/>
      <c r="I87" s="125"/>
      <c r="J87" s="125"/>
      <c r="K87" s="125"/>
      <c r="L87" s="125"/>
      <c r="M87" s="125"/>
      <c r="N87" s="165"/>
    </row>
    <row r="88" spans="1:14" ht="15">
      <c r="A88" s="54"/>
      <c r="B88" s="164"/>
      <c r="C88" s="170"/>
      <c r="D88" s="160">
        <v>1500</v>
      </c>
      <c r="E88" s="160">
        <v>1500</v>
      </c>
      <c r="F88" s="160">
        <v>1500</v>
      </c>
      <c r="G88" s="160">
        <v>1500</v>
      </c>
      <c r="H88" s="155"/>
      <c r="I88" s="125"/>
      <c r="J88" s="125"/>
      <c r="K88" s="125"/>
      <c r="L88" s="125"/>
      <c r="M88" s="125"/>
      <c r="N88" s="165"/>
    </row>
    <row r="89" spans="1:14" ht="15">
      <c r="A89" s="58"/>
      <c r="B89" s="166"/>
      <c r="C89" s="161" t="s">
        <v>40</v>
      </c>
      <c r="D89" s="157">
        <v>439.3</v>
      </c>
      <c r="E89" s="157"/>
      <c r="F89" s="157">
        <v>439.3</v>
      </c>
      <c r="G89" s="157"/>
      <c r="H89" s="155"/>
      <c r="I89" s="125"/>
      <c r="J89" s="125"/>
      <c r="K89" s="125"/>
      <c r="L89" s="125"/>
      <c r="M89" s="125"/>
      <c r="N89" s="167"/>
    </row>
    <row r="90" spans="1:14" ht="18.75" customHeight="1">
      <c r="A90" s="57" t="s">
        <v>52</v>
      </c>
      <c r="B90" s="149" t="s">
        <v>21</v>
      </c>
      <c r="C90" s="150" t="s">
        <v>20</v>
      </c>
      <c r="D90" s="151">
        <f>SUM(D91:D95)</f>
        <v>115217.5</v>
      </c>
      <c r="E90" s="152">
        <f>SUM(E91:E95)</f>
        <v>71693.4</v>
      </c>
      <c r="F90" s="151">
        <f>SUM(F91:F95)</f>
        <v>115217.5</v>
      </c>
      <c r="G90" s="152">
        <f>SUM(G91:G95)</f>
        <v>71693.4</v>
      </c>
      <c r="H90" s="8"/>
      <c r="I90" s="96"/>
      <c r="J90" s="96"/>
      <c r="K90" s="96"/>
      <c r="L90" s="96"/>
      <c r="M90" s="96"/>
      <c r="N90" s="100" t="s">
        <v>2</v>
      </c>
    </row>
    <row r="91" spans="1:14" ht="15">
      <c r="A91" s="54"/>
      <c r="B91" s="153"/>
      <c r="C91" s="144" t="s">
        <v>36</v>
      </c>
      <c r="D91" s="40">
        <v>23043.5</v>
      </c>
      <c r="E91" s="40">
        <v>15720.9</v>
      </c>
      <c r="F91" s="40">
        <v>23043.5</v>
      </c>
      <c r="G91" s="40">
        <v>15720.9</v>
      </c>
      <c r="H91" s="8"/>
      <c r="I91" s="96"/>
      <c r="J91" s="96"/>
      <c r="K91" s="96"/>
      <c r="L91" s="96"/>
      <c r="M91" s="96"/>
      <c r="N91" s="102"/>
    </row>
    <row r="92" spans="1:14" ht="15">
      <c r="A92" s="54"/>
      <c r="B92" s="153"/>
      <c r="C92" s="94" t="s">
        <v>37</v>
      </c>
      <c r="D92" s="40">
        <v>23043.5</v>
      </c>
      <c r="E92" s="154">
        <v>18657.5</v>
      </c>
      <c r="F92" s="40">
        <v>23043.5</v>
      </c>
      <c r="G92" s="154">
        <v>18657.5</v>
      </c>
      <c r="H92" s="8"/>
      <c r="I92" s="96"/>
      <c r="J92" s="96"/>
      <c r="K92" s="96"/>
      <c r="L92" s="96"/>
      <c r="M92" s="96"/>
      <c r="N92" s="102"/>
    </row>
    <row r="93" spans="1:14" ht="15">
      <c r="A93" s="54"/>
      <c r="B93" s="153"/>
      <c r="C93" s="146" t="s">
        <v>38</v>
      </c>
      <c r="D93" s="40">
        <v>23043.5</v>
      </c>
      <c r="E93" s="154">
        <v>18657.5</v>
      </c>
      <c r="F93" s="40">
        <v>23043.5</v>
      </c>
      <c r="G93" s="154">
        <v>18657.5</v>
      </c>
      <c r="H93" s="8"/>
      <c r="I93" s="96"/>
      <c r="J93" s="96"/>
      <c r="K93" s="96"/>
      <c r="L93" s="96"/>
      <c r="M93" s="96"/>
      <c r="N93" s="102"/>
    </row>
    <row r="94" spans="1:14" ht="15">
      <c r="A94" s="54"/>
      <c r="B94" s="153"/>
      <c r="C94" s="146" t="s">
        <v>39</v>
      </c>
      <c r="D94" s="40">
        <v>23043.5</v>
      </c>
      <c r="E94" s="154">
        <v>18657.5</v>
      </c>
      <c r="F94" s="40">
        <v>23043.5</v>
      </c>
      <c r="G94" s="154">
        <v>18657.5</v>
      </c>
      <c r="H94" s="8"/>
      <c r="I94" s="96"/>
      <c r="J94" s="96"/>
      <c r="K94" s="96"/>
      <c r="L94" s="96"/>
      <c r="M94" s="96"/>
      <c r="N94" s="102"/>
    </row>
    <row r="95" spans="1:14" ht="15">
      <c r="A95" s="58"/>
      <c r="B95" s="111"/>
      <c r="C95" s="147" t="s">
        <v>40</v>
      </c>
      <c r="D95" s="40">
        <v>23043.5</v>
      </c>
      <c r="E95" s="40"/>
      <c r="F95" s="40">
        <v>23043.5</v>
      </c>
      <c r="G95" s="40"/>
      <c r="H95" s="8"/>
      <c r="I95" s="96"/>
      <c r="J95" s="96"/>
      <c r="K95" s="96"/>
      <c r="L95" s="96"/>
      <c r="M95" s="96"/>
      <c r="N95" s="102"/>
    </row>
    <row r="96" spans="1:14" ht="19.5" customHeight="1">
      <c r="A96" s="84" t="s">
        <v>117</v>
      </c>
      <c r="B96" s="110" t="s">
        <v>22</v>
      </c>
      <c r="C96" s="13" t="s">
        <v>20</v>
      </c>
      <c r="D96" s="41">
        <f>SUM(D97:D101)</f>
        <v>2925</v>
      </c>
      <c r="E96" s="124">
        <f>SUM(E97:E101)</f>
        <v>1802.6</v>
      </c>
      <c r="F96" s="41">
        <f>SUM(F97:F101)</f>
        <v>2925</v>
      </c>
      <c r="G96" s="124">
        <f>SUM(G97:G101)</f>
        <v>1802.6</v>
      </c>
      <c r="H96" s="155"/>
      <c r="I96" s="125"/>
      <c r="J96" s="125"/>
      <c r="K96" s="125"/>
      <c r="L96" s="125"/>
      <c r="M96" s="125"/>
      <c r="N96" s="130"/>
    </row>
    <row r="97" spans="1:14" ht="15">
      <c r="A97" s="85"/>
      <c r="B97" s="164"/>
      <c r="C97" s="156" t="s">
        <v>36</v>
      </c>
      <c r="D97" s="157">
        <v>585</v>
      </c>
      <c r="E97" s="157">
        <v>110.6</v>
      </c>
      <c r="F97" s="157">
        <v>585</v>
      </c>
      <c r="G97" s="157">
        <v>110.6</v>
      </c>
      <c r="H97" s="155"/>
      <c r="I97" s="125"/>
      <c r="J97" s="125"/>
      <c r="K97" s="125"/>
      <c r="L97" s="125"/>
      <c r="M97" s="125"/>
      <c r="N97" s="130"/>
    </row>
    <row r="98" spans="1:14" ht="15">
      <c r="A98" s="85"/>
      <c r="B98" s="164"/>
      <c r="C98" s="158" t="s">
        <v>37</v>
      </c>
      <c r="D98" s="157">
        <v>585</v>
      </c>
      <c r="E98" s="157">
        <v>564</v>
      </c>
      <c r="F98" s="157">
        <v>585</v>
      </c>
      <c r="G98" s="157">
        <v>564</v>
      </c>
      <c r="H98" s="155"/>
      <c r="I98" s="125"/>
      <c r="J98" s="125"/>
      <c r="K98" s="125"/>
      <c r="L98" s="125"/>
      <c r="M98" s="125"/>
      <c r="N98" s="130"/>
    </row>
    <row r="99" spans="1:14" ht="15">
      <c r="A99" s="85"/>
      <c r="B99" s="164"/>
      <c r="C99" s="159" t="s">
        <v>38</v>
      </c>
      <c r="D99" s="157">
        <v>585</v>
      </c>
      <c r="E99" s="157">
        <v>564</v>
      </c>
      <c r="F99" s="157">
        <v>585</v>
      </c>
      <c r="G99" s="157">
        <v>564</v>
      </c>
      <c r="H99" s="155"/>
      <c r="I99" s="125"/>
      <c r="J99" s="125"/>
      <c r="K99" s="125"/>
      <c r="L99" s="125"/>
      <c r="M99" s="125"/>
      <c r="N99" s="130"/>
    </row>
    <row r="100" spans="1:14" ht="15">
      <c r="A100" s="85"/>
      <c r="B100" s="164"/>
      <c r="C100" s="159" t="s">
        <v>39</v>
      </c>
      <c r="D100" s="157">
        <v>585</v>
      </c>
      <c r="E100" s="160">
        <v>564</v>
      </c>
      <c r="F100" s="157">
        <v>585</v>
      </c>
      <c r="G100" s="160">
        <v>564</v>
      </c>
      <c r="H100" s="155"/>
      <c r="I100" s="125"/>
      <c r="J100" s="125"/>
      <c r="K100" s="125"/>
      <c r="L100" s="125"/>
      <c r="M100" s="125"/>
      <c r="N100" s="130"/>
    </row>
    <row r="101" spans="1:14" ht="15">
      <c r="A101" s="86"/>
      <c r="B101" s="166"/>
      <c r="C101" s="161" t="s">
        <v>40</v>
      </c>
      <c r="D101" s="157">
        <v>585</v>
      </c>
      <c r="E101" s="157"/>
      <c r="F101" s="157">
        <v>585</v>
      </c>
      <c r="G101" s="157"/>
      <c r="H101" s="155"/>
      <c r="I101" s="125"/>
      <c r="J101" s="125"/>
      <c r="K101" s="125"/>
      <c r="L101" s="125"/>
      <c r="M101" s="125"/>
      <c r="N101" s="130"/>
    </row>
    <row r="102" spans="1:14" ht="15">
      <c r="A102" s="57" t="s">
        <v>118</v>
      </c>
      <c r="B102" s="149" t="s">
        <v>23</v>
      </c>
      <c r="C102" s="150" t="s">
        <v>20</v>
      </c>
      <c r="D102" s="151">
        <f>SUM(D103:D107)</f>
        <v>579</v>
      </c>
      <c r="E102" s="152">
        <f>SUM(E103:E107)</f>
        <v>435.3</v>
      </c>
      <c r="F102" s="151">
        <f>SUM(F103:F107)</f>
        <v>579</v>
      </c>
      <c r="G102" s="152">
        <f>SUM(G103:G107)</f>
        <v>435.3</v>
      </c>
      <c r="H102" s="8"/>
      <c r="I102" s="96"/>
      <c r="J102" s="96"/>
      <c r="K102" s="96"/>
      <c r="L102" s="96"/>
      <c r="M102" s="96"/>
      <c r="N102" s="102"/>
    </row>
    <row r="103" spans="1:14" ht="15">
      <c r="A103" s="54"/>
      <c r="B103" s="153"/>
      <c r="C103" s="144" t="s">
        <v>36</v>
      </c>
      <c r="D103" s="40">
        <v>120</v>
      </c>
      <c r="E103" s="40">
        <v>75.3</v>
      </c>
      <c r="F103" s="40">
        <v>120</v>
      </c>
      <c r="G103" s="40">
        <v>75.3</v>
      </c>
      <c r="H103" s="8"/>
      <c r="I103" s="96"/>
      <c r="J103" s="96"/>
      <c r="K103" s="96"/>
      <c r="L103" s="96"/>
      <c r="M103" s="96"/>
      <c r="N103" s="102"/>
    </row>
    <row r="104" spans="1:14" ht="15">
      <c r="A104" s="54"/>
      <c r="B104" s="153"/>
      <c r="C104" s="94" t="s">
        <v>37</v>
      </c>
      <c r="D104" s="40">
        <v>120</v>
      </c>
      <c r="E104" s="40">
        <v>120</v>
      </c>
      <c r="F104" s="40">
        <v>120</v>
      </c>
      <c r="G104" s="40">
        <v>120</v>
      </c>
      <c r="H104" s="8"/>
      <c r="I104" s="96"/>
      <c r="J104" s="96"/>
      <c r="K104" s="96"/>
      <c r="L104" s="96"/>
      <c r="M104" s="96"/>
      <c r="N104" s="102"/>
    </row>
    <row r="105" spans="1:14" ht="15">
      <c r="A105" s="54"/>
      <c r="B105" s="153"/>
      <c r="C105" s="146" t="s">
        <v>38</v>
      </c>
      <c r="D105" s="40">
        <v>120</v>
      </c>
      <c r="E105" s="40">
        <v>120</v>
      </c>
      <c r="F105" s="40">
        <v>120</v>
      </c>
      <c r="G105" s="40">
        <v>120</v>
      </c>
      <c r="H105" s="8"/>
      <c r="I105" s="96"/>
      <c r="J105" s="96"/>
      <c r="K105" s="96"/>
      <c r="L105" s="96"/>
      <c r="M105" s="96"/>
      <c r="N105" s="102"/>
    </row>
    <row r="106" spans="1:14" ht="15">
      <c r="A106" s="54"/>
      <c r="B106" s="153"/>
      <c r="C106" s="146" t="s">
        <v>39</v>
      </c>
      <c r="D106" s="40">
        <v>120</v>
      </c>
      <c r="E106" s="154">
        <v>120</v>
      </c>
      <c r="F106" s="40">
        <v>120</v>
      </c>
      <c r="G106" s="154">
        <v>120</v>
      </c>
      <c r="H106" s="8"/>
      <c r="I106" s="96"/>
      <c r="J106" s="96"/>
      <c r="K106" s="96"/>
      <c r="L106" s="96"/>
      <c r="M106" s="96"/>
      <c r="N106" s="102"/>
    </row>
    <row r="107" spans="1:14" ht="15">
      <c r="A107" s="58"/>
      <c r="B107" s="111"/>
      <c r="C107" s="147" t="s">
        <v>40</v>
      </c>
      <c r="D107" s="40">
        <v>99</v>
      </c>
      <c r="E107" s="40"/>
      <c r="F107" s="40">
        <v>99</v>
      </c>
      <c r="G107" s="40"/>
      <c r="H107" s="8"/>
      <c r="I107" s="96"/>
      <c r="J107" s="96"/>
      <c r="K107" s="96"/>
      <c r="L107" s="96"/>
      <c r="M107" s="96"/>
      <c r="N107" s="104"/>
    </row>
    <row r="108" spans="1:14" ht="19.5" customHeight="1">
      <c r="A108" s="57" t="s">
        <v>53</v>
      </c>
      <c r="B108" s="110" t="s">
        <v>25</v>
      </c>
      <c r="C108" s="13" t="s">
        <v>20</v>
      </c>
      <c r="D108" s="41">
        <f>SUM(D109:D113)</f>
        <v>402785</v>
      </c>
      <c r="E108" s="124">
        <f>SUM(E109:E113)</f>
        <v>309345.9</v>
      </c>
      <c r="F108" s="41">
        <f>SUM(F109:F113)</f>
        <v>402785</v>
      </c>
      <c r="G108" s="124">
        <f>SUM(G109:G113)</f>
        <v>309345.9</v>
      </c>
      <c r="H108" s="155"/>
      <c r="I108" s="125"/>
      <c r="J108" s="125"/>
      <c r="K108" s="125"/>
      <c r="L108" s="125"/>
      <c r="M108" s="125"/>
      <c r="N108" s="126" t="s">
        <v>2</v>
      </c>
    </row>
    <row r="109" spans="1:14" ht="15">
      <c r="A109" s="54"/>
      <c r="B109" s="164"/>
      <c r="C109" s="156" t="s">
        <v>36</v>
      </c>
      <c r="D109" s="157">
        <v>80557</v>
      </c>
      <c r="E109" s="157">
        <v>76770.9</v>
      </c>
      <c r="F109" s="157">
        <v>80557</v>
      </c>
      <c r="G109" s="157">
        <v>76770.9</v>
      </c>
      <c r="H109" s="155"/>
      <c r="I109" s="125"/>
      <c r="J109" s="125"/>
      <c r="K109" s="125"/>
      <c r="L109" s="125"/>
      <c r="M109" s="125"/>
      <c r="N109" s="130"/>
    </row>
    <row r="110" spans="1:14" ht="15">
      <c r="A110" s="54"/>
      <c r="B110" s="164"/>
      <c r="C110" s="158" t="s">
        <v>37</v>
      </c>
      <c r="D110" s="157">
        <v>80557</v>
      </c>
      <c r="E110" s="160">
        <v>77525</v>
      </c>
      <c r="F110" s="157">
        <v>80557</v>
      </c>
      <c r="G110" s="160">
        <v>77525</v>
      </c>
      <c r="H110" s="155"/>
      <c r="I110" s="125"/>
      <c r="J110" s="125"/>
      <c r="K110" s="125"/>
      <c r="L110" s="125"/>
      <c r="M110" s="125"/>
      <c r="N110" s="130"/>
    </row>
    <row r="111" spans="1:14" ht="15">
      <c r="A111" s="54"/>
      <c r="B111" s="164"/>
      <c r="C111" s="159" t="s">
        <v>38</v>
      </c>
      <c r="D111" s="157">
        <v>80557</v>
      </c>
      <c r="E111" s="160">
        <v>77525</v>
      </c>
      <c r="F111" s="157">
        <v>80557</v>
      </c>
      <c r="G111" s="160">
        <v>77525</v>
      </c>
      <c r="H111" s="155"/>
      <c r="I111" s="125"/>
      <c r="J111" s="125"/>
      <c r="K111" s="125"/>
      <c r="L111" s="125"/>
      <c r="M111" s="125"/>
      <c r="N111" s="130"/>
    </row>
    <row r="112" spans="1:14" ht="15">
      <c r="A112" s="54"/>
      <c r="B112" s="164"/>
      <c r="C112" s="159" t="s">
        <v>39</v>
      </c>
      <c r="D112" s="157">
        <v>80557</v>
      </c>
      <c r="E112" s="160">
        <v>77525</v>
      </c>
      <c r="F112" s="157">
        <v>80557</v>
      </c>
      <c r="G112" s="160">
        <v>77525</v>
      </c>
      <c r="H112" s="155"/>
      <c r="I112" s="125"/>
      <c r="J112" s="125"/>
      <c r="K112" s="125"/>
      <c r="L112" s="125"/>
      <c r="M112" s="125"/>
      <c r="N112" s="130"/>
    </row>
    <row r="113" spans="1:14" ht="15">
      <c r="A113" s="58"/>
      <c r="B113" s="166"/>
      <c r="C113" s="161" t="s">
        <v>40</v>
      </c>
      <c r="D113" s="157">
        <v>80557</v>
      </c>
      <c r="E113" s="157"/>
      <c r="F113" s="157">
        <v>80557</v>
      </c>
      <c r="G113" s="157"/>
      <c r="H113" s="155"/>
      <c r="I113" s="125"/>
      <c r="J113" s="125"/>
      <c r="K113" s="125"/>
      <c r="L113" s="125"/>
      <c r="M113" s="125"/>
      <c r="N113" s="137"/>
    </row>
    <row r="114" spans="1:14" ht="59.25" customHeight="1">
      <c r="A114" s="57" t="s">
        <v>62</v>
      </c>
      <c r="B114" s="149" t="s">
        <v>26</v>
      </c>
      <c r="C114" s="171" t="s">
        <v>20</v>
      </c>
      <c r="D114" s="151">
        <f>SUM(D115:D119)</f>
        <v>66425.5</v>
      </c>
      <c r="E114" s="152">
        <f>SUM(E115:E119)</f>
        <v>53734.5</v>
      </c>
      <c r="F114" s="151">
        <f>SUM(F115:F119)</f>
        <v>66425.5</v>
      </c>
      <c r="G114" s="152">
        <f>SUM(G115:G119)</f>
        <v>53734.5</v>
      </c>
      <c r="H114" s="8"/>
      <c r="I114" s="96"/>
      <c r="J114" s="96"/>
      <c r="K114" s="96"/>
      <c r="L114" s="96"/>
      <c r="M114" s="96"/>
      <c r="N114" s="100" t="s">
        <v>2</v>
      </c>
    </row>
    <row r="115" spans="1:14" ht="15">
      <c r="A115" s="54"/>
      <c r="B115" s="153"/>
      <c r="C115" s="144" t="s">
        <v>36</v>
      </c>
      <c r="D115" s="40">
        <v>13291.5</v>
      </c>
      <c r="E115" s="40">
        <v>13860</v>
      </c>
      <c r="F115" s="40">
        <v>13291.5</v>
      </c>
      <c r="G115" s="40">
        <v>13860</v>
      </c>
      <c r="H115" s="8"/>
      <c r="I115" s="96"/>
      <c r="J115" s="96"/>
      <c r="K115" s="96"/>
      <c r="L115" s="96"/>
      <c r="M115" s="96"/>
      <c r="N115" s="102"/>
    </row>
    <row r="116" spans="1:14" ht="15">
      <c r="A116" s="54"/>
      <c r="B116" s="153"/>
      <c r="C116" s="94" t="s">
        <v>37</v>
      </c>
      <c r="D116" s="40">
        <v>13291.5</v>
      </c>
      <c r="E116" s="154">
        <v>13291.5</v>
      </c>
      <c r="F116" s="40">
        <v>13291.5</v>
      </c>
      <c r="G116" s="154">
        <v>13291.5</v>
      </c>
      <c r="H116" s="8"/>
      <c r="I116" s="96"/>
      <c r="J116" s="96"/>
      <c r="K116" s="96"/>
      <c r="L116" s="96"/>
      <c r="M116" s="96"/>
      <c r="N116" s="102"/>
    </row>
    <row r="117" spans="1:14" ht="15">
      <c r="A117" s="54"/>
      <c r="B117" s="153"/>
      <c r="C117" s="146" t="s">
        <v>38</v>
      </c>
      <c r="D117" s="40">
        <v>13291.5</v>
      </c>
      <c r="E117" s="154">
        <v>13291.5</v>
      </c>
      <c r="F117" s="40">
        <v>13291.5</v>
      </c>
      <c r="G117" s="154">
        <v>13291.5</v>
      </c>
      <c r="H117" s="8"/>
      <c r="I117" s="96"/>
      <c r="J117" s="96"/>
      <c r="K117" s="96"/>
      <c r="L117" s="96"/>
      <c r="M117" s="96"/>
      <c r="N117" s="102"/>
    </row>
    <row r="118" spans="1:14" ht="15">
      <c r="A118" s="54"/>
      <c r="B118" s="153"/>
      <c r="C118" s="146" t="s">
        <v>39</v>
      </c>
      <c r="D118" s="40">
        <v>13291.5</v>
      </c>
      <c r="E118" s="154">
        <v>13291.5</v>
      </c>
      <c r="F118" s="40">
        <v>13291.5</v>
      </c>
      <c r="G118" s="154">
        <v>13291.5</v>
      </c>
      <c r="H118" s="8"/>
      <c r="I118" s="96"/>
      <c r="J118" s="96"/>
      <c r="K118" s="96"/>
      <c r="L118" s="96"/>
      <c r="M118" s="96"/>
      <c r="N118" s="102"/>
    </row>
    <row r="119" spans="1:14" ht="15">
      <c r="A119" s="58"/>
      <c r="B119" s="111"/>
      <c r="C119" s="147" t="s">
        <v>40</v>
      </c>
      <c r="D119" s="40">
        <v>13259.5</v>
      </c>
      <c r="E119" s="40"/>
      <c r="F119" s="40">
        <v>13259.5</v>
      </c>
      <c r="G119" s="40"/>
      <c r="H119" s="8"/>
      <c r="I119" s="96"/>
      <c r="J119" s="96"/>
      <c r="K119" s="96"/>
      <c r="L119" s="96"/>
      <c r="M119" s="96"/>
      <c r="N119" s="104"/>
    </row>
    <row r="120" spans="1:14" ht="26.25" customHeight="1">
      <c r="A120" s="57" t="s">
        <v>63</v>
      </c>
      <c r="B120" s="110" t="s">
        <v>24</v>
      </c>
      <c r="C120" s="13" t="s">
        <v>20</v>
      </c>
      <c r="D120" s="41">
        <f>SUM(D121:D125)</f>
        <v>19005.5</v>
      </c>
      <c r="E120" s="124">
        <f>SUM(E121:E125)</f>
        <v>15199.9</v>
      </c>
      <c r="F120" s="41">
        <f>SUM(F121:F125)</f>
        <v>19005.5</v>
      </c>
      <c r="G120" s="124">
        <f>SUM(G121:G125)</f>
        <v>15199.9</v>
      </c>
      <c r="H120" s="155"/>
      <c r="I120" s="125"/>
      <c r="J120" s="125"/>
      <c r="K120" s="125"/>
      <c r="L120" s="125"/>
      <c r="M120" s="125"/>
      <c r="N120" s="126" t="s">
        <v>2</v>
      </c>
    </row>
    <row r="121" spans="1:14" ht="21" customHeight="1">
      <c r="A121" s="54"/>
      <c r="B121" s="164"/>
      <c r="C121" s="156" t="s">
        <v>36</v>
      </c>
      <c r="D121" s="157">
        <v>3801.1</v>
      </c>
      <c r="E121" s="157">
        <v>3796.6</v>
      </c>
      <c r="F121" s="157">
        <v>3801.1</v>
      </c>
      <c r="G121" s="157">
        <v>3796.6</v>
      </c>
      <c r="H121" s="155"/>
      <c r="I121" s="125"/>
      <c r="J121" s="125"/>
      <c r="K121" s="125"/>
      <c r="L121" s="125"/>
      <c r="M121" s="125"/>
      <c r="N121" s="130"/>
    </row>
    <row r="122" spans="1:14" ht="24" customHeight="1">
      <c r="A122" s="54"/>
      <c r="B122" s="164"/>
      <c r="C122" s="158" t="s">
        <v>37</v>
      </c>
      <c r="D122" s="157">
        <v>3801.1</v>
      </c>
      <c r="E122" s="157">
        <v>3801.1</v>
      </c>
      <c r="F122" s="157">
        <v>3801.1</v>
      </c>
      <c r="G122" s="157">
        <v>3801.1</v>
      </c>
      <c r="H122" s="155"/>
      <c r="I122" s="125"/>
      <c r="J122" s="125"/>
      <c r="K122" s="125"/>
      <c r="L122" s="125"/>
      <c r="M122" s="125"/>
      <c r="N122" s="130"/>
    </row>
    <row r="123" spans="1:14" ht="24" customHeight="1">
      <c r="A123" s="54"/>
      <c r="B123" s="164"/>
      <c r="C123" s="159" t="s">
        <v>38</v>
      </c>
      <c r="D123" s="157">
        <v>3801.1</v>
      </c>
      <c r="E123" s="157">
        <v>3801.1</v>
      </c>
      <c r="F123" s="157">
        <v>3801.1</v>
      </c>
      <c r="G123" s="157">
        <v>3801.1</v>
      </c>
      <c r="H123" s="155"/>
      <c r="I123" s="125"/>
      <c r="J123" s="125"/>
      <c r="K123" s="125"/>
      <c r="L123" s="125"/>
      <c r="M123" s="125"/>
      <c r="N123" s="130"/>
    </row>
    <row r="124" spans="1:14" ht="24" customHeight="1">
      <c r="A124" s="54"/>
      <c r="B124" s="164"/>
      <c r="C124" s="159" t="s">
        <v>39</v>
      </c>
      <c r="D124" s="157">
        <v>3801.1</v>
      </c>
      <c r="E124" s="160">
        <v>3801.1</v>
      </c>
      <c r="F124" s="157">
        <v>3801.1</v>
      </c>
      <c r="G124" s="160">
        <v>3801.1</v>
      </c>
      <c r="H124" s="155"/>
      <c r="I124" s="125"/>
      <c r="J124" s="125"/>
      <c r="K124" s="125"/>
      <c r="L124" s="125"/>
      <c r="M124" s="125"/>
      <c r="N124" s="130"/>
    </row>
    <row r="125" spans="1:14" ht="22.5" customHeight="1">
      <c r="A125" s="58"/>
      <c r="B125" s="166"/>
      <c r="C125" s="161" t="s">
        <v>40</v>
      </c>
      <c r="D125" s="157">
        <v>3801.1</v>
      </c>
      <c r="E125" s="157"/>
      <c r="F125" s="157">
        <v>3801.1</v>
      </c>
      <c r="G125" s="157"/>
      <c r="H125" s="155"/>
      <c r="I125" s="125"/>
      <c r="J125" s="125"/>
      <c r="K125" s="125"/>
      <c r="L125" s="125"/>
      <c r="M125" s="125"/>
      <c r="N125" s="137"/>
    </row>
    <row r="126" spans="1:14" ht="75">
      <c r="A126" s="57" t="s">
        <v>64</v>
      </c>
      <c r="B126" s="172" t="s">
        <v>27</v>
      </c>
      <c r="C126" s="159"/>
      <c r="D126" s="157"/>
      <c r="E126" s="157"/>
      <c r="F126" s="157"/>
      <c r="G126" s="157"/>
      <c r="H126" s="155"/>
      <c r="I126" s="125"/>
      <c r="J126" s="125"/>
      <c r="K126" s="125"/>
      <c r="L126" s="125"/>
      <c r="M126" s="125"/>
      <c r="N126" s="126" t="s">
        <v>2</v>
      </c>
    </row>
    <row r="127" spans="1:14" ht="13.5" customHeight="1">
      <c r="A127" s="54"/>
      <c r="B127" s="173" t="s">
        <v>28</v>
      </c>
      <c r="C127" s="171" t="s">
        <v>20</v>
      </c>
      <c r="D127" s="151">
        <f>SUM(D128:D132)</f>
        <v>23276.84</v>
      </c>
      <c r="E127" s="152">
        <f>SUM(E128:E132)</f>
        <v>18272.78</v>
      </c>
      <c r="F127" s="151">
        <f>SUM(F128:F132)</f>
        <v>23276.84</v>
      </c>
      <c r="G127" s="152">
        <f>SUM(G128:G132)</f>
        <v>18272.78</v>
      </c>
      <c r="H127" s="8"/>
      <c r="I127" s="96"/>
      <c r="J127" s="96"/>
      <c r="K127" s="96"/>
      <c r="L127" s="96"/>
      <c r="M127" s="96"/>
      <c r="N127" s="102"/>
    </row>
    <row r="128" spans="1:14" ht="15">
      <c r="A128" s="54"/>
      <c r="B128" s="64"/>
      <c r="C128" s="144" t="s">
        <v>36</v>
      </c>
      <c r="D128" s="40">
        <v>4655.4</v>
      </c>
      <c r="E128" s="40">
        <v>4306.7</v>
      </c>
      <c r="F128" s="40">
        <v>4655.4</v>
      </c>
      <c r="G128" s="40">
        <v>4306.7</v>
      </c>
      <c r="H128" s="8"/>
      <c r="I128" s="96"/>
      <c r="J128" s="96"/>
      <c r="K128" s="96"/>
      <c r="L128" s="96"/>
      <c r="M128" s="96"/>
      <c r="N128" s="102"/>
    </row>
    <row r="129" spans="1:14" ht="15">
      <c r="A129" s="54"/>
      <c r="B129" s="64"/>
      <c r="C129" s="94" t="s">
        <v>37</v>
      </c>
      <c r="D129" s="40">
        <f aca="true" t="shared" si="0" ref="D129:E131">4655.36</f>
        <v>4655.36</v>
      </c>
      <c r="E129" s="154">
        <f t="shared" si="0"/>
        <v>4655.36</v>
      </c>
      <c r="F129" s="40">
        <v>4655.36</v>
      </c>
      <c r="G129" s="154">
        <v>4655.36</v>
      </c>
      <c r="H129" s="8"/>
      <c r="I129" s="96"/>
      <c r="J129" s="96"/>
      <c r="K129" s="96"/>
      <c r="L129" s="96"/>
      <c r="M129" s="96"/>
      <c r="N129" s="102"/>
    </row>
    <row r="130" spans="1:14" ht="15">
      <c r="A130" s="54"/>
      <c r="B130" s="64"/>
      <c r="C130" s="146" t="s">
        <v>38</v>
      </c>
      <c r="D130" s="40">
        <f t="shared" si="0"/>
        <v>4655.36</v>
      </c>
      <c r="E130" s="154">
        <f t="shared" si="0"/>
        <v>4655.36</v>
      </c>
      <c r="F130" s="40">
        <v>4655.36</v>
      </c>
      <c r="G130" s="154">
        <v>4655.36</v>
      </c>
      <c r="H130" s="8"/>
      <c r="I130" s="96"/>
      <c r="J130" s="96"/>
      <c r="K130" s="96"/>
      <c r="L130" s="96"/>
      <c r="M130" s="96"/>
      <c r="N130" s="102"/>
    </row>
    <row r="131" spans="1:14" ht="15">
      <c r="A131" s="54"/>
      <c r="B131" s="64"/>
      <c r="C131" s="146" t="s">
        <v>39</v>
      </c>
      <c r="D131" s="40">
        <f t="shared" si="0"/>
        <v>4655.36</v>
      </c>
      <c r="E131" s="154">
        <f t="shared" si="0"/>
        <v>4655.36</v>
      </c>
      <c r="F131" s="40">
        <v>4655.36</v>
      </c>
      <c r="G131" s="154">
        <v>4655.36</v>
      </c>
      <c r="H131" s="8"/>
      <c r="I131" s="96"/>
      <c r="J131" s="96"/>
      <c r="K131" s="96"/>
      <c r="L131" s="96"/>
      <c r="M131" s="96"/>
      <c r="N131" s="102"/>
    </row>
    <row r="132" spans="1:14" ht="15">
      <c r="A132" s="54"/>
      <c r="B132" s="64"/>
      <c r="C132" s="147" t="s">
        <v>40</v>
      </c>
      <c r="D132" s="40">
        <f>4655.36</f>
        <v>4655.36</v>
      </c>
      <c r="E132" s="40"/>
      <c r="F132" s="40">
        <v>4655.36</v>
      </c>
      <c r="G132" s="40"/>
      <c r="H132" s="8"/>
      <c r="I132" s="96"/>
      <c r="J132" s="96"/>
      <c r="K132" s="96"/>
      <c r="L132" s="96"/>
      <c r="M132" s="96"/>
      <c r="N132" s="102"/>
    </row>
    <row r="133" spans="1:14" ht="49.5" customHeight="1">
      <c r="A133" s="54"/>
      <c r="B133" s="64" t="s">
        <v>100</v>
      </c>
      <c r="C133" s="6" t="s">
        <v>20</v>
      </c>
      <c r="D133" s="124">
        <f>SUM(D134:D138)</f>
        <v>17292.9</v>
      </c>
      <c r="E133" s="124">
        <f>SUM(E134:E138)</f>
        <v>13851.800000000001</v>
      </c>
      <c r="F133" s="124">
        <f>SUM(F134:F138)</f>
        <v>17292.9</v>
      </c>
      <c r="G133" s="124">
        <f>SUM(G134:G138)</f>
        <v>13851.800000000001</v>
      </c>
      <c r="H133" s="155"/>
      <c r="I133" s="125"/>
      <c r="J133" s="125"/>
      <c r="K133" s="125"/>
      <c r="L133" s="125"/>
      <c r="M133" s="125"/>
      <c r="N133" s="130"/>
    </row>
    <row r="134" spans="1:14" ht="18" customHeight="1">
      <c r="A134" s="54"/>
      <c r="B134" s="173"/>
      <c r="C134" s="156" t="s">
        <v>36</v>
      </c>
      <c r="D134" s="160">
        <v>3528.5</v>
      </c>
      <c r="E134" s="157">
        <v>3528.5</v>
      </c>
      <c r="F134" s="160">
        <v>3528.5</v>
      </c>
      <c r="G134" s="157">
        <v>3528.5</v>
      </c>
      <c r="H134" s="155"/>
      <c r="I134" s="125"/>
      <c r="J134" s="125"/>
      <c r="K134" s="125"/>
      <c r="L134" s="125"/>
      <c r="M134" s="125"/>
      <c r="N134" s="130"/>
    </row>
    <row r="135" spans="1:14" ht="21" customHeight="1">
      <c r="A135" s="54"/>
      <c r="B135" s="173"/>
      <c r="C135" s="158" t="s">
        <v>37</v>
      </c>
      <c r="D135" s="157">
        <v>3441.1</v>
      </c>
      <c r="E135" s="157">
        <v>3441.1</v>
      </c>
      <c r="F135" s="157">
        <v>3441.1</v>
      </c>
      <c r="G135" s="157">
        <v>3441.1</v>
      </c>
      <c r="H135" s="155"/>
      <c r="I135" s="125"/>
      <c r="J135" s="125"/>
      <c r="K135" s="125"/>
      <c r="L135" s="125"/>
      <c r="M135" s="125"/>
      <c r="N135" s="130"/>
    </row>
    <row r="136" spans="1:14" ht="20.25" customHeight="1">
      <c r="A136" s="54"/>
      <c r="B136" s="173"/>
      <c r="C136" s="159" t="s">
        <v>38</v>
      </c>
      <c r="D136" s="157">
        <v>3441.1</v>
      </c>
      <c r="E136" s="157">
        <v>3441.1</v>
      </c>
      <c r="F136" s="157">
        <v>3441.1</v>
      </c>
      <c r="G136" s="157">
        <v>3441.1</v>
      </c>
      <c r="H136" s="155"/>
      <c r="I136" s="125"/>
      <c r="J136" s="125"/>
      <c r="K136" s="125"/>
      <c r="L136" s="125"/>
      <c r="M136" s="125"/>
      <c r="N136" s="130"/>
    </row>
    <row r="137" spans="1:14" ht="21.75" customHeight="1">
      <c r="A137" s="54"/>
      <c r="B137" s="173"/>
      <c r="C137" s="159" t="s">
        <v>39</v>
      </c>
      <c r="D137" s="157">
        <v>3441.1</v>
      </c>
      <c r="E137" s="160">
        <v>3441.1</v>
      </c>
      <c r="F137" s="157">
        <v>3441.1</v>
      </c>
      <c r="G137" s="160">
        <v>3441.1</v>
      </c>
      <c r="H137" s="155"/>
      <c r="I137" s="125"/>
      <c r="J137" s="125"/>
      <c r="K137" s="125"/>
      <c r="L137" s="125"/>
      <c r="M137" s="125"/>
      <c r="N137" s="130"/>
    </row>
    <row r="138" spans="1:14" ht="21" customHeight="1">
      <c r="A138" s="58"/>
      <c r="B138" s="174"/>
      <c r="C138" s="161" t="s">
        <v>40</v>
      </c>
      <c r="D138" s="157">
        <v>3441.1</v>
      </c>
      <c r="E138" s="157"/>
      <c r="F138" s="157">
        <v>3441.1</v>
      </c>
      <c r="G138" s="157"/>
      <c r="H138" s="155"/>
      <c r="I138" s="125"/>
      <c r="J138" s="125"/>
      <c r="K138" s="125"/>
      <c r="L138" s="125"/>
      <c r="M138" s="125"/>
      <c r="N138" s="137"/>
    </row>
    <row r="139" spans="1:14" ht="26.25" customHeight="1">
      <c r="A139" s="57" t="s">
        <v>65</v>
      </c>
      <c r="B139" s="149" t="s">
        <v>109</v>
      </c>
      <c r="C139" s="171" t="s">
        <v>20</v>
      </c>
      <c r="D139" s="151">
        <f>SUM(D140:D144)</f>
        <v>520000</v>
      </c>
      <c r="E139" s="152">
        <f>SUM(E140:E144)</f>
        <v>338432</v>
      </c>
      <c r="F139" s="151">
        <f>SUM(F140:F144)</f>
        <v>260000</v>
      </c>
      <c r="G139" s="152">
        <f>SUM(G140:G144)</f>
        <v>207032</v>
      </c>
      <c r="H139" s="8"/>
      <c r="I139" s="5"/>
      <c r="J139" s="46">
        <f>SUM(J140:J144)</f>
        <v>260000</v>
      </c>
      <c r="K139" s="46">
        <f>SUM(K140:K144)</f>
        <v>131400</v>
      </c>
      <c r="L139" s="125"/>
      <c r="M139" s="125"/>
      <c r="N139" s="126" t="s">
        <v>2</v>
      </c>
    </row>
    <row r="140" spans="1:14" ht="15">
      <c r="A140" s="54"/>
      <c r="B140" s="164"/>
      <c r="C140" s="156" t="s">
        <v>36</v>
      </c>
      <c r="D140" s="157">
        <f>F140+J140</f>
        <v>104000</v>
      </c>
      <c r="E140" s="157">
        <f>G140+K140</f>
        <v>101024</v>
      </c>
      <c r="F140" s="157">
        <v>52000</v>
      </c>
      <c r="G140" s="157">
        <v>51032</v>
      </c>
      <c r="H140" s="155"/>
      <c r="I140" s="175"/>
      <c r="J140" s="176">
        <v>52000</v>
      </c>
      <c r="K140" s="176">
        <v>49992</v>
      </c>
      <c r="L140" s="125"/>
      <c r="M140" s="125"/>
      <c r="N140" s="130"/>
    </row>
    <row r="141" spans="1:14" ht="15">
      <c r="A141" s="54"/>
      <c r="B141" s="164"/>
      <c r="C141" s="158" t="s">
        <v>37</v>
      </c>
      <c r="D141" s="157">
        <f>F141+J141</f>
        <v>104000</v>
      </c>
      <c r="E141" s="160">
        <f>G141+K141</f>
        <v>92704</v>
      </c>
      <c r="F141" s="157">
        <v>52000</v>
      </c>
      <c r="G141" s="160">
        <v>52000</v>
      </c>
      <c r="H141" s="155"/>
      <c r="I141" s="175"/>
      <c r="J141" s="176">
        <v>52000</v>
      </c>
      <c r="K141" s="176">
        <v>40704</v>
      </c>
      <c r="L141" s="125"/>
      <c r="M141" s="125"/>
      <c r="N141" s="130"/>
    </row>
    <row r="142" spans="1:14" ht="15">
      <c r="A142" s="54"/>
      <c r="B142" s="164"/>
      <c r="C142" s="159" t="s">
        <v>38</v>
      </c>
      <c r="D142" s="157">
        <f>F142+J142</f>
        <v>104000</v>
      </c>
      <c r="E142" s="160">
        <f>SUM(G142+K142)</f>
        <v>92704</v>
      </c>
      <c r="F142" s="157">
        <v>52000</v>
      </c>
      <c r="G142" s="160">
        <v>52000</v>
      </c>
      <c r="H142" s="155"/>
      <c r="I142" s="175"/>
      <c r="J142" s="176">
        <v>52000</v>
      </c>
      <c r="K142" s="176">
        <v>40704</v>
      </c>
      <c r="L142" s="125"/>
      <c r="M142" s="125"/>
      <c r="N142" s="130"/>
    </row>
    <row r="143" spans="1:14" ht="15">
      <c r="A143" s="54"/>
      <c r="B143" s="164"/>
      <c r="C143" s="159" t="s">
        <v>39</v>
      </c>
      <c r="D143" s="157">
        <f>F143+J143</f>
        <v>104000</v>
      </c>
      <c r="E143" s="160">
        <f>SUM(G143+K143)</f>
        <v>52000</v>
      </c>
      <c r="F143" s="157">
        <v>52000</v>
      </c>
      <c r="G143" s="160">
        <v>52000</v>
      </c>
      <c r="H143" s="155"/>
      <c r="I143" s="175"/>
      <c r="J143" s="176">
        <v>52000</v>
      </c>
      <c r="K143" s="176">
        <v>0</v>
      </c>
      <c r="L143" s="125"/>
      <c r="M143" s="125"/>
      <c r="N143" s="130"/>
    </row>
    <row r="144" spans="1:14" ht="15">
      <c r="A144" s="58"/>
      <c r="B144" s="166"/>
      <c r="C144" s="161" t="s">
        <v>40</v>
      </c>
      <c r="D144" s="157">
        <f>F144+J144</f>
        <v>104000</v>
      </c>
      <c r="E144" s="157"/>
      <c r="F144" s="157">
        <v>52000</v>
      </c>
      <c r="G144" s="157"/>
      <c r="H144" s="155"/>
      <c r="I144" s="175"/>
      <c r="J144" s="176">
        <v>52000</v>
      </c>
      <c r="K144" s="176">
        <v>0</v>
      </c>
      <c r="L144" s="125"/>
      <c r="M144" s="125"/>
      <c r="N144" s="130"/>
    </row>
    <row r="145" spans="1:14" ht="27.75" customHeight="1">
      <c r="A145" s="84" t="s">
        <v>119</v>
      </c>
      <c r="B145" s="149" t="s">
        <v>110</v>
      </c>
      <c r="C145" s="171" t="s">
        <v>20</v>
      </c>
      <c r="D145" s="151">
        <f>SUM(D146:D150)</f>
        <v>2650</v>
      </c>
      <c r="E145" s="152">
        <f>SUM(E146:E150)</f>
        <v>2047.3</v>
      </c>
      <c r="F145" s="151">
        <f>SUM(F146:F150)</f>
        <v>2650</v>
      </c>
      <c r="G145" s="152">
        <f>SUM(G146:G150)</f>
        <v>2047.3</v>
      </c>
      <c r="H145" s="8"/>
      <c r="I145" s="96"/>
      <c r="J145" s="96"/>
      <c r="K145" s="96"/>
      <c r="L145" s="96"/>
      <c r="M145" s="96"/>
      <c r="N145" s="102"/>
    </row>
    <row r="146" spans="1:14" ht="15">
      <c r="A146" s="54"/>
      <c r="B146" s="153"/>
      <c r="C146" s="144" t="s">
        <v>36</v>
      </c>
      <c r="D146" s="40">
        <v>530</v>
      </c>
      <c r="E146" s="40">
        <v>457.3</v>
      </c>
      <c r="F146" s="40">
        <v>530</v>
      </c>
      <c r="G146" s="40">
        <v>457.3</v>
      </c>
      <c r="H146" s="8"/>
      <c r="I146" s="96"/>
      <c r="J146" s="96"/>
      <c r="K146" s="96"/>
      <c r="L146" s="96"/>
      <c r="M146" s="96"/>
      <c r="N146" s="102"/>
    </row>
    <row r="147" spans="1:14" ht="15">
      <c r="A147" s="54"/>
      <c r="B147" s="153"/>
      <c r="C147" s="94" t="s">
        <v>37</v>
      </c>
      <c r="D147" s="40">
        <v>530</v>
      </c>
      <c r="E147" s="40">
        <v>530</v>
      </c>
      <c r="F147" s="40">
        <v>530</v>
      </c>
      <c r="G147" s="40">
        <v>530</v>
      </c>
      <c r="H147" s="8"/>
      <c r="I147" s="96"/>
      <c r="J147" s="96"/>
      <c r="K147" s="96"/>
      <c r="L147" s="96"/>
      <c r="M147" s="96"/>
      <c r="N147" s="102"/>
    </row>
    <row r="148" spans="1:14" ht="15">
      <c r="A148" s="54"/>
      <c r="B148" s="153"/>
      <c r="C148" s="146" t="s">
        <v>38</v>
      </c>
      <c r="D148" s="40">
        <v>530</v>
      </c>
      <c r="E148" s="40">
        <v>530</v>
      </c>
      <c r="F148" s="40">
        <v>530</v>
      </c>
      <c r="G148" s="40">
        <v>530</v>
      </c>
      <c r="H148" s="8"/>
      <c r="I148" s="96"/>
      <c r="J148" s="96"/>
      <c r="K148" s="96"/>
      <c r="L148" s="96"/>
      <c r="M148" s="96"/>
      <c r="N148" s="102"/>
    </row>
    <row r="149" spans="1:14" ht="15">
      <c r="A149" s="54"/>
      <c r="B149" s="153"/>
      <c r="C149" s="146" t="s">
        <v>39</v>
      </c>
      <c r="D149" s="40">
        <v>530</v>
      </c>
      <c r="E149" s="154">
        <v>530</v>
      </c>
      <c r="F149" s="40">
        <v>530</v>
      </c>
      <c r="G149" s="154">
        <v>530</v>
      </c>
      <c r="H149" s="8"/>
      <c r="I149" s="96"/>
      <c r="J149" s="96"/>
      <c r="K149" s="96"/>
      <c r="L149" s="96"/>
      <c r="M149" s="96"/>
      <c r="N149" s="102"/>
    </row>
    <row r="150" spans="1:14" ht="15">
      <c r="A150" s="58"/>
      <c r="B150" s="111"/>
      <c r="C150" s="147" t="s">
        <v>40</v>
      </c>
      <c r="D150" s="40">
        <v>530</v>
      </c>
      <c r="E150" s="40"/>
      <c r="F150" s="40">
        <v>530</v>
      </c>
      <c r="G150" s="40"/>
      <c r="H150" s="8"/>
      <c r="I150" s="96"/>
      <c r="J150" s="96"/>
      <c r="K150" s="96"/>
      <c r="L150" s="96"/>
      <c r="M150" s="96"/>
      <c r="N150" s="104"/>
    </row>
    <row r="151" spans="1:14" ht="33.75" customHeight="1">
      <c r="A151" s="57" t="s">
        <v>66</v>
      </c>
      <c r="B151" s="177" t="s">
        <v>111</v>
      </c>
      <c r="C151" s="6" t="s">
        <v>20</v>
      </c>
      <c r="D151" s="41">
        <f>SUM(D152:D156)</f>
        <v>365256</v>
      </c>
      <c r="E151" s="178">
        <f>SUM(E152:E156)</f>
        <v>186543</v>
      </c>
      <c r="F151" s="41">
        <f>SUM(F152:F156)</f>
        <v>182628</v>
      </c>
      <c r="G151" s="124">
        <f>SUM(G152:G156)</f>
        <v>157473</v>
      </c>
      <c r="H151" s="155"/>
      <c r="I151" s="175"/>
      <c r="J151" s="179">
        <f>SUM(J152:J156)</f>
        <v>182628</v>
      </c>
      <c r="K151" s="179">
        <f>SUM(K152:K156)</f>
        <v>29070</v>
      </c>
      <c r="L151" s="96"/>
      <c r="M151" s="96"/>
      <c r="N151" s="100" t="s">
        <v>2</v>
      </c>
    </row>
    <row r="152" spans="1:14" ht="24.75" customHeight="1">
      <c r="A152" s="54"/>
      <c r="B152" s="180"/>
      <c r="C152" s="144" t="s">
        <v>36</v>
      </c>
      <c r="D152" s="40">
        <f aca="true" t="shared" si="1" ref="D152:E155">F152+J152</f>
        <v>41256</v>
      </c>
      <c r="E152" s="44">
        <f t="shared" si="1"/>
        <v>31851</v>
      </c>
      <c r="F152" s="40">
        <v>20628</v>
      </c>
      <c r="G152" s="40">
        <v>16101</v>
      </c>
      <c r="H152" s="8"/>
      <c r="I152" s="5"/>
      <c r="J152" s="47">
        <v>20628</v>
      </c>
      <c r="K152" s="47">
        <v>15750</v>
      </c>
      <c r="L152" s="96"/>
      <c r="M152" s="96"/>
      <c r="N152" s="102"/>
    </row>
    <row r="153" spans="1:14" ht="24.75" customHeight="1">
      <c r="A153" s="54"/>
      <c r="B153" s="180"/>
      <c r="C153" s="94" t="s">
        <v>37</v>
      </c>
      <c r="D153" s="40">
        <f t="shared" si="1"/>
        <v>94248</v>
      </c>
      <c r="E153" s="181">
        <f t="shared" si="1"/>
        <v>53784</v>
      </c>
      <c r="F153" s="40">
        <v>47124</v>
      </c>
      <c r="G153" s="154">
        <v>47124</v>
      </c>
      <c r="H153" s="8"/>
      <c r="I153" s="5"/>
      <c r="J153" s="47">
        <v>47124</v>
      </c>
      <c r="K153" s="47">
        <v>6660</v>
      </c>
      <c r="L153" s="96"/>
      <c r="M153" s="96"/>
      <c r="N153" s="102"/>
    </row>
    <row r="154" spans="1:14" ht="28.5" customHeight="1">
      <c r="A154" s="54"/>
      <c r="B154" s="180"/>
      <c r="C154" s="146" t="s">
        <v>38</v>
      </c>
      <c r="D154" s="40">
        <f t="shared" si="1"/>
        <v>94248</v>
      </c>
      <c r="E154" s="181">
        <f t="shared" si="1"/>
        <v>53784</v>
      </c>
      <c r="F154" s="40">
        <v>47124</v>
      </c>
      <c r="G154" s="154">
        <v>47124</v>
      </c>
      <c r="H154" s="8"/>
      <c r="I154" s="5"/>
      <c r="J154" s="47">
        <v>47124</v>
      </c>
      <c r="K154" s="47">
        <v>6660</v>
      </c>
      <c r="L154" s="96"/>
      <c r="M154" s="96"/>
      <c r="N154" s="102"/>
    </row>
    <row r="155" spans="1:14" ht="24.75" customHeight="1">
      <c r="A155" s="54"/>
      <c r="B155" s="180"/>
      <c r="C155" s="146" t="s">
        <v>39</v>
      </c>
      <c r="D155" s="40">
        <f>F155+J155</f>
        <v>94248</v>
      </c>
      <c r="E155" s="181">
        <f t="shared" si="1"/>
        <v>47124</v>
      </c>
      <c r="F155" s="40">
        <v>47124</v>
      </c>
      <c r="G155" s="154">
        <v>47124</v>
      </c>
      <c r="H155" s="8"/>
      <c r="I155" s="5"/>
      <c r="J155" s="47">
        <v>47124</v>
      </c>
      <c r="K155" s="47">
        <v>0</v>
      </c>
      <c r="L155" s="96"/>
      <c r="M155" s="96"/>
      <c r="N155" s="102"/>
    </row>
    <row r="156" spans="1:14" ht="27" customHeight="1">
      <c r="A156" s="58"/>
      <c r="B156" s="182"/>
      <c r="C156" s="147" t="s">
        <v>40</v>
      </c>
      <c r="D156" s="40">
        <f>F156+J156</f>
        <v>41256</v>
      </c>
      <c r="E156" s="44"/>
      <c r="F156" s="40">
        <v>20628</v>
      </c>
      <c r="G156" s="40"/>
      <c r="H156" s="8"/>
      <c r="I156" s="5"/>
      <c r="J156" s="47">
        <v>20628</v>
      </c>
      <c r="K156" s="47">
        <v>0</v>
      </c>
      <c r="L156" s="96"/>
      <c r="M156" s="96"/>
      <c r="N156" s="102"/>
    </row>
    <row r="157" spans="1:14" ht="60.75" customHeight="1">
      <c r="A157" s="57" t="s">
        <v>80</v>
      </c>
      <c r="B157" s="177" t="s">
        <v>112</v>
      </c>
      <c r="C157" s="6" t="s">
        <v>20</v>
      </c>
      <c r="D157" s="41">
        <f>SUM(D158:D162)</f>
        <v>1677.72</v>
      </c>
      <c r="E157" s="124">
        <f>SUM(E158:E162)</f>
        <v>1531.72</v>
      </c>
      <c r="F157" s="41">
        <f>SUM(F158:F162)</f>
        <v>1677.72</v>
      </c>
      <c r="G157" s="124">
        <f>SUM(G158:G162)</f>
        <v>1531.72</v>
      </c>
      <c r="H157" s="155"/>
      <c r="I157" s="125"/>
      <c r="J157" s="125"/>
      <c r="K157" s="125"/>
      <c r="L157" s="125"/>
      <c r="M157" s="125"/>
      <c r="N157" s="130"/>
    </row>
    <row r="158" spans="1:14" ht="21.75" customHeight="1">
      <c r="A158" s="54"/>
      <c r="B158" s="183"/>
      <c r="C158" s="156" t="s">
        <v>36</v>
      </c>
      <c r="D158" s="157">
        <v>144</v>
      </c>
      <c r="E158" s="157">
        <v>118</v>
      </c>
      <c r="F158" s="157">
        <v>144</v>
      </c>
      <c r="G158" s="157">
        <v>118</v>
      </c>
      <c r="H158" s="155"/>
      <c r="I158" s="125"/>
      <c r="J158" s="125"/>
      <c r="K158" s="125"/>
      <c r="L158" s="125"/>
      <c r="M158" s="125"/>
      <c r="N158" s="130"/>
    </row>
    <row r="159" spans="1:14" ht="18.75" customHeight="1">
      <c r="A159" s="54"/>
      <c r="B159" s="183"/>
      <c r="C159" s="158" t="s">
        <v>37</v>
      </c>
      <c r="D159" s="157">
        <v>471.24</v>
      </c>
      <c r="E159" s="160">
        <v>471.24</v>
      </c>
      <c r="F159" s="157">
        <v>471.24</v>
      </c>
      <c r="G159" s="160">
        <v>471.24</v>
      </c>
      <c r="H159" s="155"/>
      <c r="I159" s="125"/>
      <c r="J159" s="125"/>
      <c r="K159" s="125"/>
      <c r="L159" s="125"/>
      <c r="M159" s="125"/>
      <c r="N159" s="130"/>
    </row>
    <row r="160" spans="1:14" ht="20.25" customHeight="1">
      <c r="A160" s="54"/>
      <c r="B160" s="183"/>
      <c r="C160" s="159" t="s">
        <v>38</v>
      </c>
      <c r="D160" s="157">
        <v>471.24</v>
      </c>
      <c r="E160" s="160">
        <v>471.24</v>
      </c>
      <c r="F160" s="157">
        <v>471.24</v>
      </c>
      <c r="G160" s="160">
        <v>471.24</v>
      </c>
      <c r="H160" s="155"/>
      <c r="I160" s="125"/>
      <c r="J160" s="125"/>
      <c r="K160" s="125"/>
      <c r="L160" s="125"/>
      <c r="M160" s="125"/>
      <c r="N160" s="130"/>
    </row>
    <row r="161" spans="1:14" ht="21" customHeight="1">
      <c r="A161" s="54"/>
      <c r="B161" s="183"/>
      <c r="C161" s="159" t="s">
        <v>39</v>
      </c>
      <c r="D161" s="157">
        <v>471.24</v>
      </c>
      <c r="E161" s="160">
        <v>471.24</v>
      </c>
      <c r="F161" s="157">
        <v>471.24</v>
      </c>
      <c r="G161" s="160">
        <v>471.24</v>
      </c>
      <c r="H161" s="155"/>
      <c r="I161" s="125"/>
      <c r="J161" s="125"/>
      <c r="K161" s="125"/>
      <c r="L161" s="125"/>
      <c r="M161" s="125"/>
      <c r="N161" s="130"/>
    </row>
    <row r="162" spans="1:14" ht="23.25" customHeight="1">
      <c r="A162" s="58"/>
      <c r="B162" s="184"/>
      <c r="C162" s="161" t="s">
        <v>40</v>
      </c>
      <c r="D162" s="157">
        <v>120</v>
      </c>
      <c r="E162" s="157"/>
      <c r="F162" s="157">
        <v>120</v>
      </c>
      <c r="G162" s="157"/>
      <c r="H162" s="155"/>
      <c r="I162" s="125"/>
      <c r="J162" s="125"/>
      <c r="K162" s="175"/>
      <c r="L162" s="125"/>
      <c r="M162" s="125"/>
      <c r="N162" s="137"/>
    </row>
    <row r="163" spans="1:14" ht="19.5" customHeight="1">
      <c r="A163" s="57" t="s">
        <v>67</v>
      </c>
      <c r="B163" s="149" t="s">
        <v>29</v>
      </c>
      <c r="C163" s="171" t="s">
        <v>20</v>
      </c>
      <c r="D163" s="185">
        <f>SUM(D164:D168)</f>
        <v>104980.20000000001</v>
      </c>
      <c r="E163" s="186">
        <f>SUM(E164:E168)</f>
        <v>84094.40000000001</v>
      </c>
      <c r="F163" s="185">
        <f>SUM(F164:F168)</f>
        <v>104980.20000000001</v>
      </c>
      <c r="G163" s="186">
        <f>SUM(G164:G168)</f>
        <v>84094.40000000001</v>
      </c>
      <c r="H163" s="8"/>
      <c r="I163" s="96"/>
      <c r="J163" s="96"/>
      <c r="K163" s="96"/>
      <c r="L163" s="96"/>
      <c r="M163" s="96"/>
      <c r="N163" s="100" t="s">
        <v>2</v>
      </c>
    </row>
    <row r="164" spans="1:14" ht="15">
      <c r="A164" s="54"/>
      <c r="B164" s="153"/>
      <c r="C164" s="144" t="s">
        <v>36</v>
      </c>
      <c r="D164" s="42">
        <f>F164</f>
        <v>21437</v>
      </c>
      <c r="E164" s="42">
        <v>21437</v>
      </c>
      <c r="F164" s="42">
        <v>21437</v>
      </c>
      <c r="G164" s="42">
        <v>21437</v>
      </c>
      <c r="H164" s="8"/>
      <c r="I164" s="96"/>
      <c r="J164" s="96"/>
      <c r="K164" s="96"/>
      <c r="L164" s="96"/>
      <c r="M164" s="96"/>
      <c r="N164" s="102"/>
    </row>
    <row r="165" spans="1:14" ht="15">
      <c r="A165" s="54"/>
      <c r="B165" s="153"/>
      <c r="C165" s="94" t="s">
        <v>37</v>
      </c>
      <c r="D165" s="42">
        <f>F165</f>
        <v>20885.8</v>
      </c>
      <c r="E165" s="42">
        <v>20885.8</v>
      </c>
      <c r="F165" s="42">
        <v>20885.8</v>
      </c>
      <c r="G165" s="42">
        <v>20885.8</v>
      </c>
      <c r="H165" s="8"/>
      <c r="I165" s="96"/>
      <c r="J165" s="96"/>
      <c r="K165" s="96"/>
      <c r="L165" s="96"/>
      <c r="M165" s="96"/>
      <c r="N165" s="102"/>
    </row>
    <row r="166" spans="1:14" ht="15">
      <c r="A166" s="54"/>
      <c r="B166" s="153"/>
      <c r="C166" s="146" t="s">
        <v>38</v>
      </c>
      <c r="D166" s="42">
        <f>F166</f>
        <v>20885.8</v>
      </c>
      <c r="E166" s="42">
        <v>20885.8</v>
      </c>
      <c r="F166" s="42">
        <v>20885.8</v>
      </c>
      <c r="G166" s="42">
        <v>20885.8</v>
      </c>
      <c r="H166" s="8"/>
      <c r="I166" s="96"/>
      <c r="J166" s="96"/>
      <c r="K166" s="96"/>
      <c r="L166" s="96"/>
      <c r="M166" s="96"/>
      <c r="N166" s="102"/>
    </row>
    <row r="167" spans="1:14" ht="15">
      <c r="A167" s="54"/>
      <c r="B167" s="153"/>
      <c r="C167" s="146" t="s">
        <v>39</v>
      </c>
      <c r="D167" s="42">
        <f>F167</f>
        <v>20885.8</v>
      </c>
      <c r="E167" s="187">
        <v>20885.8</v>
      </c>
      <c r="F167" s="42">
        <v>20885.8</v>
      </c>
      <c r="G167" s="187">
        <v>20885.8</v>
      </c>
      <c r="H167" s="8"/>
      <c r="I167" s="96"/>
      <c r="J167" s="96"/>
      <c r="K167" s="96"/>
      <c r="L167" s="96"/>
      <c r="M167" s="96"/>
      <c r="N167" s="102"/>
    </row>
    <row r="168" spans="1:14" ht="15">
      <c r="A168" s="58"/>
      <c r="B168" s="111"/>
      <c r="C168" s="147" t="s">
        <v>40</v>
      </c>
      <c r="D168" s="42">
        <f>F168</f>
        <v>20885.8</v>
      </c>
      <c r="E168" s="42"/>
      <c r="F168" s="42">
        <v>20885.8</v>
      </c>
      <c r="G168" s="42"/>
      <c r="H168" s="8"/>
      <c r="I168" s="96"/>
      <c r="J168" s="5"/>
      <c r="K168" s="5"/>
      <c r="L168" s="96"/>
      <c r="M168" s="96"/>
      <c r="N168" s="104"/>
    </row>
    <row r="169" spans="1:14" ht="21.75" customHeight="1">
      <c r="A169" s="57" t="s">
        <v>68</v>
      </c>
      <c r="B169" s="110" t="s">
        <v>105</v>
      </c>
      <c r="C169" s="6" t="s">
        <v>20</v>
      </c>
      <c r="D169" s="45">
        <f>SUM(D170:D174)</f>
        <v>14400</v>
      </c>
      <c r="E169" s="188">
        <f>SUM(E170:E174)</f>
        <v>11294.4</v>
      </c>
      <c r="F169" s="45">
        <f>SUM(F170:F174)</f>
        <v>14400</v>
      </c>
      <c r="G169" s="188">
        <f>SUM(G170:G174)</f>
        <v>11294.4</v>
      </c>
      <c r="H169" s="155"/>
      <c r="I169" s="125"/>
      <c r="J169" s="175"/>
      <c r="K169" s="175"/>
      <c r="L169" s="125"/>
      <c r="M169" s="125"/>
      <c r="N169" s="126" t="s">
        <v>2</v>
      </c>
    </row>
    <row r="170" spans="1:14" ht="15">
      <c r="A170" s="54"/>
      <c r="B170" s="164"/>
      <c r="C170" s="156" t="s">
        <v>36</v>
      </c>
      <c r="D170" s="189">
        <v>3600</v>
      </c>
      <c r="E170" s="189">
        <v>494.4</v>
      </c>
      <c r="F170" s="189">
        <v>3600</v>
      </c>
      <c r="G170" s="189">
        <v>494.4</v>
      </c>
      <c r="H170" s="155"/>
      <c r="I170" s="125"/>
      <c r="J170" s="175"/>
      <c r="K170" s="175"/>
      <c r="L170" s="125"/>
      <c r="M170" s="125"/>
      <c r="N170" s="130"/>
    </row>
    <row r="171" spans="1:14" ht="15">
      <c r="A171" s="54"/>
      <c r="B171" s="164"/>
      <c r="C171" s="158" t="s">
        <v>37</v>
      </c>
      <c r="D171" s="189">
        <v>3600</v>
      </c>
      <c r="E171" s="190">
        <v>3600</v>
      </c>
      <c r="F171" s="189">
        <v>3600</v>
      </c>
      <c r="G171" s="190">
        <v>3600</v>
      </c>
      <c r="H171" s="155"/>
      <c r="I171" s="125"/>
      <c r="J171" s="175"/>
      <c r="K171" s="175"/>
      <c r="L171" s="125"/>
      <c r="M171" s="125"/>
      <c r="N171" s="130"/>
    </row>
    <row r="172" spans="1:14" ht="15">
      <c r="A172" s="54"/>
      <c r="B172" s="164"/>
      <c r="C172" s="159" t="s">
        <v>38</v>
      </c>
      <c r="D172" s="189">
        <v>3600</v>
      </c>
      <c r="E172" s="190">
        <v>3600</v>
      </c>
      <c r="F172" s="189">
        <v>3600</v>
      </c>
      <c r="G172" s="190">
        <v>3600</v>
      </c>
      <c r="H172" s="155"/>
      <c r="I172" s="125"/>
      <c r="J172" s="175"/>
      <c r="K172" s="175"/>
      <c r="L172" s="125"/>
      <c r="M172" s="125"/>
      <c r="N172" s="130"/>
    </row>
    <row r="173" spans="1:14" ht="15">
      <c r="A173" s="54"/>
      <c r="B173" s="164"/>
      <c r="C173" s="159" t="s">
        <v>39</v>
      </c>
      <c r="D173" s="189">
        <v>3600</v>
      </c>
      <c r="E173" s="190">
        <v>3600</v>
      </c>
      <c r="F173" s="189">
        <v>3600</v>
      </c>
      <c r="G173" s="190">
        <v>3600</v>
      </c>
      <c r="H173" s="155"/>
      <c r="I173" s="125"/>
      <c r="J173" s="175"/>
      <c r="K173" s="175"/>
      <c r="L173" s="125"/>
      <c r="M173" s="125"/>
      <c r="N173" s="130"/>
    </row>
    <row r="174" spans="1:14" ht="15">
      <c r="A174" s="58"/>
      <c r="B174" s="166"/>
      <c r="C174" s="161" t="s">
        <v>40</v>
      </c>
      <c r="D174" s="189">
        <v>0</v>
      </c>
      <c r="E174" s="189">
        <v>0</v>
      </c>
      <c r="F174" s="189">
        <v>0</v>
      </c>
      <c r="G174" s="189">
        <v>0</v>
      </c>
      <c r="H174" s="155"/>
      <c r="I174" s="125"/>
      <c r="J174" s="175"/>
      <c r="K174" s="175"/>
      <c r="L174" s="125"/>
      <c r="M174" s="125"/>
      <c r="N174" s="137"/>
    </row>
    <row r="175" spans="1:14" ht="15">
      <c r="A175" s="57"/>
      <c r="B175" s="139" t="s">
        <v>33</v>
      </c>
      <c r="C175" s="171" t="s">
        <v>20</v>
      </c>
      <c r="D175" s="185">
        <f>D50+D56+D62+D68+D74+D80+D90+D96+D102+D108+D114+D120+D127+D133+D139+D145+D151+D157+D163+D169</f>
        <v>1776657.66</v>
      </c>
      <c r="E175" s="186">
        <f>E50+E56+E62+E68+E74+E80+E90+E96+E102+E108+E114+E120+E127+E133+E139+E145+E151+E157+E163+E170</f>
        <v>1190953.5999999999</v>
      </c>
      <c r="F175" s="185">
        <f>F50+F56+F62+F68+F74+F80+F90+F96+F102+F108+F114+F120+F127+F133+F139+F145+F151+F157+F163+F169</f>
        <v>1334029.66</v>
      </c>
      <c r="G175" s="186">
        <f>G50+G56+G62+G68+G74+G80+G90+G96+G102+G108+G114+G120+G127+G133+G139+G145+G151+G157+G163+G169</f>
        <v>1041283.6000000002</v>
      </c>
      <c r="H175" s="191"/>
      <c r="I175" s="150"/>
      <c r="J175" s="179">
        <f>SUM(J176:J180)</f>
        <v>442628</v>
      </c>
      <c r="K175" s="179">
        <f>SUM(K176:K180)</f>
        <v>160470</v>
      </c>
      <c r="L175" s="14"/>
      <c r="M175" s="14"/>
      <c r="N175" s="143"/>
    </row>
    <row r="176" spans="1:14" ht="15">
      <c r="A176" s="54"/>
      <c r="B176" s="64"/>
      <c r="C176" s="144" t="s">
        <v>36</v>
      </c>
      <c r="D176" s="42">
        <f>D51+D57+D63+D69+D75+D81+D82+D91+D97+D103+D109+D115+D121+D128+D134+D140+D146+D152+D158+D164+D170</f>
        <v>327686.3</v>
      </c>
      <c r="E176" s="42">
        <f>E51+E57+E63+E69+E75+E81+E82+E91+E97+E103+E109+E115+E121+E128+E134+E140+E146+E152+E158+E164+E170</f>
        <v>296119</v>
      </c>
      <c r="F176" s="42">
        <f>F51+F57+F63+F69+F75+F81+F82+F91+F97+F103+F109+F115+F121+F128+F134+F140+F146+F152+F158+F164+F170</f>
        <v>255058.3</v>
      </c>
      <c r="G176" s="42">
        <f>G51+G57+G63+G69+G75+G81+G82+G91+G97+G103+G109+G115+G121+G128+G134+G140+G146+G152+G158+G164+G170</f>
        <v>230377</v>
      </c>
      <c r="H176" s="8"/>
      <c r="I176" s="5"/>
      <c r="J176" s="47">
        <f aca="true" t="shared" si="2" ref="J176:K180">SUM(J140+J152)</f>
        <v>72628</v>
      </c>
      <c r="K176" s="47">
        <f t="shared" si="2"/>
        <v>65742</v>
      </c>
      <c r="L176" s="192"/>
      <c r="M176" s="192"/>
      <c r="N176" s="143"/>
    </row>
    <row r="177" spans="1:16" ht="15">
      <c r="A177" s="54"/>
      <c r="B177" s="64"/>
      <c r="C177" s="94" t="s">
        <v>37</v>
      </c>
      <c r="D177" s="42">
        <f>D52+D58+D64+D70+D76+D83+D92+D98+D104+D110+D116+D122+D129+D135+D141+D147+D153+D159+D165+D171+D84</f>
        <v>376866.89999999997</v>
      </c>
      <c r="E177" s="187">
        <f>E52+E58+E64+E70+E76+E83+E84+E92+E98+E104+E110+E116+E122+E129+E135+E141+E147+E153+E159+E165+E171</f>
        <v>317666.2</v>
      </c>
      <c r="F177" s="42">
        <f>F52+F58+F64+F70+F76+F83+F92+F98+F104+F110+F116+F122+F129+F135+F141+F147+F153+F159+F165+F171+F84</f>
        <v>277742.89999999997</v>
      </c>
      <c r="G177" s="187">
        <f>G52+G58+G64+G70+G76+G83+G84+G92+G98+G104+G110+G116+G122+G129+G135+G141+G147+G153+G159+G165+G171</f>
        <v>270302.2</v>
      </c>
      <c r="H177" s="8"/>
      <c r="I177" s="5"/>
      <c r="J177" s="47">
        <f t="shared" si="2"/>
        <v>99124</v>
      </c>
      <c r="K177" s="47">
        <f t="shared" si="2"/>
        <v>47364</v>
      </c>
      <c r="L177" s="96"/>
      <c r="M177" s="96"/>
      <c r="N177" s="143"/>
      <c r="P177" s="24"/>
    </row>
    <row r="178" spans="1:16" ht="15">
      <c r="A178" s="54"/>
      <c r="B178" s="64"/>
      <c r="C178" s="146" t="s">
        <v>38</v>
      </c>
      <c r="D178" s="42">
        <f>D53+D59+D65+D71+D77+D93+D99+D105+D111+D117+D123+D130+D136+D142+D148+D154+D160+D166+D172+D85</f>
        <v>375366.89999999997</v>
      </c>
      <c r="E178" s="187">
        <f>E53+E59+E65+E71+E77+E85+E86+E93+E99+E105+E111+E117+E123+E130+E136+E142+E148+E154+E160+E166+E172</f>
        <v>317666.2</v>
      </c>
      <c r="F178" s="42">
        <f>F53+F59+F65+F71+F77+F93+F99+F105+F111+F117+F123+F130+F136+F142+F148+F154+F160+F166+F172+F85</f>
        <v>276242.89999999997</v>
      </c>
      <c r="G178" s="187">
        <f>G53+G59+G65+G71+G77+G85+G86+G93+G99+G105+G111+G117+G123+G130+G136+G142+G148+G154+G160+G166+G173</f>
        <v>270302.2</v>
      </c>
      <c r="H178" s="8"/>
      <c r="I178" s="5"/>
      <c r="J178" s="47">
        <f t="shared" si="2"/>
        <v>99124</v>
      </c>
      <c r="K178" s="47">
        <f t="shared" si="2"/>
        <v>47364</v>
      </c>
      <c r="L178" s="96"/>
      <c r="M178" s="96"/>
      <c r="N178" s="143"/>
      <c r="P178" s="24"/>
    </row>
    <row r="179" spans="1:16" ht="15" customHeight="1">
      <c r="A179" s="54"/>
      <c r="B179" s="64"/>
      <c r="C179" s="146" t="s">
        <v>39</v>
      </c>
      <c r="D179" s="42">
        <f>D54+D60+D66+D72+D78+D94+D100+D106+D112+D118+D124+D131+D137+D143+D149+D155+D161+D167+D173+D87</f>
        <v>375366.89999999997</v>
      </c>
      <c r="E179" s="187">
        <f>E54+E60+E66+E72+E78+E87+E88+E94+E100+E106+E112+E118+E124+E131+E137+E143+E149+E155+E161+E167+E173</f>
        <v>270302.2</v>
      </c>
      <c r="F179" s="42">
        <f>F54+F60+F66+F72+F78+F94+F100+F106+F112+F118+F124+F131+F137+F143+F149+F155+F161+F167+F173+F87</f>
        <v>276242.89999999997</v>
      </c>
      <c r="G179" s="187">
        <f>G54+G60+G66+G72+G78+G86+G87+G94+G100+G106+G112+G118+G124+G131+G137+G143+G149+G155+G161+G167+G173</f>
        <v>270302.2</v>
      </c>
      <c r="H179" s="8"/>
      <c r="I179" s="5"/>
      <c r="J179" s="47">
        <f t="shared" si="2"/>
        <v>99124</v>
      </c>
      <c r="K179" s="47">
        <f t="shared" si="2"/>
        <v>0</v>
      </c>
      <c r="L179" s="96"/>
      <c r="M179" s="96"/>
      <c r="N179" s="143"/>
      <c r="P179" s="24"/>
    </row>
    <row r="180" spans="1:16" ht="15">
      <c r="A180" s="58"/>
      <c r="B180" s="65"/>
      <c r="C180" s="147" t="s">
        <v>40</v>
      </c>
      <c r="D180" s="42">
        <f>D55+D61+D67+D73+D79+D95+D101+D107+D113+D119+D125+D132+D138+D144+D150+D156+D162+D168+D174+D89</f>
        <v>318370.66</v>
      </c>
      <c r="E180" s="45"/>
      <c r="F180" s="189">
        <f>F55+F61+F67+F73+F79+F95+F101+F107+F113+F119+F125+F132+F138+F144+F150+F156+F162+F168+F174+F89</f>
        <v>245742.65999999997</v>
      </c>
      <c r="G180" s="189"/>
      <c r="H180" s="155"/>
      <c r="I180" s="175"/>
      <c r="J180" s="176">
        <f t="shared" si="2"/>
        <v>72628</v>
      </c>
      <c r="K180" s="176">
        <f t="shared" si="2"/>
        <v>0</v>
      </c>
      <c r="L180" s="125"/>
      <c r="M180" s="125"/>
      <c r="N180" s="138"/>
      <c r="P180" s="24"/>
    </row>
    <row r="181" spans="1:16" ht="15">
      <c r="A181" s="49" t="s">
        <v>54</v>
      </c>
      <c r="B181" s="83" t="s">
        <v>72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2"/>
      <c r="P181" s="24"/>
    </row>
    <row r="182" spans="1:14" ht="39.75" customHeight="1">
      <c r="A182" s="63" t="s">
        <v>46</v>
      </c>
      <c r="B182" s="149" t="s">
        <v>101</v>
      </c>
      <c r="C182" s="171" t="s">
        <v>20</v>
      </c>
      <c r="D182" s="151">
        <f>SUM(D183:D187)</f>
        <v>52391.700000000004</v>
      </c>
      <c r="E182" s="152">
        <f>SUM(E183:E187)</f>
        <v>42293.8</v>
      </c>
      <c r="F182" s="151">
        <f>SUM(F183:F187)</f>
        <v>52391.700000000004</v>
      </c>
      <c r="G182" s="152">
        <f>SUM(G183:G187)</f>
        <v>42293.8</v>
      </c>
      <c r="H182" s="96"/>
      <c r="I182" s="96"/>
      <c r="J182" s="96"/>
      <c r="K182" s="96"/>
      <c r="L182" s="96"/>
      <c r="M182" s="96"/>
      <c r="N182" s="100" t="s">
        <v>57</v>
      </c>
    </row>
    <row r="183" spans="1:14" ht="17.25" customHeight="1">
      <c r="A183" s="63"/>
      <c r="B183" s="64"/>
      <c r="C183" s="144" t="s">
        <v>36</v>
      </c>
      <c r="D183" s="40">
        <v>10680.7</v>
      </c>
      <c r="E183" s="40">
        <v>10680.7</v>
      </c>
      <c r="F183" s="40">
        <v>10680.7</v>
      </c>
      <c r="G183" s="40">
        <v>10680.7</v>
      </c>
      <c r="H183" s="96"/>
      <c r="I183" s="96"/>
      <c r="J183" s="96"/>
      <c r="K183" s="96"/>
      <c r="L183" s="96"/>
      <c r="M183" s="96"/>
      <c r="N183" s="102"/>
    </row>
    <row r="184" spans="1:14" ht="15">
      <c r="A184" s="63"/>
      <c r="B184" s="64"/>
      <c r="C184" s="94" t="s">
        <v>37</v>
      </c>
      <c r="D184" s="40">
        <v>10537.7</v>
      </c>
      <c r="E184" s="154">
        <v>10537.7</v>
      </c>
      <c r="F184" s="40">
        <v>10537.7</v>
      </c>
      <c r="G184" s="154">
        <v>10537.7</v>
      </c>
      <c r="H184" s="96"/>
      <c r="I184" s="96"/>
      <c r="J184" s="96"/>
      <c r="K184" s="96"/>
      <c r="L184" s="96"/>
      <c r="M184" s="96"/>
      <c r="N184" s="102"/>
    </row>
    <row r="185" spans="1:14" ht="15.75" customHeight="1">
      <c r="A185" s="63"/>
      <c r="B185" s="64"/>
      <c r="C185" s="146" t="s">
        <v>38</v>
      </c>
      <c r="D185" s="40">
        <v>10537.7</v>
      </c>
      <c r="E185" s="154">
        <v>10537.7</v>
      </c>
      <c r="F185" s="40">
        <v>10537.7</v>
      </c>
      <c r="G185" s="154">
        <v>10537.7</v>
      </c>
      <c r="H185" s="96"/>
      <c r="I185" s="96"/>
      <c r="J185" s="96"/>
      <c r="K185" s="96"/>
      <c r="L185" s="96"/>
      <c r="M185" s="96"/>
      <c r="N185" s="102"/>
    </row>
    <row r="186" spans="1:14" ht="15.75" customHeight="1">
      <c r="A186" s="63"/>
      <c r="B186" s="64"/>
      <c r="C186" s="146" t="s">
        <v>39</v>
      </c>
      <c r="D186" s="40">
        <v>10537.7</v>
      </c>
      <c r="E186" s="154">
        <v>10537.7</v>
      </c>
      <c r="F186" s="40">
        <v>10537.7</v>
      </c>
      <c r="G186" s="154">
        <v>10537.7</v>
      </c>
      <c r="H186" s="96"/>
      <c r="I186" s="96"/>
      <c r="J186" s="96"/>
      <c r="K186" s="96"/>
      <c r="L186" s="96"/>
      <c r="M186" s="96"/>
      <c r="N186" s="102"/>
    </row>
    <row r="187" spans="1:14" ht="15" customHeight="1">
      <c r="A187" s="63"/>
      <c r="B187" s="64"/>
      <c r="C187" s="147" t="s">
        <v>40</v>
      </c>
      <c r="D187" s="40">
        <v>10097.9</v>
      </c>
      <c r="E187" s="40"/>
      <c r="F187" s="40">
        <v>10097.9</v>
      </c>
      <c r="G187" s="40"/>
      <c r="H187" s="96"/>
      <c r="I187" s="96"/>
      <c r="J187" s="96"/>
      <c r="K187" s="96"/>
      <c r="L187" s="96"/>
      <c r="M187" s="96"/>
      <c r="N187" s="104"/>
    </row>
    <row r="188" spans="1:14" ht="30" customHeight="1">
      <c r="A188" s="57" t="s">
        <v>55</v>
      </c>
      <c r="B188" s="110" t="s">
        <v>31</v>
      </c>
      <c r="C188" s="6" t="s">
        <v>20</v>
      </c>
      <c r="D188" s="41">
        <f>SUM(D189:D193)</f>
        <v>1750</v>
      </c>
      <c r="E188" s="124">
        <f>SUM(E189:E193)</f>
        <v>1234.2</v>
      </c>
      <c r="F188" s="41">
        <f>SUM(F189:F193)</f>
        <v>1750</v>
      </c>
      <c r="G188" s="124">
        <f>SUM(G189:G193)</f>
        <v>1234.2</v>
      </c>
      <c r="H188" s="125"/>
      <c r="I188" s="125"/>
      <c r="J188" s="125"/>
      <c r="K188" s="125"/>
      <c r="L188" s="125"/>
      <c r="M188" s="125"/>
      <c r="N188" s="126" t="s">
        <v>57</v>
      </c>
    </row>
    <row r="189" spans="1:14" ht="15">
      <c r="A189" s="54"/>
      <c r="B189" s="164"/>
      <c r="C189" s="156" t="s">
        <v>36</v>
      </c>
      <c r="D189" s="157">
        <v>350</v>
      </c>
      <c r="E189" s="157">
        <v>184.2</v>
      </c>
      <c r="F189" s="157">
        <v>350</v>
      </c>
      <c r="G189" s="157">
        <v>184.2</v>
      </c>
      <c r="H189" s="125"/>
      <c r="I189" s="125"/>
      <c r="J189" s="125"/>
      <c r="K189" s="125"/>
      <c r="L189" s="125"/>
      <c r="M189" s="125"/>
      <c r="N189" s="130"/>
    </row>
    <row r="190" spans="1:14" ht="15">
      <c r="A190" s="54"/>
      <c r="B190" s="164"/>
      <c r="C190" s="158" t="s">
        <v>37</v>
      </c>
      <c r="D190" s="157">
        <v>350</v>
      </c>
      <c r="E190" s="157">
        <v>350</v>
      </c>
      <c r="F190" s="157">
        <v>350</v>
      </c>
      <c r="G190" s="157">
        <v>350</v>
      </c>
      <c r="H190" s="125"/>
      <c r="I190" s="125"/>
      <c r="J190" s="125"/>
      <c r="K190" s="125"/>
      <c r="L190" s="125"/>
      <c r="M190" s="125"/>
      <c r="N190" s="130"/>
    </row>
    <row r="191" spans="1:14" ht="15">
      <c r="A191" s="54"/>
      <c r="B191" s="164"/>
      <c r="C191" s="159" t="s">
        <v>38</v>
      </c>
      <c r="D191" s="157">
        <v>350</v>
      </c>
      <c r="E191" s="157">
        <v>350</v>
      </c>
      <c r="F191" s="157">
        <v>350</v>
      </c>
      <c r="G191" s="157">
        <v>350</v>
      </c>
      <c r="H191" s="125"/>
      <c r="I191" s="125"/>
      <c r="J191" s="125"/>
      <c r="K191" s="125"/>
      <c r="L191" s="125"/>
      <c r="M191" s="125"/>
      <c r="N191" s="130"/>
    </row>
    <row r="192" spans="1:14" ht="15">
      <c r="A192" s="54"/>
      <c r="B192" s="164"/>
      <c r="C192" s="159" t="s">
        <v>39</v>
      </c>
      <c r="D192" s="157">
        <v>350</v>
      </c>
      <c r="E192" s="160">
        <v>350</v>
      </c>
      <c r="F192" s="157">
        <v>350</v>
      </c>
      <c r="G192" s="160">
        <v>350</v>
      </c>
      <c r="H192" s="125"/>
      <c r="I192" s="125"/>
      <c r="J192" s="125"/>
      <c r="K192" s="125"/>
      <c r="L192" s="125"/>
      <c r="M192" s="125"/>
      <c r="N192" s="130"/>
    </row>
    <row r="193" spans="1:14" ht="15">
      <c r="A193" s="58"/>
      <c r="B193" s="166"/>
      <c r="C193" s="161" t="s">
        <v>40</v>
      </c>
      <c r="D193" s="157">
        <v>350</v>
      </c>
      <c r="E193" s="157"/>
      <c r="F193" s="157">
        <v>350</v>
      </c>
      <c r="G193" s="157"/>
      <c r="H193" s="125"/>
      <c r="I193" s="125"/>
      <c r="J193" s="125"/>
      <c r="K193" s="125"/>
      <c r="L193" s="125"/>
      <c r="M193" s="125"/>
      <c r="N193" s="137"/>
    </row>
    <row r="194" spans="1:14" ht="30" customHeight="1">
      <c r="A194" s="57" t="s">
        <v>76</v>
      </c>
      <c r="B194" s="139" t="s">
        <v>96</v>
      </c>
      <c r="C194" s="171" t="s">
        <v>20</v>
      </c>
      <c r="D194" s="151">
        <f>SUM(D195:D199)</f>
        <v>13184.5</v>
      </c>
      <c r="E194" s="152">
        <f>SUM(E195:E199)</f>
        <v>10547.6</v>
      </c>
      <c r="F194" s="151">
        <f>SUM(F195:F199)</f>
        <v>13184.5</v>
      </c>
      <c r="G194" s="152">
        <f>SUM(G195:G199)</f>
        <v>10547.6</v>
      </c>
      <c r="H194" s="96"/>
      <c r="I194" s="96"/>
      <c r="J194" s="96"/>
      <c r="K194" s="96"/>
      <c r="L194" s="96"/>
      <c r="M194" s="96"/>
      <c r="N194" s="100" t="s">
        <v>2</v>
      </c>
    </row>
    <row r="195" spans="1:14" ht="15">
      <c r="A195" s="54"/>
      <c r="B195" s="64"/>
      <c r="C195" s="144" t="s">
        <v>36</v>
      </c>
      <c r="D195" s="40">
        <v>2636.9</v>
      </c>
      <c r="E195" s="40">
        <v>2636.9</v>
      </c>
      <c r="F195" s="40">
        <v>2636.9</v>
      </c>
      <c r="G195" s="40">
        <v>2636.9</v>
      </c>
      <c r="H195" s="96"/>
      <c r="I195" s="96"/>
      <c r="J195" s="96"/>
      <c r="K195" s="96"/>
      <c r="L195" s="96"/>
      <c r="M195" s="96"/>
      <c r="N195" s="102"/>
    </row>
    <row r="196" spans="1:14" ht="15">
      <c r="A196" s="54"/>
      <c r="B196" s="64"/>
      <c r="C196" s="94" t="s">
        <v>37</v>
      </c>
      <c r="D196" s="40">
        <v>2636.9</v>
      </c>
      <c r="E196" s="40">
        <v>2636.9</v>
      </c>
      <c r="F196" s="40">
        <v>2636.9</v>
      </c>
      <c r="G196" s="40">
        <v>2636.9</v>
      </c>
      <c r="H196" s="96"/>
      <c r="I196" s="96"/>
      <c r="J196" s="96"/>
      <c r="K196" s="96"/>
      <c r="L196" s="96"/>
      <c r="M196" s="96"/>
      <c r="N196" s="102"/>
    </row>
    <row r="197" spans="1:14" ht="15">
      <c r="A197" s="54"/>
      <c r="B197" s="64"/>
      <c r="C197" s="146" t="s">
        <v>38</v>
      </c>
      <c r="D197" s="40">
        <v>2636.9</v>
      </c>
      <c r="E197" s="40">
        <v>2636.9</v>
      </c>
      <c r="F197" s="40">
        <v>2636.9</v>
      </c>
      <c r="G197" s="40">
        <v>2636.9</v>
      </c>
      <c r="H197" s="96"/>
      <c r="I197" s="96"/>
      <c r="J197" s="96"/>
      <c r="K197" s="96"/>
      <c r="L197" s="96"/>
      <c r="M197" s="96"/>
      <c r="N197" s="102"/>
    </row>
    <row r="198" spans="1:14" ht="15">
      <c r="A198" s="54"/>
      <c r="B198" s="64"/>
      <c r="C198" s="146" t="s">
        <v>39</v>
      </c>
      <c r="D198" s="40">
        <v>2636.9</v>
      </c>
      <c r="E198" s="154">
        <v>2636.9</v>
      </c>
      <c r="F198" s="40">
        <v>2636.9</v>
      </c>
      <c r="G198" s="154">
        <v>2636.9</v>
      </c>
      <c r="H198" s="96"/>
      <c r="I198" s="96"/>
      <c r="J198" s="96"/>
      <c r="K198" s="96"/>
      <c r="L198" s="96"/>
      <c r="M198" s="96"/>
      <c r="N198" s="102"/>
    </row>
    <row r="199" spans="1:14" ht="15">
      <c r="A199" s="58"/>
      <c r="B199" s="65"/>
      <c r="C199" s="147" t="s">
        <v>40</v>
      </c>
      <c r="D199" s="40">
        <v>2636.9</v>
      </c>
      <c r="E199" s="40"/>
      <c r="F199" s="40">
        <v>2636.9</v>
      </c>
      <c r="G199" s="40"/>
      <c r="H199" s="96"/>
      <c r="I199" s="96"/>
      <c r="J199" s="96"/>
      <c r="K199" s="96"/>
      <c r="L199" s="96"/>
      <c r="M199" s="96"/>
      <c r="N199" s="104"/>
    </row>
    <row r="200" spans="1:14" ht="15">
      <c r="A200" s="57"/>
      <c r="B200" s="79" t="s">
        <v>30</v>
      </c>
      <c r="C200" s="6" t="s">
        <v>20</v>
      </c>
      <c r="D200" s="41">
        <f>SUM(D201:D205)</f>
        <v>67326.2</v>
      </c>
      <c r="E200" s="124">
        <f>SUM(E201:E205)</f>
        <v>54075.6</v>
      </c>
      <c r="F200" s="41">
        <f>SUM(F201:F205)</f>
        <v>67326.2</v>
      </c>
      <c r="G200" s="124">
        <f>SUM(G201:G205)</f>
        <v>54075.6</v>
      </c>
      <c r="H200" s="125"/>
      <c r="I200" s="125"/>
      <c r="J200" s="125"/>
      <c r="K200" s="125"/>
      <c r="L200" s="125"/>
      <c r="M200" s="125"/>
      <c r="N200" s="138"/>
    </row>
    <row r="201" spans="1:14" ht="15">
      <c r="A201" s="54"/>
      <c r="B201" s="173"/>
      <c r="C201" s="156" t="s">
        <v>36</v>
      </c>
      <c r="D201" s="157">
        <f>SUM(D183+D189+D195)</f>
        <v>13667.6</v>
      </c>
      <c r="E201" s="157">
        <f>E183+E189+E195</f>
        <v>13501.800000000001</v>
      </c>
      <c r="F201" s="157">
        <f>SUM(F183+F189+F195)</f>
        <v>13667.6</v>
      </c>
      <c r="G201" s="157">
        <f>G183+G189+G195</f>
        <v>13501.800000000001</v>
      </c>
      <c r="H201" s="125"/>
      <c r="I201" s="125"/>
      <c r="J201" s="125"/>
      <c r="K201" s="125"/>
      <c r="L201" s="125"/>
      <c r="M201" s="125"/>
      <c r="N201" s="138"/>
    </row>
    <row r="202" spans="1:14" ht="15">
      <c r="A202" s="54"/>
      <c r="B202" s="173"/>
      <c r="C202" s="158" t="s">
        <v>37</v>
      </c>
      <c r="D202" s="157">
        <f>SUM(D184+D190+D196)</f>
        <v>13524.6</v>
      </c>
      <c r="E202" s="160">
        <f>E184+E190+E195</f>
        <v>13524.6</v>
      </c>
      <c r="F202" s="157">
        <f>SUM(F184+F190+F196)</f>
        <v>13524.6</v>
      </c>
      <c r="G202" s="160">
        <f>G184+G190+G196</f>
        <v>13524.6</v>
      </c>
      <c r="H202" s="125"/>
      <c r="I202" s="125"/>
      <c r="J202" s="125"/>
      <c r="K202" s="125"/>
      <c r="L202" s="125"/>
      <c r="M202" s="125"/>
      <c r="N202" s="138"/>
    </row>
    <row r="203" spans="1:14" ht="15">
      <c r="A203" s="54"/>
      <c r="B203" s="173"/>
      <c r="C203" s="159" t="s">
        <v>38</v>
      </c>
      <c r="D203" s="157">
        <f>SUM(D185+D191+D197)</f>
        <v>13524.6</v>
      </c>
      <c r="E203" s="160">
        <f>E185+E191+E196</f>
        <v>13524.6</v>
      </c>
      <c r="F203" s="157">
        <f>SUM(F185+F191+F197)</f>
        <v>13524.6</v>
      </c>
      <c r="G203" s="160">
        <f>G185+G191+G197</f>
        <v>13524.6</v>
      </c>
      <c r="H203" s="125"/>
      <c r="I203" s="125"/>
      <c r="J203" s="125"/>
      <c r="K203" s="125"/>
      <c r="L203" s="125"/>
      <c r="M203" s="125"/>
      <c r="N203" s="138"/>
    </row>
    <row r="204" spans="1:14" ht="15">
      <c r="A204" s="54"/>
      <c r="B204" s="173"/>
      <c r="C204" s="159" t="s">
        <v>39</v>
      </c>
      <c r="D204" s="157">
        <f>SUM(D186+D192+D198)</f>
        <v>13524.6</v>
      </c>
      <c r="E204" s="160">
        <f>E186+E192+E197</f>
        <v>13524.6</v>
      </c>
      <c r="F204" s="157">
        <f>SUM(F186+F192+F198)</f>
        <v>13524.6</v>
      </c>
      <c r="G204" s="160">
        <f>G186+G192+G198</f>
        <v>13524.6</v>
      </c>
      <c r="H204" s="125"/>
      <c r="I204" s="125"/>
      <c r="J204" s="125"/>
      <c r="K204" s="125"/>
      <c r="L204" s="125"/>
      <c r="M204" s="125"/>
      <c r="N204" s="138"/>
    </row>
    <row r="205" spans="1:14" ht="15">
      <c r="A205" s="58"/>
      <c r="B205" s="174"/>
      <c r="C205" s="161" t="s">
        <v>40</v>
      </c>
      <c r="D205" s="157">
        <f>SUM(D187+D193+D199)</f>
        <v>13084.8</v>
      </c>
      <c r="E205" s="157"/>
      <c r="F205" s="157">
        <f>SUM(F187+F193+F199)</f>
        <v>13084.8</v>
      </c>
      <c r="G205" s="157"/>
      <c r="H205" s="125"/>
      <c r="I205" s="125"/>
      <c r="J205" s="125"/>
      <c r="K205" s="125"/>
      <c r="L205" s="125"/>
      <c r="M205" s="125"/>
      <c r="N205" s="138"/>
    </row>
    <row r="206" spans="1:14" ht="15">
      <c r="A206" s="57"/>
      <c r="B206" s="80" t="s">
        <v>32</v>
      </c>
      <c r="C206" s="171" t="s">
        <v>20</v>
      </c>
      <c r="D206" s="151">
        <f aca="true" t="shared" si="3" ref="D206:D211">SUM(D43+D175+D200)</f>
        <v>1865038.8599999999</v>
      </c>
      <c r="E206" s="152">
        <f>SUM(E207:E211)</f>
        <v>1271945.4000000001</v>
      </c>
      <c r="F206" s="152">
        <f aca="true" t="shared" si="4" ref="F206:F211">SUM(F43+F175+F200)</f>
        <v>1422410.8599999999</v>
      </c>
      <c r="G206" s="152">
        <f>SUM(G207:G211)</f>
        <v>1111475.4000000001</v>
      </c>
      <c r="H206" s="5"/>
      <c r="I206" s="5"/>
      <c r="J206" s="46">
        <f>SUM(J207:J211)</f>
        <v>442628</v>
      </c>
      <c r="K206" s="46">
        <f>SUM(K207:K211)</f>
        <v>160470</v>
      </c>
      <c r="L206" s="193"/>
      <c r="M206" s="193"/>
      <c r="N206" s="194"/>
    </row>
    <row r="207" spans="1:14" ht="15">
      <c r="A207" s="54"/>
      <c r="B207" s="81"/>
      <c r="C207" s="156" t="s">
        <v>36</v>
      </c>
      <c r="D207" s="157">
        <f t="shared" si="3"/>
        <v>345444.89999999997</v>
      </c>
      <c r="E207" s="157">
        <f>E201+E176+E44</f>
        <v>312864</v>
      </c>
      <c r="F207" s="157">
        <f t="shared" si="4"/>
        <v>272816.89999999997</v>
      </c>
      <c r="G207" s="157">
        <f>G201+G176+G44</f>
        <v>247122</v>
      </c>
      <c r="H207" s="175"/>
      <c r="I207" s="175"/>
      <c r="J207" s="176">
        <f aca="true" t="shared" si="5" ref="J207:K211">SUM(J140+J152)</f>
        <v>72628</v>
      </c>
      <c r="K207" s="176">
        <f t="shared" si="5"/>
        <v>65742</v>
      </c>
      <c r="L207" s="195"/>
      <c r="M207" s="195"/>
      <c r="N207" s="138"/>
    </row>
    <row r="208" spans="1:14" ht="15">
      <c r="A208" s="54"/>
      <c r="B208" s="81"/>
      <c r="C208" s="158" t="s">
        <v>37</v>
      </c>
      <c r="D208" s="160">
        <f t="shared" si="3"/>
        <v>394682.49999999994</v>
      </c>
      <c r="E208" s="160">
        <f>E202+E177+E45</f>
        <v>335481.8</v>
      </c>
      <c r="F208" s="160">
        <f t="shared" si="4"/>
        <v>295558.49999999994</v>
      </c>
      <c r="G208" s="160">
        <f>G202+G177+G45</f>
        <v>288117.8</v>
      </c>
      <c r="H208" s="175"/>
      <c r="I208" s="175"/>
      <c r="J208" s="176">
        <f t="shared" si="5"/>
        <v>99124</v>
      </c>
      <c r="K208" s="176">
        <f t="shared" si="5"/>
        <v>47364</v>
      </c>
      <c r="L208" s="125"/>
      <c r="M208" s="125"/>
      <c r="N208" s="138"/>
    </row>
    <row r="209" spans="1:14" ht="15">
      <c r="A209" s="54"/>
      <c r="B209" s="81"/>
      <c r="C209" s="159" t="s">
        <v>38</v>
      </c>
      <c r="D209" s="157">
        <f t="shared" si="3"/>
        <v>393182.49999999994</v>
      </c>
      <c r="E209" s="160">
        <f>E203+E178+E46</f>
        <v>335481.8</v>
      </c>
      <c r="F209" s="157">
        <f t="shared" si="4"/>
        <v>294058.49999999994</v>
      </c>
      <c r="G209" s="160">
        <f>G203+G178+G46</f>
        <v>288117.8</v>
      </c>
      <c r="H209" s="175"/>
      <c r="I209" s="175"/>
      <c r="J209" s="176">
        <f t="shared" si="5"/>
        <v>99124</v>
      </c>
      <c r="K209" s="176">
        <f t="shared" si="5"/>
        <v>47364</v>
      </c>
      <c r="L209" s="125"/>
      <c r="M209" s="125"/>
      <c r="N209" s="138"/>
    </row>
    <row r="210" spans="1:14" ht="15">
      <c r="A210" s="54"/>
      <c r="B210" s="81"/>
      <c r="C210" s="159" t="s">
        <v>39</v>
      </c>
      <c r="D210" s="157">
        <f t="shared" si="3"/>
        <v>393182.49999999994</v>
      </c>
      <c r="E210" s="160">
        <f>E204+E179+E47</f>
        <v>288117.8</v>
      </c>
      <c r="F210" s="157">
        <f t="shared" si="4"/>
        <v>294058.49999999994</v>
      </c>
      <c r="G210" s="160">
        <f>G204+G179+G47</f>
        <v>288117.8</v>
      </c>
      <c r="H210" s="175"/>
      <c r="I210" s="175"/>
      <c r="J210" s="176">
        <f t="shared" si="5"/>
        <v>99124</v>
      </c>
      <c r="K210" s="176">
        <f t="shared" si="5"/>
        <v>0</v>
      </c>
      <c r="L210" s="125"/>
      <c r="M210" s="125"/>
      <c r="N210" s="138"/>
    </row>
    <row r="211" spans="1:14" ht="15">
      <c r="A211" s="58"/>
      <c r="B211" s="82"/>
      <c r="C211" s="159" t="s">
        <v>40</v>
      </c>
      <c r="D211" s="157">
        <f t="shared" si="3"/>
        <v>335546.45999999996</v>
      </c>
      <c r="E211" s="157"/>
      <c r="F211" s="157">
        <f t="shared" si="4"/>
        <v>262918.45999999996</v>
      </c>
      <c r="G211" s="157"/>
      <c r="H211" s="175"/>
      <c r="I211" s="175"/>
      <c r="J211" s="176">
        <f t="shared" si="5"/>
        <v>72628</v>
      </c>
      <c r="K211" s="176">
        <f t="shared" si="5"/>
        <v>0</v>
      </c>
      <c r="L211" s="125"/>
      <c r="M211" s="125"/>
      <c r="N211" s="194"/>
    </row>
    <row r="212" spans="1:14" ht="15">
      <c r="A212" s="25"/>
      <c r="B212" s="26"/>
      <c r="C212" s="26"/>
      <c r="D212" s="196"/>
      <c r="E212" s="196"/>
      <c r="F212" s="196"/>
      <c r="G212" s="197"/>
      <c r="H212" s="198"/>
      <c r="I212" s="198"/>
      <c r="J212" s="198"/>
      <c r="K212" s="198"/>
      <c r="L212" s="198"/>
      <c r="M212" s="198"/>
      <c r="N212" s="199"/>
    </row>
    <row r="213" spans="1:14" ht="15">
      <c r="A213" s="25"/>
      <c r="B213" s="26"/>
      <c r="C213" s="26"/>
      <c r="D213" s="196"/>
      <c r="E213" s="196"/>
      <c r="F213" s="196"/>
      <c r="G213" s="197"/>
      <c r="H213" s="198"/>
      <c r="I213" s="198"/>
      <c r="J213" s="198"/>
      <c r="K213" s="198"/>
      <c r="L213" s="198"/>
      <c r="M213" s="198"/>
      <c r="N213" s="199"/>
    </row>
    <row r="214" spans="1:14" ht="15">
      <c r="A214" s="25"/>
      <c r="B214" s="26"/>
      <c r="C214" s="26"/>
      <c r="D214" s="196"/>
      <c r="E214" s="196"/>
      <c r="F214" s="196"/>
      <c r="G214" s="197"/>
      <c r="H214" s="198"/>
      <c r="I214" s="198"/>
      <c r="J214" s="198"/>
      <c r="K214" s="198"/>
      <c r="L214" s="198"/>
      <c r="M214" s="198"/>
      <c r="N214" s="199"/>
    </row>
    <row r="215" spans="1:14" ht="15">
      <c r="A215" s="25"/>
      <c r="B215" s="26"/>
      <c r="C215" s="26"/>
      <c r="D215" s="200"/>
      <c r="E215" s="196"/>
      <c r="F215" s="196"/>
      <c r="G215" s="197"/>
      <c r="H215" s="198"/>
      <c r="I215" s="198"/>
      <c r="J215" s="198"/>
      <c r="K215" s="198"/>
      <c r="L215" s="198"/>
      <c r="M215" s="198"/>
      <c r="N215" s="199"/>
    </row>
    <row r="216" spans="1:14" ht="15">
      <c r="A216" s="25"/>
      <c r="B216" s="26"/>
      <c r="C216" s="26"/>
      <c r="D216" s="196"/>
      <c r="E216" s="196"/>
      <c r="F216" s="196"/>
      <c r="G216" s="197"/>
      <c r="H216" s="196"/>
      <c r="I216" s="196"/>
      <c r="J216" s="198"/>
      <c r="K216" s="198"/>
      <c r="L216" s="198"/>
      <c r="M216" s="198"/>
      <c r="N216" s="199"/>
    </row>
    <row r="217" spans="1:14" ht="15">
      <c r="A217" s="25"/>
      <c r="B217" s="26"/>
      <c r="C217" s="26"/>
      <c r="D217" s="200"/>
      <c r="E217" s="200"/>
      <c r="F217" s="200"/>
      <c r="G217" s="197"/>
      <c r="H217" s="196"/>
      <c r="I217" s="196"/>
      <c r="J217" s="198"/>
      <c r="K217" s="198"/>
      <c r="L217" s="198"/>
      <c r="M217" s="198"/>
      <c r="N217" s="199"/>
    </row>
    <row r="218" spans="1:14" ht="15">
      <c r="A218" s="25"/>
      <c r="B218" s="26"/>
      <c r="C218" s="26"/>
      <c r="D218" s="200"/>
      <c r="E218" s="200"/>
      <c r="F218" s="200"/>
      <c r="G218" s="197"/>
      <c r="H218" s="196"/>
      <c r="I218" s="196"/>
      <c r="J218" s="198"/>
      <c r="K218" s="198"/>
      <c r="L218" s="198"/>
      <c r="M218" s="198"/>
      <c r="N218" s="199"/>
    </row>
    <row r="219" spans="1:14" ht="15">
      <c r="A219" s="25"/>
      <c r="B219" s="26"/>
      <c r="C219" s="26"/>
      <c r="D219" s="200"/>
      <c r="E219" s="200"/>
      <c r="F219" s="200"/>
      <c r="G219" s="197"/>
      <c r="H219" s="196"/>
      <c r="I219" s="196"/>
      <c r="J219" s="198"/>
      <c r="K219" s="198"/>
      <c r="L219" s="198"/>
      <c r="M219" s="198"/>
      <c r="N219" s="199"/>
    </row>
    <row r="220" spans="1:14" ht="15">
      <c r="A220" s="25"/>
      <c r="B220" s="26"/>
      <c r="C220" s="26"/>
      <c r="D220" s="200"/>
      <c r="E220" s="200"/>
      <c r="F220" s="200"/>
      <c r="G220" s="197"/>
      <c r="H220" s="196"/>
      <c r="I220" s="196"/>
      <c r="J220" s="198"/>
      <c r="K220" s="198"/>
      <c r="L220" s="198"/>
      <c r="M220" s="198"/>
      <c r="N220" s="199"/>
    </row>
    <row r="221" spans="1:14" ht="15">
      <c r="A221" s="25"/>
      <c r="B221" s="26"/>
      <c r="C221" s="26"/>
      <c r="D221" s="200"/>
      <c r="E221" s="196"/>
      <c r="F221" s="196"/>
      <c r="G221" s="197"/>
      <c r="H221" s="198"/>
      <c r="I221" s="198"/>
      <c r="J221" s="198"/>
      <c r="K221" s="198"/>
      <c r="L221" s="198"/>
      <c r="M221" s="198"/>
      <c r="N221" s="199"/>
    </row>
    <row r="222" spans="1:14" ht="15">
      <c r="A222" s="25"/>
      <c r="B222" s="26"/>
      <c r="C222" s="26"/>
      <c r="D222" s="196"/>
      <c r="E222" s="196"/>
      <c r="F222" s="196"/>
      <c r="G222" s="197"/>
      <c r="H222" s="198"/>
      <c r="I222" s="198"/>
      <c r="J222" s="198"/>
      <c r="K222" s="198"/>
      <c r="L222" s="198"/>
      <c r="M222" s="198"/>
      <c r="N222" s="199"/>
    </row>
    <row r="223" spans="1:14" ht="15">
      <c r="A223" s="25"/>
      <c r="B223" s="26"/>
      <c r="C223" s="26"/>
      <c r="D223" s="196"/>
      <c r="E223" s="196"/>
      <c r="F223" s="196"/>
      <c r="G223" s="197"/>
      <c r="H223" s="198"/>
      <c r="I223" s="198"/>
      <c r="J223" s="198"/>
      <c r="K223" s="198"/>
      <c r="L223" s="198"/>
      <c r="M223" s="198"/>
      <c r="N223" s="199"/>
    </row>
    <row r="224" spans="1:14" ht="15">
      <c r="A224" s="25"/>
      <c r="B224" s="26"/>
      <c r="C224" s="26"/>
      <c r="D224" s="196"/>
      <c r="E224" s="196"/>
      <c r="F224" s="196"/>
      <c r="G224" s="197"/>
      <c r="H224" s="198"/>
      <c r="I224" s="198"/>
      <c r="J224" s="198"/>
      <c r="K224" s="198"/>
      <c r="L224" s="198"/>
      <c r="M224" s="198"/>
      <c r="N224" s="199"/>
    </row>
    <row r="225" spans="1:14" ht="15">
      <c r="A225" s="25"/>
      <c r="B225" s="26"/>
      <c r="C225" s="26"/>
      <c r="D225" s="196"/>
      <c r="E225" s="196"/>
      <c r="F225" s="196"/>
      <c r="G225" s="197"/>
      <c r="H225" s="198"/>
      <c r="I225" s="198"/>
      <c r="J225" s="198"/>
      <c r="K225" s="198"/>
      <c r="L225" s="198"/>
      <c r="M225" s="198"/>
      <c r="N225" s="199"/>
    </row>
    <row r="226" spans="1:14" ht="15">
      <c r="A226" s="25"/>
      <c r="B226" s="26"/>
      <c r="C226" s="26"/>
      <c r="D226" s="196"/>
      <c r="E226" s="196"/>
      <c r="F226" s="196"/>
      <c r="G226" s="197"/>
      <c r="H226" s="198"/>
      <c r="I226" s="198"/>
      <c r="J226" s="198"/>
      <c r="K226" s="198"/>
      <c r="L226" s="198"/>
      <c r="M226" s="198"/>
      <c r="N226" s="199"/>
    </row>
    <row r="227" spans="1:14" ht="15">
      <c r="A227" s="25"/>
      <c r="B227" s="26"/>
      <c r="C227" s="26"/>
      <c r="D227" s="196"/>
      <c r="E227" s="196"/>
      <c r="F227" s="196"/>
      <c r="G227" s="197"/>
      <c r="H227" s="198"/>
      <c r="I227" s="198"/>
      <c r="J227" s="198"/>
      <c r="K227" s="198"/>
      <c r="L227" s="198"/>
      <c r="M227" s="198"/>
      <c r="N227" s="199"/>
    </row>
    <row r="228" spans="1:14" ht="15">
      <c r="A228" s="25"/>
      <c r="B228" s="26"/>
      <c r="C228" s="26"/>
      <c r="D228" s="196"/>
      <c r="E228" s="196"/>
      <c r="F228" s="196"/>
      <c r="G228" s="197"/>
      <c r="H228" s="198"/>
      <c r="I228" s="198"/>
      <c r="J228" s="198"/>
      <c r="K228" s="198"/>
      <c r="L228" s="198"/>
      <c r="M228" s="198"/>
      <c r="N228" s="199"/>
    </row>
    <row r="229" spans="1:14" ht="15">
      <c r="A229" s="25"/>
      <c r="B229" s="26"/>
      <c r="C229" s="26"/>
      <c r="D229" s="196"/>
      <c r="E229" s="196"/>
      <c r="F229" s="196"/>
      <c r="G229" s="197"/>
      <c r="H229" s="198"/>
      <c r="I229" s="198"/>
      <c r="J229" s="198"/>
      <c r="K229" s="198"/>
      <c r="L229" s="198"/>
      <c r="M229" s="198"/>
      <c r="N229" s="199"/>
    </row>
    <row r="230" spans="1:14" ht="15">
      <c r="A230" s="25"/>
      <c r="B230" s="26"/>
      <c r="C230" s="26"/>
      <c r="D230" s="196"/>
      <c r="E230" s="196"/>
      <c r="F230" s="196"/>
      <c r="G230" s="197"/>
      <c r="H230" s="198"/>
      <c r="I230" s="198"/>
      <c r="J230" s="198"/>
      <c r="K230" s="198"/>
      <c r="L230" s="198"/>
      <c r="M230" s="198"/>
      <c r="N230" s="199"/>
    </row>
    <row r="231" spans="1:14" ht="15">
      <c r="A231" s="25"/>
      <c r="B231" s="26"/>
      <c r="C231" s="26"/>
      <c r="D231" s="196"/>
      <c r="E231" s="196"/>
      <c r="F231" s="196"/>
      <c r="G231" s="197"/>
      <c r="H231" s="198"/>
      <c r="I231" s="198"/>
      <c r="J231" s="198"/>
      <c r="K231" s="198"/>
      <c r="L231" s="198"/>
      <c r="M231" s="198"/>
      <c r="N231" s="199"/>
    </row>
    <row r="232" spans="1:14" ht="15">
      <c r="A232" s="25"/>
      <c r="B232" s="26"/>
      <c r="C232" s="26"/>
      <c r="D232" s="27"/>
      <c r="E232" s="27"/>
      <c r="F232" s="27"/>
      <c r="G232" s="37"/>
      <c r="H232" s="28"/>
      <c r="I232" s="28"/>
      <c r="J232" s="28"/>
      <c r="K232" s="28"/>
      <c r="L232" s="28"/>
      <c r="M232" s="28"/>
      <c r="N232" s="29"/>
    </row>
    <row r="233" spans="1:14" ht="15">
      <c r="A233" s="25"/>
      <c r="B233" s="26"/>
      <c r="C233" s="26"/>
      <c r="D233" s="27"/>
      <c r="E233" s="27"/>
      <c r="F233" s="27"/>
      <c r="G233" s="37"/>
      <c r="H233" s="28"/>
      <c r="I233" s="28"/>
      <c r="J233" s="28"/>
      <c r="K233" s="28"/>
      <c r="L233" s="28"/>
      <c r="M233" s="28"/>
      <c r="N233" s="29"/>
    </row>
    <row r="234" spans="1:14" ht="15">
      <c r="A234" s="25"/>
      <c r="B234" s="26"/>
      <c r="C234" s="26"/>
      <c r="D234" s="27"/>
      <c r="E234" s="27"/>
      <c r="F234" s="27"/>
      <c r="G234" s="37"/>
      <c r="H234" s="28"/>
      <c r="I234" s="28"/>
      <c r="J234" s="28"/>
      <c r="K234" s="28"/>
      <c r="L234" s="28"/>
      <c r="M234" s="28"/>
      <c r="N234" s="29"/>
    </row>
    <row r="235" spans="1:14" ht="15">
      <c r="A235" s="25"/>
      <c r="B235" s="26"/>
      <c r="C235" s="26"/>
      <c r="D235" s="27"/>
      <c r="E235" s="27"/>
      <c r="F235" s="27"/>
      <c r="G235" s="37"/>
      <c r="H235" s="28"/>
      <c r="I235" s="28"/>
      <c r="J235" s="28"/>
      <c r="K235" s="28"/>
      <c r="L235" s="28"/>
      <c r="M235" s="28"/>
      <c r="N235" s="29"/>
    </row>
    <row r="236" spans="1:14" ht="15">
      <c r="A236" s="25"/>
      <c r="B236" s="26"/>
      <c r="C236" s="26"/>
      <c r="D236" s="27"/>
      <c r="E236" s="27"/>
      <c r="F236" s="27"/>
      <c r="G236" s="37"/>
      <c r="H236" s="28"/>
      <c r="I236" s="28"/>
      <c r="J236" s="28"/>
      <c r="K236" s="28"/>
      <c r="L236" s="28"/>
      <c r="M236" s="28"/>
      <c r="N236" s="29"/>
    </row>
    <row r="237" spans="1:14" ht="15">
      <c r="A237" s="25"/>
      <c r="B237" s="26"/>
      <c r="C237" s="26"/>
      <c r="D237" s="27"/>
      <c r="E237" s="27"/>
      <c r="F237" s="27"/>
      <c r="G237" s="37"/>
      <c r="H237" s="28"/>
      <c r="I237" s="28"/>
      <c r="J237" s="28"/>
      <c r="K237" s="28"/>
      <c r="L237" s="28"/>
      <c r="M237" s="28"/>
      <c r="N237" s="29"/>
    </row>
    <row r="238" spans="1:14" ht="15">
      <c r="A238" s="25"/>
      <c r="B238" s="26"/>
      <c r="C238" s="26"/>
      <c r="D238" s="27"/>
      <c r="E238" s="27"/>
      <c r="F238" s="27"/>
      <c r="G238" s="37"/>
      <c r="H238" s="28"/>
      <c r="I238" s="28"/>
      <c r="J238" s="28"/>
      <c r="K238" s="28"/>
      <c r="L238" s="28"/>
      <c r="M238" s="28"/>
      <c r="N238" s="29"/>
    </row>
    <row r="239" spans="1:14" ht="15">
      <c r="A239" s="25"/>
      <c r="B239" s="26"/>
      <c r="C239" s="26"/>
      <c r="D239" s="27"/>
      <c r="E239" s="27"/>
      <c r="F239" s="27"/>
      <c r="G239" s="37"/>
      <c r="H239" s="28"/>
      <c r="I239" s="28"/>
      <c r="J239" s="28"/>
      <c r="K239" s="28"/>
      <c r="L239" s="28"/>
      <c r="M239" s="28"/>
      <c r="N239" s="29"/>
    </row>
    <row r="240" spans="1:14" ht="15">
      <c r="A240" s="25"/>
      <c r="B240" s="26"/>
      <c r="C240" s="26"/>
      <c r="D240" s="27"/>
      <c r="E240" s="27"/>
      <c r="F240" s="27"/>
      <c r="G240" s="37"/>
      <c r="H240" s="28"/>
      <c r="I240" s="28"/>
      <c r="J240" s="28"/>
      <c r="K240" s="28"/>
      <c r="L240" s="28"/>
      <c r="M240" s="28"/>
      <c r="N240" s="29"/>
    </row>
    <row r="241" spans="1:14" ht="15">
      <c r="A241" s="25"/>
      <c r="B241" s="26"/>
      <c r="C241" s="26"/>
      <c r="D241" s="27"/>
      <c r="E241" s="27"/>
      <c r="F241" s="27"/>
      <c r="G241" s="37"/>
      <c r="H241" s="28"/>
      <c r="I241" s="28"/>
      <c r="J241" s="28"/>
      <c r="K241" s="28"/>
      <c r="L241" s="28"/>
      <c r="M241" s="28"/>
      <c r="N241" s="29"/>
    </row>
    <row r="242" spans="1:14" ht="15">
      <c r="A242" s="25"/>
      <c r="B242" s="26"/>
      <c r="C242" s="26"/>
      <c r="D242" s="27"/>
      <c r="E242" s="27"/>
      <c r="F242" s="27"/>
      <c r="G242" s="37"/>
      <c r="H242" s="28"/>
      <c r="I242" s="28"/>
      <c r="J242" s="28"/>
      <c r="K242" s="28"/>
      <c r="L242" s="28"/>
      <c r="M242" s="28"/>
      <c r="N242" s="29"/>
    </row>
    <row r="243" spans="1:14" ht="15">
      <c r="A243" s="25"/>
      <c r="B243" s="26"/>
      <c r="C243" s="26"/>
      <c r="D243" s="27"/>
      <c r="E243" s="27"/>
      <c r="F243" s="27"/>
      <c r="G243" s="37"/>
      <c r="H243" s="28"/>
      <c r="I243" s="28"/>
      <c r="J243" s="28"/>
      <c r="K243" s="28"/>
      <c r="L243" s="28"/>
      <c r="M243" s="28"/>
      <c r="N243" s="29"/>
    </row>
    <row r="244" spans="1:14" ht="15">
      <c r="A244" s="25"/>
      <c r="B244" s="26"/>
      <c r="C244" s="26"/>
      <c r="D244" s="27"/>
      <c r="E244" s="27"/>
      <c r="F244" s="27"/>
      <c r="G244" s="37"/>
      <c r="H244" s="28"/>
      <c r="I244" s="28"/>
      <c r="J244" s="28"/>
      <c r="K244" s="28"/>
      <c r="L244" s="28"/>
      <c r="M244" s="28"/>
      <c r="N244" s="29"/>
    </row>
    <row r="245" spans="1:14" ht="15">
      <c r="A245" s="25"/>
      <c r="B245" s="26"/>
      <c r="C245" s="26"/>
      <c r="D245" s="27"/>
      <c r="E245" s="27"/>
      <c r="F245" s="27"/>
      <c r="G245" s="37"/>
      <c r="H245" s="28"/>
      <c r="I245" s="28"/>
      <c r="J245" s="28"/>
      <c r="K245" s="28"/>
      <c r="L245" s="28"/>
      <c r="M245" s="28"/>
      <c r="N245" s="29"/>
    </row>
    <row r="246" spans="1:14" ht="15">
      <c r="A246" s="25"/>
      <c r="B246" s="26"/>
      <c r="C246" s="26"/>
      <c r="D246" s="27"/>
      <c r="E246" s="27"/>
      <c r="F246" s="27"/>
      <c r="G246" s="37"/>
      <c r="H246" s="28"/>
      <c r="I246" s="28"/>
      <c r="J246" s="28"/>
      <c r="K246" s="28"/>
      <c r="L246" s="28"/>
      <c r="M246" s="28"/>
      <c r="N246" s="29"/>
    </row>
    <row r="247" spans="1:14" ht="15">
      <c r="A247" s="25"/>
      <c r="B247" s="26"/>
      <c r="C247" s="26"/>
      <c r="D247" s="27"/>
      <c r="E247" s="27"/>
      <c r="F247" s="27"/>
      <c r="G247" s="37"/>
      <c r="H247" s="28"/>
      <c r="I247" s="28"/>
      <c r="J247" s="28"/>
      <c r="K247" s="28"/>
      <c r="L247" s="28"/>
      <c r="M247" s="28"/>
      <c r="N247" s="29"/>
    </row>
    <row r="248" spans="1:14" ht="15">
      <c r="A248" s="25"/>
      <c r="B248" s="26"/>
      <c r="C248" s="26"/>
      <c r="D248" s="27"/>
      <c r="E248" s="27"/>
      <c r="F248" s="27"/>
      <c r="G248" s="37"/>
      <c r="H248" s="28"/>
      <c r="I248" s="28"/>
      <c r="J248" s="28"/>
      <c r="K248" s="28"/>
      <c r="L248" s="28"/>
      <c r="M248" s="28"/>
      <c r="N248" s="29"/>
    </row>
    <row r="249" spans="1:14" ht="15">
      <c r="A249" s="25"/>
      <c r="B249" s="26"/>
      <c r="C249" s="26"/>
      <c r="D249" s="27"/>
      <c r="E249" s="27"/>
      <c r="F249" s="27"/>
      <c r="G249" s="37"/>
      <c r="H249" s="28"/>
      <c r="I249" s="28"/>
      <c r="J249" s="28"/>
      <c r="K249" s="28"/>
      <c r="L249" s="28"/>
      <c r="M249" s="28"/>
      <c r="N249" s="29"/>
    </row>
    <row r="250" spans="1:14" ht="15">
      <c r="A250" s="25"/>
      <c r="B250" s="26"/>
      <c r="C250" s="26"/>
      <c r="D250" s="27"/>
      <c r="E250" s="27"/>
      <c r="F250" s="27"/>
      <c r="G250" s="37"/>
      <c r="H250" s="28"/>
      <c r="I250" s="28"/>
      <c r="J250" s="28"/>
      <c r="K250" s="28"/>
      <c r="L250" s="28"/>
      <c r="M250" s="28"/>
      <c r="N250" s="29"/>
    </row>
    <row r="251" spans="1:14" ht="15">
      <c r="A251" s="25"/>
      <c r="B251" s="26"/>
      <c r="C251" s="26"/>
      <c r="D251" s="27"/>
      <c r="E251" s="27"/>
      <c r="F251" s="27"/>
      <c r="G251" s="37"/>
      <c r="H251" s="28"/>
      <c r="I251" s="28"/>
      <c r="J251" s="28"/>
      <c r="K251" s="28"/>
      <c r="L251" s="28"/>
      <c r="M251" s="28"/>
      <c r="N251" s="29"/>
    </row>
    <row r="252" spans="1:14" ht="15">
      <c r="A252" s="25"/>
      <c r="B252" s="26"/>
      <c r="C252" s="26"/>
      <c r="D252" s="27"/>
      <c r="E252" s="27"/>
      <c r="F252" s="27"/>
      <c r="G252" s="37"/>
      <c r="H252" s="28"/>
      <c r="I252" s="28"/>
      <c r="J252" s="28"/>
      <c r="K252" s="28"/>
      <c r="L252" s="28"/>
      <c r="M252" s="28"/>
      <c r="N252" s="29"/>
    </row>
    <row r="253" spans="1:14" ht="15">
      <c r="A253" s="25"/>
      <c r="B253" s="26"/>
      <c r="C253" s="26"/>
      <c r="D253" s="27"/>
      <c r="E253" s="27"/>
      <c r="F253" s="27"/>
      <c r="G253" s="37"/>
      <c r="H253" s="28"/>
      <c r="I253" s="28"/>
      <c r="J253" s="28"/>
      <c r="K253" s="28"/>
      <c r="L253" s="28"/>
      <c r="M253" s="28"/>
      <c r="N253" s="29"/>
    </row>
    <row r="254" spans="1:14" ht="15">
      <c r="A254" s="25"/>
      <c r="B254" s="26"/>
      <c r="C254" s="26"/>
      <c r="D254" s="27"/>
      <c r="E254" s="27"/>
      <c r="F254" s="27"/>
      <c r="G254" s="37"/>
      <c r="H254" s="28"/>
      <c r="I254" s="28"/>
      <c r="J254" s="28"/>
      <c r="K254" s="28"/>
      <c r="L254" s="28"/>
      <c r="M254" s="28"/>
      <c r="N254" s="29"/>
    </row>
    <row r="255" spans="1:14" ht="15">
      <c r="A255" s="25"/>
      <c r="B255" s="26"/>
      <c r="C255" s="26"/>
      <c r="D255" s="27"/>
      <c r="E255" s="27"/>
      <c r="F255" s="27"/>
      <c r="G255" s="37"/>
      <c r="H255" s="28"/>
      <c r="I255" s="28"/>
      <c r="J255" s="28"/>
      <c r="K255" s="28"/>
      <c r="L255" s="28"/>
      <c r="M255" s="28"/>
      <c r="N255" s="29"/>
    </row>
    <row r="256" spans="1:14" ht="15">
      <c r="A256" s="25"/>
      <c r="B256" s="26"/>
      <c r="C256" s="26"/>
      <c r="D256" s="27"/>
      <c r="E256" s="27"/>
      <c r="F256" s="27"/>
      <c r="G256" s="37"/>
      <c r="H256" s="28"/>
      <c r="I256" s="28"/>
      <c r="J256" s="28"/>
      <c r="K256" s="28"/>
      <c r="L256" s="28"/>
      <c r="M256" s="28"/>
      <c r="N256" s="29"/>
    </row>
    <row r="257" spans="1:14" ht="15">
      <c r="A257" s="25"/>
      <c r="B257" s="26"/>
      <c r="C257" s="26"/>
      <c r="D257" s="27"/>
      <c r="E257" s="27"/>
      <c r="F257" s="27"/>
      <c r="G257" s="37"/>
      <c r="H257" s="28"/>
      <c r="I257" s="28"/>
      <c r="J257" s="28"/>
      <c r="K257" s="28"/>
      <c r="L257" s="28"/>
      <c r="M257" s="28"/>
      <c r="N257" s="29"/>
    </row>
    <row r="258" spans="1:14" ht="15">
      <c r="A258" s="25"/>
      <c r="B258" s="26"/>
      <c r="C258" s="26"/>
      <c r="D258" s="27"/>
      <c r="E258" s="27"/>
      <c r="F258" s="27"/>
      <c r="G258" s="37"/>
      <c r="H258" s="28"/>
      <c r="I258" s="28"/>
      <c r="J258" s="28"/>
      <c r="K258" s="28"/>
      <c r="L258" s="28"/>
      <c r="M258" s="28"/>
      <c r="N258" s="29"/>
    </row>
    <row r="259" spans="1:14" ht="15">
      <c r="A259" s="25"/>
      <c r="B259" s="26"/>
      <c r="C259" s="26"/>
      <c r="D259" s="27"/>
      <c r="E259" s="27"/>
      <c r="F259" s="27"/>
      <c r="G259" s="37"/>
      <c r="H259" s="28"/>
      <c r="I259" s="28"/>
      <c r="J259" s="28"/>
      <c r="K259" s="28"/>
      <c r="L259" s="28"/>
      <c r="M259" s="28"/>
      <c r="N259" s="29"/>
    </row>
    <row r="260" spans="1:14" ht="15">
      <c r="A260" s="25"/>
      <c r="B260" s="26"/>
      <c r="C260" s="26"/>
      <c r="D260" s="27"/>
      <c r="E260" s="27"/>
      <c r="F260" s="27"/>
      <c r="G260" s="37"/>
      <c r="H260" s="28"/>
      <c r="I260" s="28"/>
      <c r="J260" s="28"/>
      <c r="K260" s="28"/>
      <c r="L260" s="28"/>
      <c r="M260" s="28"/>
      <c r="N260" s="29"/>
    </row>
    <row r="261" spans="1:14" ht="15">
      <c r="A261" s="25"/>
      <c r="B261" s="26"/>
      <c r="C261" s="26"/>
      <c r="D261" s="27"/>
      <c r="E261" s="27"/>
      <c r="F261" s="27"/>
      <c r="G261" s="37"/>
      <c r="H261" s="28"/>
      <c r="I261" s="28"/>
      <c r="J261" s="28"/>
      <c r="K261" s="28"/>
      <c r="L261" s="28"/>
      <c r="M261" s="28"/>
      <c r="N261" s="29"/>
    </row>
    <row r="262" spans="1:14" ht="15">
      <c r="A262" s="25"/>
      <c r="B262" s="26"/>
      <c r="C262" s="26"/>
      <c r="D262" s="27"/>
      <c r="E262" s="27"/>
      <c r="F262" s="27"/>
      <c r="G262" s="37"/>
      <c r="H262" s="28"/>
      <c r="I262" s="28"/>
      <c r="J262" s="28"/>
      <c r="K262" s="28"/>
      <c r="L262" s="28"/>
      <c r="M262" s="28"/>
      <c r="N262" s="29"/>
    </row>
    <row r="263" spans="1:14" ht="15">
      <c r="A263" s="25"/>
      <c r="B263" s="26"/>
      <c r="C263" s="26"/>
      <c r="D263" s="27"/>
      <c r="E263" s="27"/>
      <c r="F263" s="27"/>
      <c r="G263" s="37"/>
      <c r="H263" s="28"/>
      <c r="I263" s="28"/>
      <c r="J263" s="28"/>
      <c r="K263" s="28"/>
      <c r="L263" s="28"/>
      <c r="M263" s="28"/>
      <c r="N263" s="29"/>
    </row>
    <row r="264" spans="1:14" ht="15">
      <c r="A264" s="25"/>
      <c r="B264" s="26"/>
      <c r="C264" s="26"/>
      <c r="D264" s="27"/>
      <c r="E264" s="27"/>
      <c r="F264" s="27"/>
      <c r="G264" s="37"/>
      <c r="H264" s="28"/>
      <c r="I264" s="28"/>
      <c r="J264" s="28"/>
      <c r="K264" s="28"/>
      <c r="L264" s="28"/>
      <c r="M264" s="28"/>
      <c r="N264" s="29"/>
    </row>
    <row r="265" spans="1:14" ht="15">
      <c r="A265" s="25"/>
      <c r="B265" s="26"/>
      <c r="C265" s="26"/>
      <c r="D265" s="27"/>
      <c r="E265" s="27"/>
      <c r="F265" s="27"/>
      <c r="G265" s="37"/>
      <c r="H265" s="28"/>
      <c r="I265" s="28"/>
      <c r="J265" s="28"/>
      <c r="K265" s="28"/>
      <c r="L265" s="28"/>
      <c r="M265" s="28"/>
      <c r="N265" s="29"/>
    </row>
    <row r="266" spans="1:14" ht="15">
      <c r="A266" s="25"/>
      <c r="B266" s="26"/>
      <c r="C266" s="26"/>
      <c r="D266" s="27"/>
      <c r="E266" s="27"/>
      <c r="F266" s="27"/>
      <c r="G266" s="37"/>
      <c r="H266" s="28"/>
      <c r="I266" s="28"/>
      <c r="J266" s="28"/>
      <c r="K266" s="28"/>
      <c r="L266" s="28"/>
      <c r="M266" s="28"/>
      <c r="N266" s="29"/>
    </row>
    <row r="267" spans="1:14" ht="15">
      <c r="A267" s="25"/>
      <c r="B267" s="30"/>
      <c r="C267" s="31"/>
      <c r="D267" s="27"/>
      <c r="E267" s="27"/>
      <c r="F267" s="27"/>
      <c r="G267" s="37"/>
      <c r="H267" s="28"/>
      <c r="I267" s="28"/>
      <c r="J267" s="28"/>
      <c r="K267" s="28"/>
      <c r="L267" s="28"/>
      <c r="M267" s="28"/>
      <c r="N267" s="29"/>
    </row>
    <row r="268" spans="1:14" ht="15">
      <c r="A268" s="25"/>
      <c r="B268" s="30"/>
      <c r="C268" s="31"/>
      <c r="D268" s="27"/>
      <c r="E268" s="27"/>
      <c r="F268" s="27"/>
      <c r="G268" s="37"/>
      <c r="H268" s="28"/>
      <c r="I268" s="28"/>
      <c r="J268" s="28"/>
      <c r="K268" s="28"/>
      <c r="L268" s="28"/>
      <c r="M268" s="28"/>
      <c r="N268" s="29"/>
    </row>
    <row r="269" spans="1:14" ht="15">
      <c r="A269" s="28"/>
      <c r="B269" s="32"/>
      <c r="C269" s="28"/>
      <c r="D269" s="28"/>
      <c r="E269" s="28"/>
      <c r="F269" s="28"/>
      <c r="G269" s="37"/>
      <c r="H269" s="28"/>
      <c r="I269" s="28"/>
      <c r="J269" s="28"/>
      <c r="K269" s="28"/>
      <c r="L269" s="28"/>
      <c r="M269" s="28"/>
      <c r="N269" s="28"/>
    </row>
    <row r="270" spans="1:14" ht="15">
      <c r="A270" s="28"/>
      <c r="B270" s="32"/>
      <c r="C270" s="28"/>
      <c r="D270" s="28"/>
      <c r="E270" s="28"/>
      <c r="F270" s="28"/>
      <c r="G270" s="37"/>
      <c r="H270" s="28"/>
      <c r="I270" s="28"/>
      <c r="J270" s="28"/>
      <c r="K270" s="28"/>
      <c r="L270" s="28"/>
      <c r="M270" s="28"/>
      <c r="N270" s="28"/>
    </row>
    <row r="271" spans="1:14" ht="15">
      <c r="A271" s="28"/>
      <c r="B271" s="32"/>
      <c r="C271" s="28"/>
      <c r="D271" s="28"/>
      <c r="E271" s="28"/>
      <c r="F271" s="28"/>
      <c r="G271" s="37"/>
      <c r="H271" s="28"/>
      <c r="I271" s="28"/>
      <c r="J271" s="28"/>
      <c r="K271" s="28"/>
      <c r="L271" s="28"/>
      <c r="M271" s="28"/>
      <c r="N271" s="28"/>
    </row>
    <row r="272" spans="1:14" ht="15">
      <c r="A272" s="28"/>
      <c r="B272" s="32"/>
      <c r="C272" s="28"/>
      <c r="D272" s="28"/>
      <c r="E272" s="28"/>
      <c r="F272" s="28"/>
      <c r="G272" s="37"/>
      <c r="H272" s="28"/>
      <c r="I272" s="28"/>
      <c r="J272" s="28"/>
      <c r="K272" s="28"/>
      <c r="L272" s="28"/>
      <c r="M272" s="28"/>
      <c r="N272" s="28"/>
    </row>
    <row r="273" spans="1:14" ht="15">
      <c r="A273" s="28"/>
      <c r="B273" s="28"/>
      <c r="C273" s="28"/>
      <c r="D273" s="28"/>
      <c r="E273" s="28"/>
      <c r="F273" s="28"/>
      <c r="G273" s="37"/>
      <c r="H273" s="28"/>
      <c r="I273" s="28"/>
      <c r="J273" s="28"/>
      <c r="K273" s="28"/>
      <c r="L273" s="28"/>
      <c r="M273" s="28"/>
      <c r="N273" s="28"/>
    </row>
    <row r="274" spans="1:14" ht="15">
      <c r="A274" s="28"/>
      <c r="B274" s="28"/>
      <c r="C274" s="28"/>
      <c r="D274" s="28"/>
      <c r="E274" s="28"/>
      <c r="F274" s="28"/>
      <c r="G274" s="37"/>
      <c r="H274" s="28"/>
      <c r="I274" s="28"/>
      <c r="J274" s="28"/>
      <c r="K274" s="28"/>
      <c r="L274" s="28"/>
      <c r="M274" s="28"/>
      <c r="N274" s="28"/>
    </row>
    <row r="275" spans="1:14" ht="15">
      <c r="A275" s="28"/>
      <c r="B275" s="28"/>
      <c r="C275" s="28"/>
      <c r="D275" s="28"/>
      <c r="E275" s="28"/>
      <c r="F275" s="28"/>
      <c r="G275" s="37"/>
      <c r="H275" s="28"/>
      <c r="I275" s="28"/>
      <c r="J275" s="28"/>
      <c r="K275" s="28"/>
      <c r="L275" s="28"/>
      <c r="M275" s="28"/>
      <c r="N275" s="28"/>
    </row>
    <row r="276" spans="1:14" ht="15">
      <c r="A276" s="28"/>
      <c r="B276" s="28"/>
      <c r="C276" s="28"/>
      <c r="D276" s="28"/>
      <c r="E276" s="28"/>
      <c r="F276" s="28"/>
      <c r="G276" s="37"/>
      <c r="H276" s="28"/>
      <c r="I276" s="28"/>
      <c r="J276" s="28"/>
      <c r="K276" s="28"/>
      <c r="L276" s="28"/>
      <c r="M276" s="28"/>
      <c r="N276" s="28"/>
    </row>
    <row r="277" spans="1:14" ht="15">
      <c r="A277" s="28"/>
      <c r="B277" s="28"/>
      <c r="C277" s="28"/>
      <c r="D277" s="28"/>
      <c r="E277" s="28"/>
      <c r="F277" s="28"/>
      <c r="G277" s="37"/>
      <c r="H277" s="28"/>
      <c r="I277" s="28"/>
      <c r="J277" s="28"/>
      <c r="K277" s="28"/>
      <c r="L277" s="28"/>
      <c r="M277" s="28"/>
      <c r="N277" s="28"/>
    </row>
    <row r="278" spans="1:14" ht="15">
      <c r="A278" s="28"/>
      <c r="B278" s="28"/>
      <c r="C278" s="28"/>
      <c r="D278" s="28"/>
      <c r="E278" s="28"/>
      <c r="F278" s="28"/>
      <c r="G278" s="37"/>
      <c r="H278" s="28"/>
      <c r="I278" s="28"/>
      <c r="J278" s="28"/>
      <c r="K278" s="28"/>
      <c r="L278" s="28"/>
      <c r="M278" s="28"/>
      <c r="N278" s="28"/>
    </row>
    <row r="279" spans="1:14" ht="15">
      <c r="A279" s="28"/>
      <c r="B279" s="28"/>
      <c r="C279" s="28"/>
      <c r="D279" s="28"/>
      <c r="E279" s="28"/>
      <c r="F279" s="28"/>
      <c r="G279" s="37"/>
      <c r="H279" s="28"/>
      <c r="I279" s="28"/>
      <c r="J279" s="28"/>
      <c r="K279" s="28"/>
      <c r="L279" s="28"/>
      <c r="M279" s="28"/>
      <c r="N279" s="28"/>
    </row>
    <row r="280" spans="1:14" ht="15">
      <c r="A280" s="28"/>
      <c r="B280" s="28"/>
      <c r="C280" s="28"/>
      <c r="D280" s="28"/>
      <c r="E280" s="28"/>
      <c r="F280" s="28"/>
      <c r="G280" s="37"/>
      <c r="H280" s="28"/>
      <c r="I280" s="28"/>
      <c r="J280" s="28"/>
      <c r="K280" s="28"/>
      <c r="L280" s="28"/>
      <c r="M280" s="28"/>
      <c r="N280" s="28"/>
    </row>
    <row r="281" spans="1:14" ht="15">
      <c r="A281" s="28"/>
      <c r="B281" s="28"/>
      <c r="C281" s="28"/>
      <c r="D281" s="28"/>
      <c r="E281" s="28"/>
      <c r="F281" s="28"/>
      <c r="G281" s="37"/>
      <c r="H281" s="28"/>
      <c r="I281" s="28"/>
      <c r="J281" s="28"/>
      <c r="K281" s="28"/>
      <c r="L281" s="28"/>
      <c r="M281" s="28"/>
      <c r="N281" s="28"/>
    </row>
    <row r="282" spans="1:14" ht="15">
      <c r="A282" s="28"/>
      <c r="B282" s="28"/>
      <c r="C282" s="28"/>
      <c r="D282" s="28"/>
      <c r="E282" s="28"/>
      <c r="F282" s="28"/>
      <c r="G282" s="37"/>
      <c r="H282" s="28"/>
      <c r="I282" s="28"/>
      <c r="J282" s="28"/>
      <c r="K282" s="28"/>
      <c r="L282" s="28"/>
      <c r="M282" s="28"/>
      <c r="N282" s="28"/>
    </row>
    <row r="283" spans="1:14" ht="15">
      <c r="A283" s="28"/>
      <c r="B283" s="28"/>
      <c r="C283" s="28"/>
      <c r="D283" s="28"/>
      <c r="E283" s="28"/>
      <c r="F283" s="28"/>
      <c r="G283" s="37"/>
      <c r="H283" s="28"/>
      <c r="I283" s="28"/>
      <c r="J283" s="28"/>
      <c r="K283" s="28"/>
      <c r="L283" s="28"/>
      <c r="M283" s="28"/>
      <c r="N283" s="28"/>
    </row>
    <row r="284" spans="1:14" ht="15">
      <c r="A284" s="28"/>
      <c r="B284" s="28"/>
      <c r="C284" s="28"/>
      <c r="D284" s="28"/>
      <c r="E284" s="28"/>
      <c r="F284" s="28"/>
      <c r="G284" s="37"/>
      <c r="H284" s="28"/>
      <c r="I284" s="28"/>
      <c r="J284" s="28"/>
      <c r="K284" s="28"/>
      <c r="L284" s="28"/>
      <c r="M284" s="28"/>
      <c r="N284" s="28"/>
    </row>
    <row r="285" spans="1:13" ht="15">
      <c r="A285" s="28"/>
      <c r="B285" s="28"/>
      <c r="C285" s="28"/>
      <c r="D285" s="28"/>
      <c r="E285" s="28"/>
      <c r="F285" s="28"/>
      <c r="G285" s="37"/>
      <c r="H285" s="28"/>
      <c r="I285" s="28"/>
      <c r="J285" s="28"/>
      <c r="K285" s="28"/>
      <c r="L285" s="28"/>
      <c r="M285" s="28"/>
    </row>
    <row r="286" spans="1:13" ht="15">
      <c r="A286" s="28"/>
      <c r="B286" s="28"/>
      <c r="C286" s="28"/>
      <c r="D286" s="28"/>
      <c r="E286" s="28"/>
      <c r="F286" s="28"/>
      <c r="G286" s="37"/>
      <c r="H286" s="28"/>
      <c r="I286" s="28"/>
      <c r="J286" s="28"/>
      <c r="K286" s="28"/>
      <c r="L286" s="28"/>
      <c r="M286" s="28"/>
    </row>
    <row r="287" spans="1:13" ht="15">
      <c r="A287" s="28"/>
      <c r="B287" s="28"/>
      <c r="C287" s="28"/>
      <c r="D287" s="28"/>
      <c r="E287" s="28"/>
      <c r="F287" s="28"/>
      <c r="G287" s="37"/>
      <c r="H287" s="28"/>
      <c r="I287" s="28"/>
      <c r="J287" s="28"/>
      <c r="K287" s="28"/>
      <c r="L287" s="28"/>
      <c r="M287" s="28"/>
    </row>
    <row r="288" spans="1:13" ht="15">
      <c r="A288" s="28"/>
      <c r="B288" s="28"/>
      <c r="C288" s="28"/>
      <c r="D288" s="28"/>
      <c r="E288" s="28"/>
      <c r="F288" s="28"/>
      <c r="G288" s="37"/>
      <c r="H288" s="28"/>
      <c r="I288" s="28"/>
      <c r="J288" s="28"/>
      <c r="K288" s="28"/>
      <c r="L288" s="28"/>
      <c r="M288" s="28"/>
    </row>
    <row r="289" spans="1:13" ht="15">
      <c r="A289" s="28"/>
      <c r="B289" s="28"/>
      <c r="C289" s="28"/>
      <c r="D289" s="28"/>
      <c r="E289" s="28"/>
      <c r="F289" s="28"/>
      <c r="G289" s="37"/>
      <c r="H289" s="28"/>
      <c r="I289" s="28"/>
      <c r="J289" s="28"/>
      <c r="K289" s="28"/>
      <c r="L289" s="28"/>
      <c r="M289" s="28"/>
    </row>
    <row r="290" spans="1:13" ht="15">
      <c r="A290" s="28"/>
      <c r="B290" s="28"/>
      <c r="C290" s="28"/>
      <c r="D290" s="28"/>
      <c r="E290" s="28"/>
      <c r="F290" s="28"/>
      <c r="G290" s="37"/>
      <c r="H290" s="28"/>
      <c r="I290" s="28"/>
      <c r="J290" s="28"/>
      <c r="K290" s="28"/>
      <c r="L290" s="28"/>
      <c r="M290" s="28"/>
    </row>
    <row r="291" spans="1:13" ht="15">
      <c r="A291" s="28"/>
      <c r="B291" s="28"/>
      <c r="C291" s="28"/>
      <c r="D291" s="28"/>
      <c r="E291" s="28"/>
      <c r="F291" s="28"/>
      <c r="G291" s="37"/>
      <c r="H291" s="28"/>
      <c r="I291" s="28"/>
      <c r="J291" s="28"/>
      <c r="K291" s="28"/>
      <c r="L291" s="28"/>
      <c r="M291" s="28"/>
    </row>
    <row r="292" spans="1:13" ht="15">
      <c r="A292" s="28"/>
      <c r="B292" s="28"/>
      <c r="C292" s="28"/>
      <c r="D292" s="28"/>
      <c r="E292" s="28"/>
      <c r="F292" s="28"/>
      <c r="G292" s="37"/>
      <c r="H292" s="28"/>
      <c r="I292" s="28"/>
      <c r="J292" s="28"/>
      <c r="K292" s="28"/>
      <c r="L292" s="28"/>
      <c r="M292" s="28"/>
    </row>
    <row r="293" spans="1:13" ht="15">
      <c r="A293" s="28"/>
      <c r="B293" s="28"/>
      <c r="C293" s="28"/>
      <c r="D293" s="28"/>
      <c r="E293" s="28"/>
      <c r="F293" s="28"/>
      <c r="G293" s="37"/>
      <c r="H293" s="28"/>
      <c r="I293" s="28"/>
      <c r="J293" s="28"/>
      <c r="K293" s="28"/>
      <c r="L293" s="28"/>
      <c r="M293" s="28"/>
    </row>
    <row r="294" spans="1:13" ht="15">
      <c r="A294" s="28"/>
      <c r="B294" s="28"/>
      <c r="C294" s="28"/>
      <c r="D294" s="28"/>
      <c r="E294" s="28"/>
      <c r="F294" s="28"/>
      <c r="G294" s="37"/>
      <c r="H294" s="28"/>
      <c r="I294" s="28"/>
      <c r="J294" s="28"/>
      <c r="K294" s="28"/>
      <c r="L294" s="28"/>
      <c r="M294" s="28"/>
    </row>
    <row r="295" spans="1:13" ht="15">
      <c r="A295" s="28"/>
      <c r="B295" s="28"/>
      <c r="C295" s="28"/>
      <c r="D295" s="28"/>
      <c r="E295" s="28"/>
      <c r="F295" s="28"/>
      <c r="G295" s="37"/>
      <c r="H295" s="28"/>
      <c r="I295" s="28"/>
      <c r="J295" s="28"/>
      <c r="K295" s="28"/>
      <c r="L295" s="28"/>
      <c r="M295" s="28"/>
    </row>
    <row r="296" spans="1:13" ht="15">
      <c r="A296" s="28"/>
      <c r="B296" s="28"/>
      <c r="C296" s="28"/>
      <c r="D296" s="28"/>
      <c r="E296" s="28"/>
      <c r="F296" s="28"/>
      <c r="G296" s="37"/>
      <c r="H296" s="28"/>
      <c r="I296" s="28"/>
      <c r="J296" s="28"/>
      <c r="K296" s="28"/>
      <c r="L296" s="28"/>
      <c r="M296" s="28"/>
    </row>
    <row r="297" spans="1:13" ht="15">
      <c r="A297" s="28"/>
      <c r="B297" s="28"/>
      <c r="C297" s="28"/>
      <c r="D297" s="28"/>
      <c r="E297" s="28"/>
      <c r="F297" s="28"/>
      <c r="G297" s="37"/>
      <c r="H297" s="28"/>
      <c r="I297" s="28"/>
      <c r="J297" s="28"/>
      <c r="K297" s="28"/>
      <c r="L297" s="28"/>
      <c r="M297" s="28"/>
    </row>
    <row r="298" spans="1:13" ht="15">
      <c r="A298" s="28"/>
      <c r="B298" s="28"/>
      <c r="C298" s="28"/>
      <c r="D298" s="28"/>
      <c r="E298" s="28"/>
      <c r="F298" s="28"/>
      <c r="G298" s="37"/>
      <c r="H298" s="28"/>
      <c r="I298" s="28"/>
      <c r="J298" s="28"/>
      <c r="K298" s="28"/>
      <c r="L298" s="28"/>
      <c r="M298" s="28"/>
    </row>
    <row r="299" spans="1:13" ht="15">
      <c r="A299" s="28"/>
      <c r="B299" s="28"/>
      <c r="C299" s="28"/>
      <c r="D299" s="28"/>
      <c r="E299" s="28"/>
      <c r="F299" s="28"/>
      <c r="G299" s="37"/>
      <c r="H299" s="28"/>
      <c r="I299" s="28"/>
      <c r="J299" s="28"/>
      <c r="K299" s="28"/>
      <c r="L299" s="28"/>
      <c r="M299" s="28"/>
    </row>
    <row r="300" spans="1:13" ht="15">
      <c r="A300" s="28"/>
      <c r="B300" s="28"/>
      <c r="C300" s="28"/>
      <c r="D300" s="28"/>
      <c r="E300" s="28"/>
      <c r="F300" s="28"/>
      <c r="G300" s="37"/>
      <c r="H300" s="28"/>
      <c r="I300" s="28"/>
      <c r="J300" s="28"/>
      <c r="K300" s="28"/>
      <c r="L300" s="28"/>
      <c r="M300" s="28"/>
    </row>
    <row r="301" spans="1:13" ht="15">
      <c r="A301" s="28"/>
      <c r="B301" s="28"/>
      <c r="C301" s="28"/>
      <c r="D301" s="28"/>
      <c r="E301" s="28"/>
      <c r="F301" s="28"/>
      <c r="G301" s="37"/>
      <c r="H301" s="28"/>
      <c r="I301" s="28"/>
      <c r="J301" s="28"/>
      <c r="K301" s="28"/>
      <c r="L301" s="28"/>
      <c r="M301" s="28"/>
    </row>
    <row r="302" spans="1:13" ht="15">
      <c r="A302" s="28"/>
      <c r="B302" s="28"/>
      <c r="C302" s="28"/>
      <c r="D302" s="28"/>
      <c r="E302" s="28"/>
      <c r="F302" s="28"/>
      <c r="G302" s="37"/>
      <c r="H302" s="28"/>
      <c r="I302" s="28"/>
      <c r="J302" s="28"/>
      <c r="K302" s="28"/>
      <c r="L302" s="28"/>
      <c r="M302" s="28"/>
    </row>
    <row r="303" spans="1:13" ht="15">
      <c r="A303" s="28"/>
      <c r="B303" s="28"/>
      <c r="C303" s="28"/>
      <c r="D303" s="28"/>
      <c r="E303" s="28"/>
      <c r="F303" s="28"/>
      <c r="G303" s="37"/>
      <c r="H303" s="28"/>
      <c r="I303" s="28"/>
      <c r="J303" s="28"/>
      <c r="K303" s="28"/>
      <c r="L303" s="28"/>
      <c r="M303" s="28"/>
    </row>
    <row r="304" spans="1:13" ht="15">
      <c r="A304" s="28"/>
      <c r="B304" s="28"/>
      <c r="C304" s="28"/>
      <c r="D304" s="28"/>
      <c r="E304" s="28"/>
      <c r="F304" s="28"/>
      <c r="G304" s="37"/>
      <c r="H304" s="28"/>
      <c r="I304" s="28"/>
      <c r="J304" s="28"/>
      <c r="K304" s="28"/>
      <c r="L304" s="28"/>
      <c r="M304" s="28"/>
    </row>
    <row r="305" spans="1:13" ht="15">
      <c r="A305" s="28"/>
      <c r="B305" s="28"/>
      <c r="C305" s="28"/>
      <c r="D305" s="28"/>
      <c r="E305" s="28"/>
      <c r="F305" s="28"/>
      <c r="G305" s="37"/>
      <c r="H305" s="28"/>
      <c r="I305" s="28"/>
      <c r="J305" s="28"/>
      <c r="K305" s="28"/>
      <c r="L305" s="28"/>
      <c r="M305" s="28"/>
    </row>
    <row r="306" spans="1:13" ht="15">
      <c r="A306" s="28"/>
      <c r="B306" s="28"/>
      <c r="C306" s="28"/>
      <c r="D306" s="28"/>
      <c r="E306" s="28"/>
      <c r="F306" s="28"/>
      <c r="G306" s="37"/>
      <c r="H306" s="28"/>
      <c r="I306" s="28"/>
      <c r="J306" s="28"/>
      <c r="K306" s="28"/>
      <c r="L306" s="28"/>
      <c r="M306" s="28"/>
    </row>
    <row r="307" spans="1:13" ht="15">
      <c r="A307" s="28"/>
      <c r="B307" s="28"/>
      <c r="C307" s="28"/>
      <c r="D307" s="28"/>
      <c r="E307" s="28"/>
      <c r="F307" s="28"/>
      <c r="G307" s="37"/>
      <c r="H307" s="28"/>
      <c r="I307" s="28"/>
      <c r="J307" s="28"/>
      <c r="K307" s="28"/>
      <c r="L307" s="28"/>
      <c r="M307" s="28"/>
    </row>
    <row r="308" spans="1:13" ht="15">
      <c r="A308" s="28"/>
      <c r="B308" s="28"/>
      <c r="C308" s="28"/>
      <c r="D308" s="28"/>
      <c r="E308" s="28"/>
      <c r="F308" s="28"/>
      <c r="G308" s="37"/>
      <c r="H308" s="28"/>
      <c r="I308" s="28"/>
      <c r="J308" s="28"/>
      <c r="K308" s="28"/>
      <c r="L308" s="28"/>
      <c r="M308" s="28"/>
    </row>
    <row r="309" spans="1:13" ht="15">
      <c r="A309" s="28"/>
      <c r="B309" s="28"/>
      <c r="C309" s="28"/>
      <c r="D309" s="28"/>
      <c r="E309" s="28"/>
      <c r="F309" s="28"/>
      <c r="G309" s="37"/>
      <c r="H309" s="28"/>
      <c r="I309" s="28"/>
      <c r="J309" s="28"/>
      <c r="K309" s="28"/>
      <c r="L309" s="28"/>
      <c r="M309" s="28"/>
    </row>
    <row r="310" spans="1:13" ht="15">
      <c r="A310" s="28"/>
      <c r="B310" s="28"/>
      <c r="C310" s="28"/>
      <c r="D310" s="28"/>
      <c r="E310" s="28"/>
      <c r="F310" s="28"/>
      <c r="G310" s="37"/>
      <c r="H310" s="28"/>
      <c r="I310" s="28"/>
      <c r="J310" s="28"/>
      <c r="K310" s="28"/>
      <c r="L310" s="28"/>
      <c r="M310" s="28"/>
    </row>
    <row r="311" spans="1:13" ht="15">
      <c r="A311" s="28"/>
      <c r="B311" s="28"/>
      <c r="C311" s="28"/>
      <c r="D311" s="28"/>
      <c r="E311" s="28"/>
      <c r="F311" s="28"/>
      <c r="G311" s="37"/>
      <c r="H311" s="28"/>
      <c r="I311" s="28"/>
      <c r="J311" s="28"/>
      <c r="K311" s="28"/>
      <c r="L311" s="28"/>
      <c r="M311" s="28"/>
    </row>
    <row r="312" spans="1:13" ht="15">
      <c r="A312" s="28"/>
      <c r="B312" s="28"/>
      <c r="C312" s="28"/>
      <c r="D312" s="28"/>
      <c r="E312" s="28"/>
      <c r="F312" s="28"/>
      <c r="G312" s="37"/>
      <c r="H312" s="28"/>
      <c r="I312" s="28"/>
      <c r="J312" s="28"/>
      <c r="K312" s="28"/>
      <c r="L312" s="28"/>
      <c r="M312" s="28"/>
    </row>
    <row r="313" spans="1:13" ht="15">
      <c r="A313" s="28"/>
      <c r="B313" s="28"/>
      <c r="C313" s="28"/>
      <c r="D313" s="28"/>
      <c r="E313" s="28"/>
      <c r="F313" s="28"/>
      <c r="G313" s="37"/>
      <c r="H313" s="28"/>
      <c r="I313" s="28"/>
      <c r="J313" s="28"/>
      <c r="K313" s="28"/>
      <c r="L313" s="28"/>
      <c r="M313" s="28"/>
    </row>
    <row r="314" spans="1:13" ht="15">
      <c r="A314" s="28"/>
      <c r="B314" s="28"/>
      <c r="C314" s="28"/>
      <c r="D314" s="28"/>
      <c r="E314" s="28"/>
      <c r="F314" s="28"/>
      <c r="G314" s="37"/>
      <c r="H314" s="28"/>
      <c r="I314" s="28"/>
      <c r="J314" s="28"/>
      <c r="K314" s="28"/>
      <c r="L314" s="28"/>
      <c r="M314" s="28"/>
    </row>
    <row r="315" spans="1:13" ht="15">
      <c r="A315" s="28"/>
      <c r="B315" s="28"/>
      <c r="C315" s="28"/>
      <c r="D315" s="28"/>
      <c r="E315" s="28"/>
      <c r="F315" s="28"/>
      <c r="G315" s="37"/>
      <c r="H315" s="28"/>
      <c r="I315" s="28"/>
      <c r="J315" s="28"/>
      <c r="K315" s="28"/>
      <c r="L315" s="28"/>
      <c r="M315" s="28"/>
    </row>
    <row r="316" spans="1:13" ht="15">
      <c r="A316" s="28"/>
      <c r="B316" s="28"/>
      <c r="C316" s="28"/>
      <c r="D316" s="28"/>
      <c r="E316" s="28"/>
      <c r="F316" s="28"/>
      <c r="G316" s="37"/>
      <c r="H316" s="28"/>
      <c r="I316" s="28"/>
      <c r="J316" s="28"/>
      <c r="K316" s="28"/>
      <c r="L316" s="28"/>
      <c r="M316" s="28"/>
    </row>
    <row r="317" spans="1:13" ht="15">
      <c r="A317" s="28"/>
      <c r="B317" s="28"/>
      <c r="C317" s="28"/>
      <c r="D317" s="28"/>
      <c r="E317" s="28"/>
      <c r="F317" s="28"/>
      <c r="G317" s="37"/>
      <c r="H317" s="28"/>
      <c r="I317" s="28"/>
      <c r="J317" s="28"/>
      <c r="K317" s="28"/>
      <c r="L317" s="28"/>
      <c r="M317" s="28"/>
    </row>
    <row r="318" spans="1:13" ht="15">
      <c r="A318" s="28"/>
      <c r="B318" s="28"/>
      <c r="C318" s="28"/>
      <c r="D318" s="28"/>
      <c r="E318" s="28"/>
      <c r="F318" s="28"/>
      <c r="G318" s="37"/>
      <c r="H318" s="28"/>
      <c r="I318" s="28"/>
      <c r="J318" s="28"/>
      <c r="K318" s="28"/>
      <c r="L318" s="28"/>
      <c r="M318" s="28"/>
    </row>
    <row r="319" spans="1:13" ht="15">
      <c r="A319" s="28"/>
      <c r="B319" s="28"/>
      <c r="C319" s="28"/>
      <c r="D319" s="28"/>
      <c r="E319" s="28"/>
      <c r="F319" s="28"/>
      <c r="G319" s="37"/>
      <c r="H319" s="28"/>
      <c r="I319" s="28"/>
      <c r="J319" s="28"/>
      <c r="K319" s="28"/>
      <c r="L319" s="28"/>
      <c r="M319" s="28"/>
    </row>
    <row r="320" spans="1:13" ht="15">
      <c r="A320" s="28"/>
      <c r="B320" s="28"/>
      <c r="C320" s="28"/>
      <c r="D320" s="28"/>
      <c r="E320" s="28"/>
      <c r="F320" s="28"/>
      <c r="G320" s="37"/>
      <c r="H320" s="28"/>
      <c r="I320" s="28"/>
      <c r="J320" s="28"/>
      <c r="K320" s="28"/>
      <c r="L320" s="28"/>
      <c r="M320" s="28"/>
    </row>
    <row r="321" spans="1:13" ht="15">
      <c r="A321" s="28"/>
      <c r="B321" s="28"/>
      <c r="C321" s="28"/>
      <c r="D321" s="28"/>
      <c r="E321" s="28"/>
      <c r="F321" s="28"/>
      <c r="G321" s="37"/>
      <c r="H321" s="28"/>
      <c r="I321" s="28"/>
      <c r="J321" s="28"/>
      <c r="K321" s="28"/>
      <c r="L321" s="28"/>
      <c r="M321" s="28"/>
    </row>
    <row r="322" spans="1:13" ht="15">
      <c r="A322" s="28"/>
      <c r="B322" s="28"/>
      <c r="C322" s="28"/>
      <c r="D322" s="28"/>
      <c r="E322" s="28"/>
      <c r="F322" s="28"/>
      <c r="G322" s="37"/>
      <c r="H322" s="28"/>
      <c r="I322" s="28"/>
      <c r="J322" s="28"/>
      <c r="K322" s="28"/>
      <c r="L322" s="28"/>
      <c r="M322" s="28"/>
    </row>
    <row r="323" spans="1:13" ht="15">
      <c r="A323" s="28"/>
      <c r="B323" s="28"/>
      <c r="C323" s="28"/>
      <c r="D323" s="28"/>
      <c r="E323" s="28"/>
      <c r="F323" s="28"/>
      <c r="G323" s="37"/>
      <c r="H323" s="28"/>
      <c r="I323" s="28"/>
      <c r="J323" s="28"/>
      <c r="K323" s="28"/>
      <c r="L323" s="28"/>
      <c r="M323" s="28"/>
    </row>
    <row r="324" spans="1:13" ht="15">
      <c r="A324" s="28"/>
      <c r="B324" s="28"/>
      <c r="C324" s="28"/>
      <c r="D324" s="28"/>
      <c r="E324" s="28"/>
      <c r="F324" s="28"/>
      <c r="G324" s="37"/>
      <c r="H324" s="28"/>
      <c r="I324" s="28"/>
      <c r="J324" s="28"/>
      <c r="K324" s="28"/>
      <c r="L324" s="28"/>
      <c r="M324" s="28"/>
    </row>
    <row r="325" spans="1:13" ht="15">
      <c r="A325" s="28"/>
      <c r="B325" s="28"/>
      <c r="C325" s="28"/>
      <c r="D325" s="28"/>
      <c r="E325" s="28"/>
      <c r="F325" s="28"/>
      <c r="G325" s="37"/>
      <c r="H325" s="28"/>
      <c r="I325" s="28"/>
      <c r="J325" s="28"/>
      <c r="K325" s="28"/>
      <c r="L325" s="28"/>
      <c r="M325" s="28"/>
    </row>
    <row r="326" spans="1:13" ht="15">
      <c r="A326" s="28"/>
      <c r="B326" s="28"/>
      <c r="C326" s="28"/>
      <c r="D326" s="28"/>
      <c r="E326" s="28"/>
      <c r="F326" s="28"/>
      <c r="G326" s="37"/>
      <c r="H326" s="28"/>
      <c r="I326" s="28"/>
      <c r="J326" s="28"/>
      <c r="K326" s="28"/>
      <c r="L326" s="28"/>
      <c r="M326" s="28"/>
    </row>
    <row r="327" spans="1:13" ht="15">
      <c r="A327" s="28"/>
      <c r="B327" s="28"/>
      <c r="C327" s="28"/>
      <c r="D327" s="28"/>
      <c r="E327" s="28"/>
      <c r="F327" s="28"/>
      <c r="G327" s="37"/>
      <c r="H327" s="28"/>
      <c r="I327" s="28"/>
      <c r="J327" s="28"/>
      <c r="K327" s="28"/>
      <c r="L327" s="28"/>
      <c r="M327" s="28"/>
    </row>
    <row r="328" spans="1:13" ht="15">
      <c r="A328" s="28"/>
      <c r="B328" s="28"/>
      <c r="C328" s="28"/>
      <c r="D328" s="28"/>
      <c r="E328" s="28"/>
      <c r="F328" s="28"/>
      <c r="G328" s="37"/>
      <c r="H328" s="28"/>
      <c r="I328" s="28"/>
      <c r="J328" s="28"/>
      <c r="K328" s="28"/>
      <c r="L328" s="28"/>
      <c r="M328" s="28"/>
    </row>
    <row r="329" spans="1:13" ht="15">
      <c r="A329" s="28"/>
      <c r="B329" s="28"/>
      <c r="C329" s="28"/>
      <c r="D329" s="28"/>
      <c r="E329" s="28"/>
      <c r="F329" s="28"/>
      <c r="G329" s="37"/>
      <c r="H329" s="28"/>
      <c r="I329" s="28"/>
      <c r="J329" s="28"/>
      <c r="K329" s="28"/>
      <c r="L329" s="28"/>
      <c r="M329" s="28"/>
    </row>
    <row r="330" spans="1:13" ht="15">
      <c r="A330" s="28"/>
      <c r="B330" s="28"/>
      <c r="C330" s="28"/>
      <c r="D330" s="28"/>
      <c r="E330" s="28"/>
      <c r="F330" s="28"/>
      <c r="G330" s="37"/>
      <c r="H330" s="28"/>
      <c r="I330" s="28"/>
      <c r="J330" s="28"/>
      <c r="K330" s="28"/>
      <c r="L330" s="28"/>
      <c r="M330" s="28"/>
    </row>
    <row r="331" spans="1:13" ht="15">
      <c r="A331" s="28"/>
      <c r="B331" s="28"/>
      <c r="C331" s="28"/>
      <c r="D331" s="28"/>
      <c r="E331" s="28"/>
      <c r="F331" s="28"/>
      <c r="G331" s="37"/>
      <c r="H331" s="28"/>
      <c r="I331" s="28"/>
      <c r="J331" s="28"/>
      <c r="K331" s="28"/>
      <c r="L331" s="28"/>
      <c r="M331" s="28"/>
    </row>
    <row r="332" spans="1:13" ht="15">
      <c r="A332" s="28"/>
      <c r="B332" s="28"/>
      <c r="C332" s="28"/>
      <c r="D332" s="28"/>
      <c r="E332" s="28"/>
      <c r="F332" s="28"/>
      <c r="G332" s="37"/>
      <c r="H332" s="28"/>
      <c r="I332" s="28"/>
      <c r="J332" s="28"/>
      <c r="K332" s="28"/>
      <c r="L332" s="28"/>
      <c r="M332" s="28"/>
    </row>
  </sheetData>
  <sheetProtection/>
  <mergeCells count="99">
    <mergeCell ref="L1:N1"/>
    <mergeCell ref="B90:B95"/>
    <mergeCell ref="B49:N49"/>
    <mergeCell ref="H12:I12"/>
    <mergeCell ref="D11:E12"/>
    <mergeCell ref="N56:N61"/>
    <mergeCell ref="B43:B48"/>
    <mergeCell ref="J12:K12"/>
    <mergeCell ref="B56:B61"/>
    <mergeCell ref="B50:B55"/>
    <mergeCell ref="N139:N150"/>
    <mergeCell ref="B102:B107"/>
    <mergeCell ref="A126:A138"/>
    <mergeCell ref="B114:B119"/>
    <mergeCell ref="N114:N119"/>
    <mergeCell ref="N90:N107"/>
    <mergeCell ref="N108:N113"/>
    <mergeCell ref="A145:A150"/>
    <mergeCell ref="B108:B113"/>
    <mergeCell ref="A120:A125"/>
    <mergeCell ref="B200:B205"/>
    <mergeCell ref="A200:A205"/>
    <mergeCell ref="A163:A168"/>
    <mergeCell ref="A139:A144"/>
    <mergeCell ref="B145:B150"/>
    <mergeCell ref="A151:A156"/>
    <mergeCell ref="A194:A199"/>
    <mergeCell ref="B194:B199"/>
    <mergeCell ref="A169:A174"/>
    <mergeCell ref="N194:N199"/>
    <mergeCell ref="N151:N162"/>
    <mergeCell ref="B133:B138"/>
    <mergeCell ref="N188:N193"/>
    <mergeCell ref="N182:N187"/>
    <mergeCell ref="N169:N174"/>
    <mergeCell ref="B139:B144"/>
    <mergeCell ref="B151:B156"/>
    <mergeCell ref="B169:B174"/>
    <mergeCell ref="N163:N168"/>
    <mergeCell ref="B206:B211"/>
    <mergeCell ref="A206:A211"/>
    <mergeCell ref="B157:B162"/>
    <mergeCell ref="A157:A162"/>
    <mergeCell ref="B163:B168"/>
    <mergeCell ref="B181:N181"/>
    <mergeCell ref="B188:B193"/>
    <mergeCell ref="A188:A193"/>
    <mergeCell ref="B182:B187"/>
    <mergeCell ref="A182:A187"/>
    <mergeCell ref="N126:N138"/>
    <mergeCell ref="A74:A79"/>
    <mergeCell ref="A80:A89"/>
    <mergeCell ref="B120:B125"/>
    <mergeCell ref="A108:A113"/>
    <mergeCell ref="B127:B132"/>
    <mergeCell ref="N120:N125"/>
    <mergeCell ref="A102:A107"/>
    <mergeCell ref="A90:A95"/>
    <mergeCell ref="B96:B101"/>
    <mergeCell ref="B175:B180"/>
    <mergeCell ref="A175:A180"/>
    <mergeCell ref="A62:A67"/>
    <mergeCell ref="A114:A119"/>
    <mergeCell ref="A96:A101"/>
    <mergeCell ref="B80:B89"/>
    <mergeCell ref="A17:A41"/>
    <mergeCell ref="N17:N41"/>
    <mergeCell ref="C83:C84"/>
    <mergeCell ref="N68:N73"/>
    <mergeCell ref="A43:A48"/>
    <mergeCell ref="B68:B73"/>
    <mergeCell ref="C28:C32"/>
    <mergeCell ref="N80:N89"/>
    <mergeCell ref="C85:C86"/>
    <mergeCell ref="C87:C88"/>
    <mergeCell ref="A11:A13"/>
    <mergeCell ref="L3:N3"/>
    <mergeCell ref="L4:N4"/>
    <mergeCell ref="L12:M12"/>
    <mergeCell ref="A50:A55"/>
    <mergeCell ref="A56:A61"/>
    <mergeCell ref="A68:A73"/>
    <mergeCell ref="C81:C82"/>
    <mergeCell ref="B74:B79"/>
    <mergeCell ref="N74:N79"/>
    <mergeCell ref="B7:N7"/>
    <mergeCell ref="B62:B67"/>
    <mergeCell ref="N62:N67"/>
    <mergeCell ref="F11:N11"/>
    <mergeCell ref="C18:C22"/>
    <mergeCell ref="B11:B13"/>
    <mergeCell ref="C11:C13"/>
    <mergeCell ref="B8:N8"/>
    <mergeCell ref="N50:N55"/>
    <mergeCell ref="F12:G12"/>
    <mergeCell ref="C33:C37"/>
    <mergeCell ref="C38:C42"/>
    <mergeCell ref="B16:N16"/>
    <mergeCell ref="C23:C27"/>
  </mergeCells>
  <printOptions/>
  <pageMargins left="0.7" right="0.7" top="0.75" bottom="0.75" header="0.3" footer="0.3"/>
  <pageSetup fitToHeight="0" fitToWidth="1" horizontalDpi="180" verticalDpi="18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2016-04-01T03:35:27Z</cp:lastPrinted>
  <dcterms:created xsi:type="dcterms:W3CDTF">2006-09-28T05:33:49Z</dcterms:created>
  <dcterms:modified xsi:type="dcterms:W3CDTF">2016-04-01T03:36:12Z</dcterms:modified>
  <cp:category/>
  <cp:version/>
  <cp:contentType/>
  <cp:contentStatus/>
</cp:coreProperties>
</file>