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мероприятий'!$A$1:$N$132</definedName>
  </definedNames>
  <calcPr fullCalcOnLoad="1"/>
</workbook>
</file>

<file path=xl/sharedStrings.xml><?xml version="1.0" encoding="utf-8"?>
<sst xmlns="http://schemas.openxmlformats.org/spreadsheetml/2006/main" count="203" uniqueCount="69">
  <si>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</si>
  <si>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</si>
  <si>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</si>
  <si>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</si>
  <si>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</si>
  <si>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</si>
  <si>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</si>
  <si>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</si>
  <si>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</si>
  <si>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</si>
  <si>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</si>
  <si>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</si>
  <si>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</si>
  <si>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</si>
  <si>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</si>
  <si>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</si>
  <si>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</si>
  <si>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</si>
  <si>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</si>
  <si>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 xml:space="preserve">Приложение 2  к программе «Развитие инженерной инфраструктуры для обеспечения населения коммунальными услугами»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</si>
  <si>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</si>
  <si>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</si>
  <si>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</si>
  <si>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</si>
  <si>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</si>
  <si>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</si>
  <si>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</si>
  <si>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</si>
  <si>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</si>
  <si>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</si>
  <si>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"Содержание инженерной инфраструктуры"</t>
  </si>
  <si>
    <t>Итого по задаче 1</t>
  </si>
  <si>
    <t>2</t>
  </si>
  <si>
    <t>3</t>
  </si>
  <si>
    <t>"Организация и обеспечение эффективного исполнения функций"</t>
  </si>
  <si>
    <t>Департамент городского хозяйства администрации Города Томска</t>
  </si>
  <si>
    <t>4</t>
  </si>
  <si>
    <t>Итого по задаче 2</t>
  </si>
  <si>
    <t>"Развитие инженерной инфраструктуры"</t>
  </si>
  <si>
    <t>Департамент капитального строительства администрации Города Томска</t>
  </si>
  <si>
    <t>Итого по задаче 3</t>
  </si>
  <si>
    <t>"Газификация Томска"</t>
  </si>
  <si>
    <t>Итого по задаче 4</t>
  </si>
  <si>
    <t>"Инженерная защита территорий"</t>
  </si>
  <si>
    <t>Итого по задаче 5</t>
  </si>
  <si>
    <t>Департамент городского хозяйства администрации Города Томска, МКУ "ИЗС"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</si>
  <si>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</si>
  <si>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t>МКУ "ИЗС"</t>
  </si>
  <si>
    <t>Департамент капитального строительства администрации Города Томска, Управление дорожной деятельностью, благоустройства и транспорта администрации Города Томска</t>
  </si>
  <si>
    <t xml:space="preserve">Департамент городского хозяйства администрации Города Томска, МКУ "ИЗС", </t>
  </si>
  <si>
    <r>
      <rPr>
        <b/>
        <sz val="10"/>
        <rFont val="Times New Roman"/>
        <family val="1"/>
      </rPr>
      <t xml:space="preserve">Мероприятие 1.1 </t>
    </r>
    <r>
      <rPr>
        <sz val="10"/>
        <rFont val="Times New Roman"/>
        <family val="1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</si>
  <si>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</rPr>
      <t>Мероприятие 1.2</t>
    </r>
    <r>
      <rPr>
        <sz val="10"/>
        <rFont val="Times New Roman"/>
        <family val="1"/>
      </rPr>
      <t xml:space="preserve"> Организация отведения поверхностных вод с улично-дорожной сети</t>
    </r>
  </si>
  <si>
    <r>
      <rPr>
        <b/>
        <sz val="10"/>
        <rFont val="Times New Roman"/>
        <family val="1"/>
      </rPr>
      <t>Мероприятие 1.3</t>
    </r>
    <r>
      <rPr>
        <sz val="10"/>
        <rFont val="Times New Roman"/>
        <family val="1"/>
      </rPr>
      <t xml:space="preserve"> Обслуживание, инвентаризация и паспортизация бесхозяйных объектов инженерной инфраструктуры и муниципальных объектов, находящихся в казне без обременения</t>
    </r>
  </si>
  <si>
    <r>
      <t xml:space="preserve">Мероприятие 2.1 </t>
    </r>
    <r>
      <rPr>
        <sz val="10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</si>
  <si>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</rPr>
      <t>Мероприятие 2.2</t>
    </r>
    <r>
      <rPr>
        <sz val="10"/>
        <rFont val="Times New Roman"/>
        <family val="1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</si>
  <si>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</rPr>
      <t xml:space="preserve">Мероприятие 2.3 </t>
    </r>
    <r>
      <rPr>
        <sz val="10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</si>
  <si>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</rPr>
      <t xml:space="preserve">Мероприятие 2.4 </t>
    </r>
    <r>
      <rPr>
        <sz val="10"/>
        <rFont val="Times New Roman"/>
        <family val="1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</si>
  <si>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</rPr>
      <t xml:space="preserve">Мероприятие  3.1 </t>
    </r>
    <r>
      <rPr>
        <sz val="10"/>
        <rFont val="Times New Roman"/>
        <family val="1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</si>
  <si>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</rPr>
      <t>Мероприятие 3.2</t>
    </r>
    <r>
      <rPr>
        <sz val="10"/>
        <rFont val="Times New Roman"/>
        <family val="1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</si>
  <si>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</rPr>
      <t>Мероприятие 3.3</t>
    </r>
    <r>
      <rPr>
        <sz val="10"/>
        <rFont val="Times New Roman"/>
        <family val="1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</si>
  <si>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</rPr>
      <t xml:space="preserve">Мероприятие 5.1 </t>
    </r>
    <r>
      <rPr>
        <sz val="10"/>
        <rFont val="Times New Roman"/>
        <family val="1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</si>
  <si>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</rPr>
      <t>Мероприятие 5.2</t>
    </r>
    <r>
      <rPr>
        <sz val="10"/>
        <rFont val="Times New Roman"/>
        <family val="1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</si>
  <si>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услугами»
 </t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</si>
  <si>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</si>
  <si>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</si>
  <si>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</si>
  <si>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</si>
  <si>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</si>
  <si>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</rPr>
      <t xml:space="preserve">Мероприятие  4.1 </t>
    </r>
    <r>
      <rPr>
        <sz val="10"/>
        <rFont val="Times New Roman"/>
        <family val="1"/>
      </rPr>
      <t xml:space="preserve">Увеличение протяженности газопроводов на территории муниципального образования «Город Томск»  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</si>
</sst>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5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164" fontId="3" fillId="4" borderId="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36"/>
  <sheetViews>
    <sheetView tabSelected="1" view="pageBreakPreview" zoomScaleNormal="70" zoomScaleSheetLayoutView="100" zoomScalePageLayoutView="0" workbookViewId="0" topLeftCell="A1">
      <pane ySplit="6" topLeftCell="BM7" activePane="bottomLeft" state="frozen"/>
      <selection pane="topLeft" activeCell="B1" sqref="B1"/>
      <selection pane="bottomLeft" activeCell="F4" sqref="F4:M4"/>
    </sheetView>
  </sheetViews>
  <sheetFormatPr defaultColWidth="9.140625" defaultRowHeight="15"/>
  <cols>
    <col min="1" max="1" width="6.00390625" style="18" customWidth="1"/>
    <col min="2" max="2" width="19.140625" style="18" customWidth="1"/>
    <col min="3" max="3" width="11.7109375" style="18" customWidth="1"/>
    <col min="4" max="4" width="16.00390625" style="18" customWidth="1"/>
    <col min="5" max="5" width="11.421875" style="18" customWidth="1"/>
    <col min="6" max="6" width="13.28125" style="18" customWidth="1"/>
    <col min="7" max="7" width="9.57421875" style="18" customWidth="1"/>
    <col min="8" max="9" width="11.00390625" style="18" customWidth="1"/>
    <col min="10" max="10" width="12.7109375" style="18" customWidth="1"/>
    <col min="11" max="11" width="11.8515625" style="18" customWidth="1"/>
    <col min="12" max="12" width="11.00390625" style="18" customWidth="1"/>
    <col min="13" max="13" width="5.8515625" style="18" customWidth="1"/>
    <col min="14" max="14" width="16.00390625" style="18" customWidth="1"/>
    <col min="15" max="70" width="9.140625" style="11" customWidth="1"/>
    <col min="71" max="16384" width="9.140625" style="18" customWidth="1"/>
  </cols>
  <sheetData>
    <row r="1" spans="10:14" ht="60.75" customHeight="1">
      <c r="J1" s="52" t="s">
        <v>19</v>
      </c>
      <c r="K1" s="52"/>
      <c r="L1" s="52"/>
      <c r="M1" s="52"/>
      <c r="N1" s="52"/>
    </row>
    <row r="2" spans="1:15" ht="45" customHeight="1">
      <c r="A2" s="19"/>
      <c r="B2" s="20" t="s">
        <v>18</v>
      </c>
      <c r="C2" s="53" t="s">
        <v>62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20"/>
      <c r="O2" s="21"/>
    </row>
    <row r="3" spans="1:14" ht="15.75">
      <c r="A3" s="1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9"/>
    </row>
    <row r="4" spans="1:14" ht="15">
      <c r="A4" s="54" t="s">
        <v>0</v>
      </c>
      <c r="B4" s="54" t="s">
        <v>63</v>
      </c>
      <c r="C4" s="54" t="s">
        <v>1</v>
      </c>
      <c r="D4" s="54" t="s">
        <v>2</v>
      </c>
      <c r="E4" s="54"/>
      <c r="F4" s="54" t="s">
        <v>3</v>
      </c>
      <c r="G4" s="54"/>
      <c r="H4" s="54"/>
      <c r="I4" s="54"/>
      <c r="J4" s="54"/>
      <c r="K4" s="54"/>
      <c r="L4" s="54"/>
      <c r="M4" s="54"/>
      <c r="N4" s="54" t="s">
        <v>5</v>
      </c>
    </row>
    <row r="5" spans="1:14" ht="15">
      <c r="A5" s="54"/>
      <c r="B5" s="54"/>
      <c r="C5" s="54"/>
      <c r="D5" s="54"/>
      <c r="E5" s="54"/>
      <c r="F5" s="54" t="s">
        <v>64</v>
      </c>
      <c r="G5" s="54"/>
      <c r="H5" s="54" t="s">
        <v>4</v>
      </c>
      <c r="I5" s="54"/>
      <c r="J5" s="54" t="s">
        <v>65</v>
      </c>
      <c r="K5" s="54"/>
      <c r="L5" s="54" t="s">
        <v>12</v>
      </c>
      <c r="M5" s="54"/>
      <c r="N5" s="54"/>
    </row>
    <row r="6" spans="1:14" ht="38.25">
      <c r="A6" s="54"/>
      <c r="B6" s="54"/>
      <c r="C6" s="54"/>
      <c r="D6" s="27" t="s">
        <v>29</v>
      </c>
      <c r="E6" s="27" t="s">
        <v>14</v>
      </c>
      <c r="F6" s="27" t="s">
        <v>13</v>
      </c>
      <c r="G6" s="27" t="s">
        <v>14</v>
      </c>
      <c r="H6" s="27" t="s">
        <v>13</v>
      </c>
      <c r="I6" s="27" t="s">
        <v>14</v>
      </c>
      <c r="J6" s="27" t="s">
        <v>13</v>
      </c>
      <c r="K6" s="27" t="s">
        <v>14</v>
      </c>
      <c r="L6" s="27" t="s">
        <v>13</v>
      </c>
      <c r="M6" s="27" t="s">
        <v>14</v>
      </c>
      <c r="N6" s="54"/>
    </row>
    <row r="7" spans="1:14" ht="18" customHeight="1">
      <c r="A7" s="26" t="s">
        <v>17</v>
      </c>
      <c r="B7" s="55" t="s">
        <v>20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ht="41.25" customHeight="1">
      <c r="A8" s="25" t="s">
        <v>15</v>
      </c>
      <c r="B8" s="37" t="s">
        <v>46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2:71" s="12" customFormat="1" ht="12.75">
      <c r="B9" s="40" t="s">
        <v>30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5"/>
    </row>
    <row r="10" spans="1:15" s="13" customFormat="1" ht="12.75">
      <c r="A10" s="49" t="s">
        <v>17</v>
      </c>
      <c r="B10" s="46" t="s">
        <v>50</v>
      </c>
      <c r="C10" s="2" t="s">
        <v>21</v>
      </c>
      <c r="D10" s="3">
        <f>D11+D12+D13+D14+D15</f>
        <v>362850.4</v>
      </c>
      <c r="E10" s="3">
        <f aca="true" t="shared" si="0" ref="E10:M10">E11+E12+E13+E14+E15</f>
        <v>72252</v>
      </c>
      <c r="F10" s="3">
        <f t="shared" si="0"/>
        <v>353850.4</v>
      </c>
      <c r="G10" s="3">
        <f t="shared" si="0"/>
        <v>63252</v>
      </c>
      <c r="H10" s="3">
        <f t="shared" si="0"/>
        <v>0</v>
      </c>
      <c r="I10" s="3">
        <f t="shared" si="0"/>
        <v>0</v>
      </c>
      <c r="J10" s="3">
        <f t="shared" si="0"/>
        <v>9000</v>
      </c>
      <c r="K10" s="3">
        <f t="shared" si="0"/>
        <v>9000</v>
      </c>
      <c r="L10" s="3">
        <f t="shared" si="0"/>
        <v>0</v>
      </c>
      <c r="M10" s="3">
        <f t="shared" si="0"/>
        <v>0</v>
      </c>
      <c r="N10" s="43" t="s">
        <v>49</v>
      </c>
      <c r="O10" s="1"/>
    </row>
    <row r="11" spans="1:15" s="13" customFormat="1" ht="12.75">
      <c r="A11" s="50"/>
      <c r="B11" s="47"/>
      <c r="C11" s="4" t="s">
        <v>7</v>
      </c>
      <c r="D11" s="33">
        <v>65034.9</v>
      </c>
      <c r="E11" s="33">
        <v>12276.3</v>
      </c>
      <c r="F11" s="33">
        <v>62034.9</v>
      </c>
      <c r="G11" s="33">
        <v>9276.3</v>
      </c>
      <c r="H11" s="33">
        <v>0</v>
      </c>
      <c r="I11" s="33">
        <v>0</v>
      </c>
      <c r="J11" s="33">
        <v>3000</v>
      </c>
      <c r="K11" s="33">
        <v>3000</v>
      </c>
      <c r="L11" s="33">
        <v>0</v>
      </c>
      <c r="M11" s="33">
        <v>0</v>
      </c>
      <c r="N11" s="44"/>
      <c r="O11" s="1"/>
    </row>
    <row r="12" spans="1:15" s="13" customFormat="1" ht="12.75">
      <c r="A12" s="50"/>
      <c r="B12" s="47"/>
      <c r="C12" s="4" t="s">
        <v>8</v>
      </c>
      <c r="D12" s="33">
        <v>71443.70000000001</v>
      </c>
      <c r="E12" s="33">
        <v>32244.600000000002</v>
      </c>
      <c r="F12" s="33">
        <v>68443.70000000001</v>
      </c>
      <c r="G12" s="33">
        <v>29244.600000000002</v>
      </c>
      <c r="H12" s="33">
        <v>0</v>
      </c>
      <c r="I12" s="33">
        <v>0</v>
      </c>
      <c r="J12" s="33">
        <v>3000</v>
      </c>
      <c r="K12" s="33">
        <v>3000</v>
      </c>
      <c r="L12" s="33">
        <v>0</v>
      </c>
      <c r="M12" s="33">
        <v>0</v>
      </c>
      <c r="N12" s="44"/>
      <c r="O12" s="1"/>
    </row>
    <row r="13" spans="1:15" s="13" customFormat="1" ht="12.75">
      <c r="A13" s="50"/>
      <c r="B13" s="47"/>
      <c r="C13" s="4" t="s">
        <v>9</v>
      </c>
      <c r="D13" s="33">
        <v>74933.90000000001</v>
      </c>
      <c r="E13" s="33">
        <v>16968.300000000003</v>
      </c>
      <c r="F13" s="33">
        <v>71933.90000000001</v>
      </c>
      <c r="G13" s="33">
        <v>13968.300000000001</v>
      </c>
      <c r="H13" s="33">
        <v>0</v>
      </c>
      <c r="I13" s="33">
        <v>0</v>
      </c>
      <c r="J13" s="33">
        <v>3000</v>
      </c>
      <c r="K13" s="33">
        <v>3000</v>
      </c>
      <c r="L13" s="33">
        <v>0</v>
      </c>
      <c r="M13" s="33">
        <v>0</v>
      </c>
      <c r="N13" s="44"/>
      <c r="O13" s="1"/>
    </row>
    <row r="14" spans="1:15" s="13" customFormat="1" ht="12.75">
      <c r="A14" s="50"/>
      <c r="B14" s="47"/>
      <c r="C14" s="4" t="s">
        <v>10</v>
      </c>
      <c r="D14" s="33">
        <v>73895.90000000001</v>
      </c>
      <c r="E14" s="33">
        <v>10762.8</v>
      </c>
      <c r="F14" s="33">
        <v>73895.90000000001</v>
      </c>
      <c r="G14" s="33">
        <v>10762.8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44"/>
      <c r="O14" s="1"/>
    </row>
    <row r="15" spans="1:15" s="13" customFormat="1" ht="12.75">
      <c r="A15" s="51"/>
      <c r="B15" s="48"/>
      <c r="C15" s="4" t="s">
        <v>11</v>
      </c>
      <c r="D15" s="33">
        <v>77541.99999999999</v>
      </c>
      <c r="E15" s="33">
        <v>0</v>
      </c>
      <c r="F15" s="33">
        <v>77541.99999999999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44"/>
      <c r="O15" s="1"/>
    </row>
    <row r="16" spans="1:15" s="13" customFormat="1" ht="12.75">
      <c r="A16" s="49" t="s">
        <v>32</v>
      </c>
      <c r="B16" s="46" t="s">
        <v>51</v>
      </c>
      <c r="C16" s="2" t="s">
        <v>21</v>
      </c>
      <c r="D16" s="3">
        <f>D17+D18+D19+D20+D21</f>
        <v>249212.90000000002</v>
      </c>
      <c r="E16" s="3">
        <f aca="true" t="shared" si="1" ref="E16:M16">E17+E18+E19+E20+E21</f>
        <v>99366.2</v>
      </c>
      <c r="F16" s="3">
        <f t="shared" si="1"/>
        <v>249212.90000000002</v>
      </c>
      <c r="G16" s="3">
        <f t="shared" si="1"/>
        <v>99366.2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  <c r="N16" s="44" t="s">
        <v>35</v>
      </c>
      <c r="O16" s="1"/>
    </row>
    <row r="17" spans="1:15" s="13" customFormat="1" ht="12.75">
      <c r="A17" s="50"/>
      <c r="B17" s="47"/>
      <c r="C17" s="6" t="s">
        <v>7</v>
      </c>
      <c r="D17" s="5">
        <v>42087.100000000006</v>
      </c>
      <c r="E17" s="5">
        <v>24641.3</v>
      </c>
      <c r="F17" s="7">
        <v>42087.100000000006</v>
      </c>
      <c r="G17" s="5">
        <v>24641.3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8">
        <v>0</v>
      </c>
      <c r="N17" s="44"/>
      <c r="O17" s="1"/>
    </row>
    <row r="18" spans="1:15" s="13" customFormat="1" ht="12.75">
      <c r="A18" s="50"/>
      <c r="B18" s="47"/>
      <c r="C18" s="6" t="s">
        <v>8</v>
      </c>
      <c r="D18" s="5">
        <v>45660.5</v>
      </c>
      <c r="E18" s="5">
        <v>24815.899999999998</v>
      </c>
      <c r="F18" s="7">
        <v>45660.5</v>
      </c>
      <c r="G18" s="5">
        <v>24815.899999999998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8">
        <v>0</v>
      </c>
      <c r="N18" s="44"/>
      <c r="O18" s="1"/>
    </row>
    <row r="19" spans="1:15" s="13" customFormat="1" ht="12.75">
      <c r="A19" s="50"/>
      <c r="B19" s="47"/>
      <c r="C19" s="6" t="s">
        <v>9</v>
      </c>
      <c r="D19" s="5">
        <v>49565.1</v>
      </c>
      <c r="E19" s="5">
        <v>24954.5</v>
      </c>
      <c r="F19" s="7">
        <v>49565.1</v>
      </c>
      <c r="G19" s="5">
        <v>24954.5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8">
        <v>0</v>
      </c>
      <c r="N19" s="44"/>
      <c r="O19" s="1"/>
    </row>
    <row r="20" spans="1:15" s="13" customFormat="1" ht="12.75">
      <c r="A20" s="50"/>
      <c r="B20" s="47"/>
      <c r="C20" s="6" t="s">
        <v>10</v>
      </c>
      <c r="D20" s="5">
        <v>53731.399999999994</v>
      </c>
      <c r="E20" s="5">
        <v>24954.5</v>
      </c>
      <c r="F20" s="7">
        <v>53731.399999999994</v>
      </c>
      <c r="G20" s="5">
        <v>24954.5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8">
        <v>0</v>
      </c>
      <c r="N20" s="44"/>
      <c r="O20" s="1"/>
    </row>
    <row r="21" spans="1:15" s="13" customFormat="1" ht="12.75">
      <c r="A21" s="51"/>
      <c r="B21" s="48"/>
      <c r="C21" s="6" t="s">
        <v>11</v>
      </c>
      <c r="D21" s="5">
        <v>58168.8</v>
      </c>
      <c r="E21" s="5">
        <v>0</v>
      </c>
      <c r="F21" s="7">
        <v>58168.8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8">
        <v>0</v>
      </c>
      <c r="N21" s="45"/>
      <c r="O21" s="1"/>
    </row>
    <row r="22" spans="1:15" s="13" customFormat="1" ht="12.75">
      <c r="A22" s="49" t="s">
        <v>33</v>
      </c>
      <c r="B22" s="46" t="s">
        <v>52</v>
      </c>
      <c r="C22" s="2" t="s">
        <v>21</v>
      </c>
      <c r="D22" s="3">
        <f>D23+D24+D25+D26+D27</f>
        <v>59081.399999999994</v>
      </c>
      <c r="E22" s="3">
        <f aca="true" t="shared" si="2" ref="E22:M22">E23+E24+E25+E26+E27</f>
        <v>22723.3</v>
      </c>
      <c r="F22" s="3">
        <f t="shared" si="2"/>
        <v>56613</v>
      </c>
      <c r="G22" s="3">
        <f t="shared" si="2"/>
        <v>20254.9</v>
      </c>
      <c r="H22" s="3">
        <f t="shared" si="2"/>
        <v>0</v>
      </c>
      <c r="I22" s="3">
        <f t="shared" si="2"/>
        <v>0</v>
      </c>
      <c r="J22" s="3">
        <f t="shared" si="2"/>
        <v>2468.4</v>
      </c>
      <c r="K22" s="3">
        <f t="shared" si="2"/>
        <v>2468.4</v>
      </c>
      <c r="L22" s="3">
        <f t="shared" si="2"/>
        <v>0</v>
      </c>
      <c r="M22" s="3">
        <f t="shared" si="2"/>
        <v>0</v>
      </c>
      <c r="N22" s="44" t="s">
        <v>35</v>
      </c>
      <c r="O22" s="1"/>
    </row>
    <row r="23" spans="1:15" s="13" customFormat="1" ht="12.75">
      <c r="A23" s="50"/>
      <c r="B23" s="47"/>
      <c r="C23" s="6" t="s">
        <v>7</v>
      </c>
      <c r="D23" s="5">
        <v>10953</v>
      </c>
      <c r="E23" s="5">
        <v>6111.7</v>
      </c>
      <c r="F23" s="7">
        <v>8484.6</v>
      </c>
      <c r="G23" s="5">
        <v>3643.2999999999997</v>
      </c>
      <c r="H23" s="5">
        <v>0</v>
      </c>
      <c r="I23" s="5">
        <v>0</v>
      </c>
      <c r="J23" s="5">
        <v>2468.4</v>
      </c>
      <c r="K23" s="5">
        <v>2468.4</v>
      </c>
      <c r="L23" s="5">
        <v>0</v>
      </c>
      <c r="M23" s="5">
        <v>0</v>
      </c>
      <c r="N23" s="44"/>
      <c r="O23" s="1"/>
    </row>
    <row r="24" spans="1:15" s="13" customFormat="1" ht="12.75">
      <c r="A24" s="50"/>
      <c r="B24" s="47"/>
      <c r="C24" s="6" t="s">
        <v>8</v>
      </c>
      <c r="D24" s="5">
        <v>13450.2</v>
      </c>
      <c r="E24" s="5">
        <v>5537.2</v>
      </c>
      <c r="F24" s="7">
        <v>13450.2</v>
      </c>
      <c r="G24" s="5">
        <v>5537.2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4"/>
      <c r="O24" s="1"/>
    </row>
    <row r="25" spans="1:15" s="13" customFormat="1" ht="12.75">
      <c r="A25" s="50"/>
      <c r="B25" s="47"/>
      <c r="C25" s="6" t="s">
        <v>9</v>
      </c>
      <c r="D25" s="5">
        <v>9072.5</v>
      </c>
      <c r="E25" s="5">
        <v>5537.2</v>
      </c>
      <c r="F25" s="7">
        <v>9072.5</v>
      </c>
      <c r="G25" s="5">
        <v>5537.2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4"/>
      <c r="O25" s="1"/>
    </row>
    <row r="26" spans="1:15" s="13" customFormat="1" ht="12.75">
      <c r="A26" s="50"/>
      <c r="B26" s="47"/>
      <c r="C26" s="6" t="s">
        <v>10</v>
      </c>
      <c r="D26" s="5">
        <v>15218.6</v>
      </c>
      <c r="E26" s="5">
        <v>5537.2</v>
      </c>
      <c r="F26" s="7">
        <v>15218.6</v>
      </c>
      <c r="G26" s="5">
        <v>5537.2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44"/>
      <c r="O26" s="1"/>
    </row>
    <row r="27" spans="1:15" s="13" customFormat="1" ht="12.75">
      <c r="A27" s="51"/>
      <c r="B27" s="48"/>
      <c r="C27" s="6" t="s">
        <v>11</v>
      </c>
      <c r="D27" s="5">
        <v>10387.1</v>
      </c>
      <c r="E27" s="5">
        <v>0</v>
      </c>
      <c r="F27" s="7">
        <v>10387.1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45"/>
      <c r="O27" s="1"/>
    </row>
    <row r="28" spans="1:70" s="29" customFormat="1" ht="14.25" customHeight="1">
      <c r="A28" s="64"/>
      <c r="B28" s="65" t="s">
        <v>31</v>
      </c>
      <c r="C28" s="66" t="s">
        <v>21</v>
      </c>
      <c r="D28" s="67">
        <f>D29+D30+D31+D32+D33</f>
        <v>671144.7000000001</v>
      </c>
      <c r="E28" s="67">
        <f aca="true" t="shared" si="3" ref="E28:M28">E29+E30+E31+E32+E33</f>
        <v>194341.5</v>
      </c>
      <c r="F28" s="67">
        <f t="shared" si="3"/>
        <v>659676.3</v>
      </c>
      <c r="G28" s="67">
        <f t="shared" si="3"/>
        <v>182873.1</v>
      </c>
      <c r="H28" s="67">
        <f t="shared" si="3"/>
        <v>0</v>
      </c>
      <c r="I28" s="67">
        <f t="shared" si="3"/>
        <v>0</v>
      </c>
      <c r="J28" s="67">
        <f t="shared" si="3"/>
        <v>11468.4</v>
      </c>
      <c r="K28" s="67">
        <f t="shared" si="3"/>
        <v>11468.4</v>
      </c>
      <c r="L28" s="67">
        <f t="shared" si="3"/>
        <v>0</v>
      </c>
      <c r="M28" s="67">
        <f t="shared" si="3"/>
        <v>0</v>
      </c>
      <c r="N28" s="68" t="s">
        <v>45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</row>
    <row r="29" spans="1:70" s="29" customFormat="1" ht="15">
      <c r="A29" s="64"/>
      <c r="B29" s="65"/>
      <c r="C29" s="69" t="s">
        <v>7</v>
      </c>
      <c r="D29" s="70">
        <f aca="true" t="shared" si="4" ref="D29:E33">F29+H29+J29+L29</f>
        <v>118075</v>
      </c>
      <c r="E29" s="70">
        <f t="shared" si="4"/>
        <v>43029.3</v>
      </c>
      <c r="F29" s="70">
        <f aca="true" t="shared" si="5" ref="F29:M29">F11+F17+F23</f>
        <v>112606.6</v>
      </c>
      <c r="G29" s="70">
        <f t="shared" si="5"/>
        <v>37560.9</v>
      </c>
      <c r="H29" s="70">
        <f t="shared" si="5"/>
        <v>0</v>
      </c>
      <c r="I29" s="70">
        <f t="shared" si="5"/>
        <v>0</v>
      </c>
      <c r="J29" s="70">
        <f t="shared" si="5"/>
        <v>5468.4</v>
      </c>
      <c r="K29" s="70">
        <f t="shared" si="5"/>
        <v>5468.4</v>
      </c>
      <c r="L29" s="70">
        <f t="shared" si="5"/>
        <v>0</v>
      </c>
      <c r="M29" s="70">
        <f t="shared" si="5"/>
        <v>0</v>
      </c>
      <c r="N29" s="71"/>
      <c r="O29" s="28"/>
      <c r="P29" s="28"/>
      <c r="Q29" s="28"/>
      <c r="R29" s="28"/>
      <c r="S29" s="32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</row>
    <row r="30" spans="1:70" s="29" customFormat="1" ht="15">
      <c r="A30" s="64"/>
      <c r="B30" s="65"/>
      <c r="C30" s="69" t="s">
        <v>8</v>
      </c>
      <c r="D30" s="70">
        <f t="shared" si="4"/>
        <v>130554.40000000001</v>
      </c>
      <c r="E30" s="70">
        <f t="shared" si="4"/>
        <v>62597.7</v>
      </c>
      <c r="F30" s="70">
        <f aca="true" t="shared" si="6" ref="F30:M33">F12+F18+F24</f>
        <v>127554.40000000001</v>
      </c>
      <c r="G30" s="70">
        <f t="shared" si="6"/>
        <v>59597.7</v>
      </c>
      <c r="H30" s="70">
        <f t="shared" si="6"/>
        <v>0</v>
      </c>
      <c r="I30" s="70">
        <f t="shared" si="6"/>
        <v>0</v>
      </c>
      <c r="J30" s="70">
        <f t="shared" si="6"/>
        <v>3000</v>
      </c>
      <c r="K30" s="70">
        <f t="shared" si="6"/>
        <v>3000</v>
      </c>
      <c r="L30" s="70">
        <f t="shared" si="6"/>
        <v>0</v>
      </c>
      <c r="M30" s="70">
        <f t="shared" si="6"/>
        <v>0</v>
      </c>
      <c r="N30" s="71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</row>
    <row r="31" spans="1:70" s="29" customFormat="1" ht="15">
      <c r="A31" s="64"/>
      <c r="B31" s="65"/>
      <c r="C31" s="69" t="s">
        <v>9</v>
      </c>
      <c r="D31" s="70">
        <f t="shared" si="4"/>
        <v>133571.5</v>
      </c>
      <c r="E31" s="70">
        <f t="shared" si="4"/>
        <v>47460</v>
      </c>
      <c r="F31" s="70">
        <f t="shared" si="6"/>
        <v>130571.5</v>
      </c>
      <c r="G31" s="70">
        <f t="shared" si="6"/>
        <v>44460</v>
      </c>
      <c r="H31" s="70">
        <f t="shared" si="6"/>
        <v>0</v>
      </c>
      <c r="I31" s="70">
        <f t="shared" si="6"/>
        <v>0</v>
      </c>
      <c r="J31" s="70">
        <f t="shared" si="6"/>
        <v>3000</v>
      </c>
      <c r="K31" s="70">
        <f t="shared" si="6"/>
        <v>3000</v>
      </c>
      <c r="L31" s="70">
        <f t="shared" si="6"/>
        <v>0</v>
      </c>
      <c r="M31" s="70">
        <f t="shared" si="6"/>
        <v>0</v>
      </c>
      <c r="N31" s="71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</row>
    <row r="32" spans="1:70" s="29" customFormat="1" ht="15">
      <c r="A32" s="64"/>
      <c r="B32" s="65"/>
      <c r="C32" s="69" t="s">
        <v>10</v>
      </c>
      <c r="D32" s="70">
        <f t="shared" si="4"/>
        <v>142845.9</v>
      </c>
      <c r="E32" s="70">
        <f t="shared" si="4"/>
        <v>41254.5</v>
      </c>
      <c r="F32" s="70">
        <f t="shared" si="6"/>
        <v>142845.9</v>
      </c>
      <c r="G32" s="70">
        <f t="shared" si="6"/>
        <v>41254.5</v>
      </c>
      <c r="H32" s="70">
        <f t="shared" si="6"/>
        <v>0</v>
      </c>
      <c r="I32" s="70">
        <f t="shared" si="6"/>
        <v>0</v>
      </c>
      <c r="J32" s="70">
        <f t="shared" si="6"/>
        <v>0</v>
      </c>
      <c r="K32" s="70">
        <f t="shared" si="6"/>
        <v>0</v>
      </c>
      <c r="L32" s="70">
        <f t="shared" si="6"/>
        <v>0</v>
      </c>
      <c r="M32" s="70">
        <f t="shared" si="6"/>
        <v>0</v>
      </c>
      <c r="N32" s="71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</row>
    <row r="33" spans="1:70" s="29" customFormat="1" ht="15">
      <c r="A33" s="64"/>
      <c r="B33" s="65"/>
      <c r="C33" s="69" t="s">
        <v>11</v>
      </c>
      <c r="D33" s="70">
        <f t="shared" si="4"/>
        <v>146097.9</v>
      </c>
      <c r="E33" s="70">
        <f t="shared" si="4"/>
        <v>0</v>
      </c>
      <c r="F33" s="70">
        <f t="shared" si="6"/>
        <v>146097.9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2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</row>
    <row r="34" spans="1:14" ht="15.75">
      <c r="A34" s="25" t="s">
        <v>16</v>
      </c>
      <c r="B34" s="37" t="s">
        <v>66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</row>
    <row r="35" spans="2:71" s="12" customFormat="1" ht="12.75">
      <c r="B35" s="40" t="s">
        <v>34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5"/>
    </row>
    <row r="36" spans="1:71" s="17" customFormat="1" ht="12.75">
      <c r="A36" s="49" t="s">
        <v>17</v>
      </c>
      <c r="B36" s="61" t="s">
        <v>53</v>
      </c>
      <c r="C36" s="6" t="s">
        <v>21</v>
      </c>
      <c r="D36" s="3">
        <f>D37+D38+D39+D40+D41</f>
        <v>61584.65</v>
      </c>
      <c r="E36" s="3">
        <f aca="true" t="shared" si="7" ref="E36:M36">E37+E38+E39+E40+E41</f>
        <v>61584.65</v>
      </c>
      <c r="F36" s="3">
        <f t="shared" si="7"/>
        <v>61584.65</v>
      </c>
      <c r="G36" s="3">
        <f t="shared" si="7"/>
        <v>61584.65</v>
      </c>
      <c r="H36" s="3">
        <f t="shared" si="7"/>
        <v>0</v>
      </c>
      <c r="I36" s="3">
        <f t="shared" si="7"/>
        <v>0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3">
        <f t="shared" si="7"/>
        <v>0</v>
      </c>
      <c r="N36" s="43" t="s">
        <v>35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6"/>
    </row>
    <row r="37" spans="1:71" s="12" customFormat="1" ht="12.75">
      <c r="A37" s="50"/>
      <c r="B37" s="62"/>
      <c r="C37" s="6" t="s">
        <v>7</v>
      </c>
      <c r="D37" s="73">
        <v>14759.15</v>
      </c>
      <c r="E37" s="73">
        <v>14759.15</v>
      </c>
      <c r="F37" s="73">
        <v>14759.15</v>
      </c>
      <c r="G37" s="73">
        <v>14759.15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44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5"/>
    </row>
    <row r="38" spans="1:71" s="12" customFormat="1" ht="12.75">
      <c r="A38" s="50"/>
      <c r="B38" s="62"/>
      <c r="C38" s="6" t="s">
        <v>8</v>
      </c>
      <c r="D38" s="73">
        <v>15808.5</v>
      </c>
      <c r="E38" s="73">
        <v>15808.5</v>
      </c>
      <c r="F38" s="73">
        <v>15808.5</v>
      </c>
      <c r="G38" s="73">
        <v>15808.5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4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5"/>
    </row>
    <row r="39" spans="1:71" s="12" customFormat="1" ht="12.75">
      <c r="A39" s="50"/>
      <c r="B39" s="62"/>
      <c r="C39" s="6" t="s">
        <v>9</v>
      </c>
      <c r="D39" s="73">
        <v>15608.5</v>
      </c>
      <c r="E39" s="73">
        <v>15608.5</v>
      </c>
      <c r="F39" s="73">
        <v>15608.5</v>
      </c>
      <c r="G39" s="73">
        <v>15608.5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4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5"/>
    </row>
    <row r="40" spans="1:71" s="12" customFormat="1" ht="12.75">
      <c r="A40" s="50"/>
      <c r="B40" s="62"/>
      <c r="C40" s="6" t="s">
        <v>10</v>
      </c>
      <c r="D40" s="73">
        <v>15408.5</v>
      </c>
      <c r="E40" s="73">
        <v>15408.5</v>
      </c>
      <c r="F40" s="73">
        <v>15408.5</v>
      </c>
      <c r="G40" s="73">
        <v>15408.5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44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5"/>
    </row>
    <row r="41" spans="1:71" s="12" customFormat="1" ht="12.75">
      <c r="A41" s="51"/>
      <c r="B41" s="63"/>
      <c r="C41" s="6" t="s">
        <v>11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4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5"/>
    </row>
    <row r="42" spans="1:14" s="13" customFormat="1" ht="12.75">
      <c r="A42" s="49" t="s">
        <v>32</v>
      </c>
      <c r="B42" s="46" t="s">
        <v>54</v>
      </c>
      <c r="C42" s="6" t="s">
        <v>21</v>
      </c>
      <c r="D42" s="3">
        <f>D43+D44+D45+D46+D47</f>
        <v>61584.65</v>
      </c>
      <c r="E42" s="3">
        <f aca="true" t="shared" si="8" ref="E42:M42">E43+E44+E45+E46+E47</f>
        <v>61584.65</v>
      </c>
      <c r="F42" s="3">
        <f t="shared" si="8"/>
        <v>61584.65</v>
      </c>
      <c r="G42" s="3">
        <f t="shared" si="8"/>
        <v>61584.65</v>
      </c>
      <c r="H42" s="24">
        <f t="shared" si="8"/>
        <v>0</v>
      </c>
      <c r="I42" s="3">
        <f t="shared" si="8"/>
        <v>0</v>
      </c>
      <c r="J42" s="3">
        <f t="shared" si="8"/>
        <v>0</v>
      </c>
      <c r="K42" s="3">
        <f t="shared" si="8"/>
        <v>0</v>
      </c>
      <c r="L42" s="3">
        <f t="shared" si="8"/>
        <v>0</v>
      </c>
      <c r="M42" s="3">
        <f t="shared" si="8"/>
        <v>0</v>
      </c>
      <c r="N42" s="43" t="s">
        <v>35</v>
      </c>
    </row>
    <row r="43" spans="1:14" s="13" customFormat="1" ht="12.75">
      <c r="A43" s="50"/>
      <c r="B43" s="47"/>
      <c r="C43" s="6" t="s">
        <v>7</v>
      </c>
      <c r="D43" s="73">
        <v>14759.15</v>
      </c>
      <c r="E43" s="73">
        <v>14759.15</v>
      </c>
      <c r="F43" s="73">
        <v>14759.15</v>
      </c>
      <c r="G43" s="73">
        <v>14759.15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44"/>
    </row>
    <row r="44" spans="1:14" s="13" customFormat="1" ht="12.75">
      <c r="A44" s="50"/>
      <c r="B44" s="47"/>
      <c r="C44" s="6" t="s">
        <v>8</v>
      </c>
      <c r="D44" s="73">
        <v>15808.5</v>
      </c>
      <c r="E44" s="73">
        <v>15808.5</v>
      </c>
      <c r="F44" s="73">
        <v>15808.5</v>
      </c>
      <c r="G44" s="73">
        <v>15808.5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44"/>
    </row>
    <row r="45" spans="1:14" s="13" customFormat="1" ht="12.75">
      <c r="A45" s="50"/>
      <c r="B45" s="47"/>
      <c r="C45" s="6" t="s">
        <v>9</v>
      </c>
      <c r="D45" s="73">
        <v>15608.5</v>
      </c>
      <c r="E45" s="73">
        <v>15608.5</v>
      </c>
      <c r="F45" s="73">
        <v>15608.5</v>
      </c>
      <c r="G45" s="73">
        <v>15608.5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44"/>
    </row>
    <row r="46" spans="1:14" s="13" customFormat="1" ht="12.75">
      <c r="A46" s="50"/>
      <c r="B46" s="47"/>
      <c r="C46" s="6" t="s">
        <v>10</v>
      </c>
      <c r="D46" s="73">
        <v>15408.5</v>
      </c>
      <c r="E46" s="73">
        <v>15408.5</v>
      </c>
      <c r="F46" s="73">
        <v>15408.5</v>
      </c>
      <c r="G46" s="73">
        <v>15408.5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44"/>
    </row>
    <row r="47" spans="1:14" s="13" customFormat="1" ht="12.75">
      <c r="A47" s="51"/>
      <c r="B47" s="48"/>
      <c r="C47" s="6" t="s">
        <v>11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45"/>
    </row>
    <row r="48" spans="1:14" s="13" customFormat="1" ht="12.75">
      <c r="A48" s="49" t="s">
        <v>33</v>
      </c>
      <c r="B48" s="46" t="s">
        <v>55</v>
      </c>
      <c r="C48" s="6" t="s">
        <v>21</v>
      </c>
      <c r="D48" s="3">
        <f>D49+D50+D51+D52+D53</f>
        <v>18379.399999999998</v>
      </c>
      <c r="E48" s="3">
        <f aca="true" t="shared" si="9" ref="E48:M48">E49+E50+E51+E52+E53</f>
        <v>18379.399999999998</v>
      </c>
      <c r="F48" s="3">
        <f t="shared" si="9"/>
        <v>18379.399999999998</v>
      </c>
      <c r="G48" s="3">
        <f t="shared" si="9"/>
        <v>18379.399999999998</v>
      </c>
      <c r="H48" s="3">
        <f t="shared" si="9"/>
        <v>0</v>
      </c>
      <c r="I48" s="3">
        <f t="shared" si="9"/>
        <v>0</v>
      </c>
      <c r="J48" s="3">
        <f t="shared" si="9"/>
        <v>0</v>
      </c>
      <c r="K48" s="3">
        <f t="shared" si="9"/>
        <v>0</v>
      </c>
      <c r="L48" s="3">
        <f t="shared" si="9"/>
        <v>0</v>
      </c>
      <c r="M48" s="3">
        <f t="shared" si="9"/>
        <v>0</v>
      </c>
      <c r="N48" s="43" t="s">
        <v>47</v>
      </c>
    </row>
    <row r="49" spans="1:14" s="13" customFormat="1" ht="12.75">
      <c r="A49" s="50"/>
      <c r="B49" s="47"/>
      <c r="C49" s="6" t="s">
        <v>7</v>
      </c>
      <c r="D49" s="73">
        <f>4613.4-74.2</f>
        <v>4539.2</v>
      </c>
      <c r="E49" s="73">
        <f>4613.4-74.2</f>
        <v>4539.2</v>
      </c>
      <c r="F49" s="73">
        <f>4613.4-74.2</f>
        <v>4539.2</v>
      </c>
      <c r="G49" s="73">
        <f>4613.4-74.2</f>
        <v>4539.2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44"/>
    </row>
    <row r="50" spans="1:14" s="13" customFormat="1" ht="12.75">
      <c r="A50" s="50"/>
      <c r="B50" s="47"/>
      <c r="C50" s="6" t="s">
        <v>8</v>
      </c>
      <c r="D50" s="73">
        <v>4613.4</v>
      </c>
      <c r="E50" s="73">
        <v>4613.4</v>
      </c>
      <c r="F50" s="73">
        <v>4613.4</v>
      </c>
      <c r="G50" s="73">
        <v>4613.4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44"/>
    </row>
    <row r="51" spans="1:14" s="13" customFormat="1" ht="12.75">
      <c r="A51" s="50"/>
      <c r="B51" s="47"/>
      <c r="C51" s="6" t="s">
        <v>9</v>
      </c>
      <c r="D51" s="73">
        <v>4613.4</v>
      </c>
      <c r="E51" s="73">
        <v>4613.4</v>
      </c>
      <c r="F51" s="73">
        <v>4613.4</v>
      </c>
      <c r="G51" s="73">
        <v>4613.4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44"/>
    </row>
    <row r="52" spans="1:14" s="13" customFormat="1" ht="12.75">
      <c r="A52" s="50"/>
      <c r="B52" s="47"/>
      <c r="C52" s="6" t="s">
        <v>10</v>
      </c>
      <c r="D52" s="73">
        <v>4613.4</v>
      </c>
      <c r="E52" s="73">
        <v>4613.4</v>
      </c>
      <c r="F52" s="73">
        <v>4613.4</v>
      </c>
      <c r="G52" s="73">
        <v>4613.4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44"/>
    </row>
    <row r="53" spans="1:14" s="13" customFormat="1" ht="12.75">
      <c r="A53" s="51"/>
      <c r="B53" s="48"/>
      <c r="C53" s="6" t="s">
        <v>11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45"/>
    </row>
    <row r="54" spans="1:14" s="13" customFormat="1" ht="12.75">
      <c r="A54" s="49" t="s">
        <v>36</v>
      </c>
      <c r="B54" s="46" t="s">
        <v>56</v>
      </c>
      <c r="C54" s="6" t="s">
        <v>21</v>
      </c>
      <c r="D54" s="3">
        <f>D55+D56+D57+D58+D59</f>
        <v>1315.6</v>
      </c>
      <c r="E54" s="3">
        <f aca="true" t="shared" si="10" ref="E54:M54">E55+E56+E57+E58+E59</f>
        <v>1315.6</v>
      </c>
      <c r="F54" s="3">
        <f t="shared" si="10"/>
        <v>1315.6</v>
      </c>
      <c r="G54" s="3">
        <f t="shared" si="10"/>
        <v>1315.6</v>
      </c>
      <c r="H54" s="3">
        <f t="shared" si="10"/>
        <v>0</v>
      </c>
      <c r="I54" s="3">
        <f t="shared" si="10"/>
        <v>0</v>
      </c>
      <c r="J54" s="3">
        <f t="shared" si="10"/>
        <v>0</v>
      </c>
      <c r="K54" s="3">
        <f t="shared" si="10"/>
        <v>0</v>
      </c>
      <c r="L54" s="3">
        <f t="shared" si="10"/>
        <v>0</v>
      </c>
      <c r="M54" s="3">
        <f t="shared" si="10"/>
        <v>0</v>
      </c>
      <c r="N54" s="43" t="s">
        <v>35</v>
      </c>
    </row>
    <row r="55" spans="1:14" s="13" customFormat="1" ht="12.75">
      <c r="A55" s="50"/>
      <c r="B55" s="47"/>
      <c r="C55" s="6" t="s">
        <v>7</v>
      </c>
      <c r="D55" s="73">
        <v>328.9</v>
      </c>
      <c r="E55" s="73">
        <v>328.9</v>
      </c>
      <c r="F55" s="73">
        <v>328.9</v>
      </c>
      <c r="G55" s="73">
        <v>328.9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44"/>
    </row>
    <row r="56" spans="1:14" s="13" customFormat="1" ht="12.75">
      <c r="A56" s="50"/>
      <c r="B56" s="47"/>
      <c r="C56" s="6" t="s">
        <v>8</v>
      </c>
      <c r="D56" s="73">
        <v>328.9</v>
      </c>
      <c r="E56" s="73">
        <v>328.9</v>
      </c>
      <c r="F56" s="73">
        <v>328.9</v>
      </c>
      <c r="G56" s="73">
        <v>328.9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44"/>
    </row>
    <row r="57" spans="1:14" s="13" customFormat="1" ht="12.75">
      <c r="A57" s="50"/>
      <c r="B57" s="47"/>
      <c r="C57" s="6" t="s">
        <v>9</v>
      </c>
      <c r="D57" s="73">
        <v>328.9</v>
      </c>
      <c r="E57" s="73">
        <v>328.9</v>
      </c>
      <c r="F57" s="73">
        <v>328.9</v>
      </c>
      <c r="G57" s="73">
        <v>328.9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44"/>
    </row>
    <row r="58" spans="1:14" s="13" customFormat="1" ht="12.75">
      <c r="A58" s="50"/>
      <c r="B58" s="47"/>
      <c r="C58" s="6" t="s">
        <v>10</v>
      </c>
      <c r="D58" s="73">
        <v>328.9</v>
      </c>
      <c r="E58" s="73">
        <v>328.9</v>
      </c>
      <c r="F58" s="73">
        <v>328.9</v>
      </c>
      <c r="G58" s="73">
        <v>328.9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44"/>
    </row>
    <row r="59" spans="1:14" s="13" customFormat="1" ht="12.75">
      <c r="A59" s="51"/>
      <c r="B59" s="48"/>
      <c r="C59" s="6" t="s">
        <v>11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45"/>
    </row>
    <row r="60" spans="1:70" s="29" customFormat="1" ht="15">
      <c r="A60" s="64"/>
      <c r="B60" s="65" t="s">
        <v>37</v>
      </c>
      <c r="C60" s="66" t="s">
        <v>21</v>
      </c>
      <c r="D60" s="67">
        <f>D61+D62+D63+D64+D65</f>
        <v>142864.30000000002</v>
      </c>
      <c r="E60" s="67">
        <f aca="true" t="shared" si="11" ref="E60:M60">E61+E62+E63+E64+E65</f>
        <v>142864.30000000002</v>
      </c>
      <c r="F60" s="67">
        <f t="shared" si="11"/>
        <v>142864.30000000002</v>
      </c>
      <c r="G60" s="67">
        <f t="shared" si="11"/>
        <v>142864.30000000002</v>
      </c>
      <c r="H60" s="67">
        <f t="shared" si="11"/>
        <v>0</v>
      </c>
      <c r="I60" s="67">
        <f t="shared" si="11"/>
        <v>0</v>
      </c>
      <c r="J60" s="67">
        <f t="shared" si="11"/>
        <v>0</v>
      </c>
      <c r="K60" s="67">
        <f t="shared" si="11"/>
        <v>0</v>
      </c>
      <c r="L60" s="67">
        <f t="shared" si="11"/>
        <v>0</v>
      </c>
      <c r="M60" s="67">
        <f t="shared" si="11"/>
        <v>0</v>
      </c>
      <c r="N60" s="68" t="s">
        <v>45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</row>
    <row r="61" spans="1:70" s="29" customFormat="1" ht="15">
      <c r="A61" s="64"/>
      <c r="B61" s="65"/>
      <c r="C61" s="69" t="s">
        <v>7</v>
      </c>
      <c r="D61" s="70">
        <f aca="true" t="shared" si="12" ref="D61:E65">F61+H61+J61+L61</f>
        <v>34386.4</v>
      </c>
      <c r="E61" s="70">
        <f t="shared" si="12"/>
        <v>34386.4</v>
      </c>
      <c r="F61" s="74">
        <f aca="true" t="shared" si="13" ref="F61:M61">F37+F43+F49+F55</f>
        <v>34386.4</v>
      </c>
      <c r="G61" s="74">
        <f t="shared" si="13"/>
        <v>34386.4</v>
      </c>
      <c r="H61" s="74">
        <f t="shared" si="13"/>
        <v>0</v>
      </c>
      <c r="I61" s="74">
        <f t="shared" si="13"/>
        <v>0</v>
      </c>
      <c r="J61" s="74">
        <f t="shared" si="13"/>
        <v>0</v>
      </c>
      <c r="K61" s="74">
        <f t="shared" si="13"/>
        <v>0</v>
      </c>
      <c r="L61" s="74">
        <f t="shared" si="13"/>
        <v>0</v>
      </c>
      <c r="M61" s="74">
        <f t="shared" si="13"/>
        <v>0</v>
      </c>
      <c r="N61" s="71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1:70" s="29" customFormat="1" ht="15">
      <c r="A62" s="64"/>
      <c r="B62" s="65"/>
      <c r="C62" s="69" t="s">
        <v>8</v>
      </c>
      <c r="D62" s="70">
        <f t="shared" si="12"/>
        <v>36559.3</v>
      </c>
      <c r="E62" s="70">
        <f t="shared" si="12"/>
        <v>36559.3</v>
      </c>
      <c r="F62" s="74">
        <f aca="true" t="shared" si="14" ref="F62:M65">F38+F44+F50+F56</f>
        <v>36559.3</v>
      </c>
      <c r="G62" s="74">
        <f t="shared" si="14"/>
        <v>36559.3</v>
      </c>
      <c r="H62" s="74">
        <f t="shared" si="14"/>
        <v>0</v>
      </c>
      <c r="I62" s="74">
        <f t="shared" si="14"/>
        <v>0</v>
      </c>
      <c r="J62" s="74">
        <f t="shared" si="14"/>
        <v>0</v>
      </c>
      <c r="K62" s="74">
        <f t="shared" si="14"/>
        <v>0</v>
      </c>
      <c r="L62" s="74">
        <f t="shared" si="14"/>
        <v>0</v>
      </c>
      <c r="M62" s="74">
        <f t="shared" si="14"/>
        <v>0</v>
      </c>
      <c r="N62" s="71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1:70" s="29" customFormat="1" ht="15">
      <c r="A63" s="64"/>
      <c r="B63" s="65"/>
      <c r="C63" s="69" t="s">
        <v>9</v>
      </c>
      <c r="D63" s="70">
        <f t="shared" si="12"/>
        <v>36159.3</v>
      </c>
      <c r="E63" s="70">
        <f t="shared" si="12"/>
        <v>36159.3</v>
      </c>
      <c r="F63" s="74">
        <f t="shared" si="14"/>
        <v>36159.3</v>
      </c>
      <c r="G63" s="74">
        <f t="shared" si="14"/>
        <v>36159.3</v>
      </c>
      <c r="H63" s="74">
        <f t="shared" si="14"/>
        <v>0</v>
      </c>
      <c r="I63" s="74">
        <f t="shared" si="14"/>
        <v>0</v>
      </c>
      <c r="J63" s="74">
        <f t="shared" si="14"/>
        <v>0</v>
      </c>
      <c r="K63" s="74">
        <f t="shared" si="14"/>
        <v>0</v>
      </c>
      <c r="L63" s="74">
        <f t="shared" si="14"/>
        <v>0</v>
      </c>
      <c r="M63" s="74">
        <f t="shared" si="14"/>
        <v>0</v>
      </c>
      <c r="N63" s="7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1:70" s="29" customFormat="1" ht="15">
      <c r="A64" s="64"/>
      <c r="B64" s="65"/>
      <c r="C64" s="69" t="s">
        <v>10</v>
      </c>
      <c r="D64" s="70">
        <f t="shared" si="12"/>
        <v>35759.3</v>
      </c>
      <c r="E64" s="70">
        <f t="shared" si="12"/>
        <v>35759.3</v>
      </c>
      <c r="F64" s="74">
        <f t="shared" si="14"/>
        <v>35759.3</v>
      </c>
      <c r="G64" s="74">
        <f t="shared" si="14"/>
        <v>35759.3</v>
      </c>
      <c r="H64" s="74">
        <f t="shared" si="14"/>
        <v>0</v>
      </c>
      <c r="I64" s="74">
        <f t="shared" si="14"/>
        <v>0</v>
      </c>
      <c r="J64" s="74">
        <f t="shared" si="14"/>
        <v>0</v>
      </c>
      <c r="K64" s="74">
        <f t="shared" si="14"/>
        <v>0</v>
      </c>
      <c r="L64" s="74">
        <f t="shared" si="14"/>
        <v>0</v>
      </c>
      <c r="M64" s="74">
        <f t="shared" si="14"/>
        <v>0</v>
      </c>
      <c r="N64" s="71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spans="1:70" s="29" customFormat="1" ht="15">
      <c r="A65" s="64"/>
      <c r="B65" s="65"/>
      <c r="C65" s="69" t="s">
        <v>11</v>
      </c>
      <c r="D65" s="70">
        <f t="shared" si="12"/>
        <v>0</v>
      </c>
      <c r="E65" s="70">
        <f t="shared" si="12"/>
        <v>0</v>
      </c>
      <c r="F65" s="74">
        <f t="shared" si="14"/>
        <v>0</v>
      </c>
      <c r="G65" s="74">
        <f t="shared" si="14"/>
        <v>0</v>
      </c>
      <c r="H65" s="74">
        <f t="shared" si="14"/>
        <v>0</v>
      </c>
      <c r="I65" s="74">
        <f t="shared" si="14"/>
        <v>0</v>
      </c>
      <c r="J65" s="74">
        <f t="shared" si="14"/>
        <v>0</v>
      </c>
      <c r="K65" s="74">
        <f t="shared" si="14"/>
        <v>0</v>
      </c>
      <c r="L65" s="74">
        <f t="shared" si="14"/>
        <v>0</v>
      </c>
      <c r="M65" s="74">
        <f t="shared" si="14"/>
        <v>0</v>
      </c>
      <c r="N65" s="72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</row>
    <row r="66" spans="1:14" ht="15.75">
      <c r="A66" s="25" t="s">
        <v>22</v>
      </c>
      <c r="B66" s="37" t="s">
        <v>26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</row>
    <row r="67" spans="2:71" s="12" customFormat="1" ht="12.75">
      <c r="B67" s="40" t="s">
        <v>38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2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5"/>
    </row>
    <row r="68" spans="1:71" s="12" customFormat="1" ht="12.75">
      <c r="A68" s="49" t="s">
        <v>17</v>
      </c>
      <c r="B68" s="46" t="s">
        <v>57</v>
      </c>
      <c r="C68" s="3" t="s">
        <v>21</v>
      </c>
      <c r="D68" s="3">
        <f>F68+H68+J68+L68</f>
        <v>2960377.6999999997</v>
      </c>
      <c r="E68" s="3">
        <f>G68+I68+K68+M68</f>
        <v>251275.1</v>
      </c>
      <c r="F68" s="3">
        <f aca="true" t="shared" si="15" ref="F68:M68">F69+F70+F71+F72+F73</f>
        <v>2654450.0999999996</v>
      </c>
      <c r="G68" s="3">
        <f t="shared" si="15"/>
        <v>251275.1</v>
      </c>
      <c r="H68" s="3">
        <f t="shared" si="15"/>
        <v>175200</v>
      </c>
      <c r="I68" s="3">
        <f t="shared" si="15"/>
        <v>0</v>
      </c>
      <c r="J68" s="3">
        <f t="shared" si="15"/>
        <v>72327.6</v>
      </c>
      <c r="K68" s="3">
        <f t="shared" si="15"/>
        <v>0</v>
      </c>
      <c r="L68" s="3">
        <f t="shared" si="15"/>
        <v>58400</v>
      </c>
      <c r="M68" s="3">
        <f t="shared" si="15"/>
        <v>0</v>
      </c>
      <c r="N68" s="43" t="s">
        <v>39</v>
      </c>
      <c r="O68" s="1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5"/>
    </row>
    <row r="69" spans="1:71" s="12" customFormat="1" ht="12.75">
      <c r="A69" s="50"/>
      <c r="B69" s="47"/>
      <c r="C69" s="5" t="s">
        <v>7</v>
      </c>
      <c r="D69" s="5">
        <v>73011.2</v>
      </c>
      <c r="E69" s="5">
        <v>73011.2</v>
      </c>
      <c r="F69" s="5">
        <v>73011.2</v>
      </c>
      <c r="G69" s="5">
        <v>73011.2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44"/>
      <c r="O69" s="1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5"/>
    </row>
    <row r="70" spans="1:71" s="12" customFormat="1" ht="12.75">
      <c r="A70" s="50"/>
      <c r="B70" s="47"/>
      <c r="C70" s="5" t="s">
        <v>8</v>
      </c>
      <c r="D70" s="5">
        <v>349886.1</v>
      </c>
      <c r="E70" s="5">
        <v>58397</v>
      </c>
      <c r="F70" s="5">
        <v>335900.1</v>
      </c>
      <c r="G70" s="5">
        <v>58397</v>
      </c>
      <c r="H70" s="5">
        <v>0</v>
      </c>
      <c r="I70" s="5">
        <v>0</v>
      </c>
      <c r="J70" s="5">
        <v>13986</v>
      </c>
      <c r="K70" s="5">
        <v>0</v>
      </c>
      <c r="L70" s="5">
        <v>0</v>
      </c>
      <c r="M70" s="5">
        <v>0</v>
      </c>
      <c r="N70" s="44"/>
      <c r="O70" s="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5"/>
    </row>
    <row r="71" spans="1:71" s="12" customFormat="1" ht="12.75">
      <c r="A71" s="50"/>
      <c r="B71" s="47"/>
      <c r="C71" s="5" t="s">
        <v>9</v>
      </c>
      <c r="D71" s="5">
        <v>503677.49999999994</v>
      </c>
      <c r="E71" s="5">
        <v>119866.9</v>
      </c>
      <c r="F71" s="5">
        <v>357706.69999999995</v>
      </c>
      <c r="G71" s="5">
        <v>119866.9</v>
      </c>
      <c r="H71" s="5">
        <v>87600</v>
      </c>
      <c r="I71" s="5">
        <v>0</v>
      </c>
      <c r="J71" s="5">
        <v>29170.8</v>
      </c>
      <c r="K71" s="5">
        <v>0</v>
      </c>
      <c r="L71" s="5">
        <v>29200</v>
      </c>
      <c r="M71" s="5">
        <v>0</v>
      </c>
      <c r="N71" s="44"/>
      <c r="O71" s="1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5"/>
    </row>
    <row r="72" spans="1:71" s="12" customFormat="1" ht="12.75">
      <c r="A72" s="50"/>
      <c r="B72" s="47"/>
      <c r="C72" s="5" t="s">
        <v>10</v>
      </c>
      <c r="D72" s="5">
        <v>716337.2000000001</v>
      </c>
      <c r="E72" s="5">
        <v>0</v>
      </c>
      <c r="F72" s="5">
        <v>570366.4</v>
      </c>
      <c r="G72" s="5">
        <v>0</v>
      </c>
      <c r="H72" s="5">
        <v>87600</v>
      </c>
      <c r="I72" s="5">
        <v>0</v>
      </c>
      <c r="J72" s="5">
        <v>29170.8</v>
      </c>
      <c r="K72" s="5">
        <v>0</v>
      </c>
      <c r="L72" s="5">
        <v>29200</v>
      </c>
      <c r="M72" s="5">
        <v>0</v>
      </c>
      <c r="N72" s="44"/>
      <c r="O72" s="1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5"/>
    </row>
    <row r="73" spans="1:71" s="12" customFormat="1" ht="12.75">
      <c r="A73" s="51"/>
      <c r="B73" s="48"/>
      <c r="C73" s="5" t="s">
        <v>11</v>
      </c>
      <c r="D73" s="5">
        <v>1317465.7</v>
      </c>
      <c r="E73" s="5">
        <v>0</v>
      </c>
      <c r="F73" s="5">
        <v>1317465.7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45"/>
      <c r="O73" s="1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5"/>
    </row>
    <row r="74" spans="1:15" s="13" customFormat="1" ht="12.75">
      <c r="A74" s="49" t="s">
        <v>32</v>
      </c>
      <c r="B74" s="46" t="s">
        <v>58</v>
      </c>
      <c r="C74" s="9" t="s">
        <v>21</v>
      </c>
      <c r="D74" s="3">
        <f>D75+D76+D77+D78+D79</f>
        <v>480207.2</v>
      </c>
      <c r="E74" s="3">
        <f aca="true" t="shared" si="16" ref="E74:M74">E75+E76+E77+E78+E79</f>
        <v>13984.1</v>
      </c>
      <c r="F74" s="3">
        <f t="shared" si="16"/>
        <v>480207.2</v>
      </c>
      <c r="G74" s="3">
        <f t="shared" si="16"/>
        <v>13984.1</v>
      </c>
      <c r="H74" s="3">
        <f t="shared" si="16"/>
        <v>0</v>
      </c>
      <c r="I74" s="3">
        <f t="shared" si="16"/>
        <v>0</v>
      </c>
      <c r="J74" s="3">
        <f t="shared" si="16"/>
        <v>0</v>
      </c>
      <c r="K74" s="3">
        <f t="shared" si="16"/>
        <v>0</v>
      </c>
      <c r="L74" s="3">
        <f t="shared" si="16"/>
        <v>0</v>
      </c>
      <c r="M74" s="3">
        <f t="shared" si="16"/>
        <v>0</v>
      </c>
      <c r="N74" s="43" t="s">
        <v>39</v>
      </c>
      <c r="O74" s="1"/>
    </row>
    <row r="75" spans="1:15" s="13" customFormat="1" ht="12.75">
      <c r="A75" s="50"/>
      <c r="B75" s="47"/>
      <c r="C75" s="7" t="s">
        <v>7</v>
      </c>
      <c r="D75" s="5">
        <v>13984.1</v>
      </c>
      <c r="E75" s="5">
        <v>13984.1</v>
      </c>
      <c r="F75" s="7">
        <v>13984.1</v>
      </c>
      <c r="G75" s="7">
        <v>13984.1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44"/>
      <c r="O75" s="1"/>
    </row>
    <row r="76" spans="1:15" s="13" customFormat="1" ht="12.75">
      <c r="A76" s="50"/>
      <c r="B76" s="47"/>
      <c r="C76" s="7" t="s">
        <v>8</v>
      </c>
      <c r="D76" s="5">
        <v>68232</v>
      </c>
      <c r="E76" s="5">
        <v>0</v>
      </c>
      <c r="F76" s="7">
        <v>68232</v>
      </c>
      <c r="G76" s="7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44"/>
      <c r="O76" s="1"/>
    </row>
    <row r="77" spans="1:15" s="13" customFormat="1" ht="12.75">
      <c r="A77" s="50"/>
      <c r="B77" s="47"/>
      <c r="C77" s="7" t="s">
        <v>9</v>
      </c>
      <c r="D77" s="5">
        <v>9869.9</v>
      </c>
      <c r="E77" s="5">
        <v>0</v>
      </c>
      <c r="F77" s="7">
        <v>9869.9</v>
      </c>
      <c r="G77" s="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44"/>
      <c r="O77" s="1"/>
    </row>
    <row r="78" spans="1:15" s="13" customFormat="1" ht="12.75">
      <c r="A78" s="50"/>
      <c r="B78" s="47"/>
      <c r="C78" s="7" t="s">
        <v>10</v>
      </c>
      <c r="D78" s="5">
        <v>69256</v>
      </c>
      <c r="E78" s="5">
        <v>0</v>
      </c>
      <c r="F78" s="7">
        <v>69256</v>
      </c>
      <c r="G78" s="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44"/>
      <c r="O78" s="1"/>
    </row>
    <row r="79" spans="1:15" s="13" customFormat="1" ht="12.75">
      <c r="A79" s="51"/>
      <c r="B79" s="48"/>
      <c r="C79" s="7" t="s">
        <v>11</v>
      </c>
      <c r="D79" s="5">
        <v>318865.2</v>
      </c>
      <c r="E79" s="5">
        <v>0</v>
      </c>
      <c r="F79" s="7">
        <v>318865.2</v>
      </c>
      <c r="G79" s="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45"/>
      <c r="O79" s="1"/>
    </row>
    <row r="80" spans="1:14" s="13" customFormat="1" ht="12.75">
      <c r="A80" s="49" t="s">
        <v>33</v>
      </c>
      <c r="B80" s="46" t="s">
        <v>59</v>
      </c>
      <c r="C80" s="9" t="s">
        <v>21</v>
      </c>
      <c r="D80" s="3">
        <f>D81+D82+D83+D84+D85</f>
        <v>30285</v>
      </c>
      <c r="E80" s="3">
        <f aca="true" t="shared" si="17" ref="E80:M80">E81+E82+E83+E84+E85</f>
        <v>10620.2</v>
      </c>
      <c r="F80" s="3">
        <f t="shared" si="17"/>
        <v>30285</v>
      </c>
      <c r="G80" s="3">
        <f t="shared" si="17"/>
        <v>10620.2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s="3">
        <f t="shared" si="17"/>
        <v>0</v>
      </c>
      <c r="N80" s="43" t="s">
        <v>48</v>
      </c>
    </row>
    <row r="81" spans="1:14" s="13" customFormat="1" ht="12.75">
      <c r="A81" s="50"/>
      <c r="B81" s="47"/>
      <c r="C81" s="7" t="s">
        <v>7</v>
      </c>
      <c r="D81" s="5">
        <v>10620.2</v>
      </c>
      <c r="E81" s="5">
        <v>10620.2</v>
      </c>
      <c r="F81" s="5">
        <v>10620.2</v>
      </c>
      <c r="G81" s="5">
        <v>10620.2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44"/>
    </row>
    <row r="82" spans="1:14" s="13" customFormat="1" ht="12.75">
      <c r="A82" s="50"/>
      <c r="B82" s="47"/>
      <c r="C82" s="7" t="s">
        <v>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44"/>
    </row>
    <row r="83" spans="1:14" s="13" customFormat="1" ht="12.75">
      <c r="A83" s="50"/>
      <c r="B83" s="47"/>
      <c r="C83" s="7" t="s">
        <v>9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44"/>
    </row>
    <row r="84" spans="1:14" s="13" customFormat="1" ht="12.75">
      <c r="A84" s="50"/>
      <c r="B84" s="47"/>
      <c r="C84" s="7" t="s">
        <v>10</v>
      </c>
      <c r="D84" s="5">
        <v>1970</v>
      </c>
      <c r="E84" s="5">
        <v>0</v>
      </c>
      <c r="F84" s="5">
        <v>1970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44"/>
    </row>
    <row r="85" spans="1:14" s="13" customFormat="1" ht="12.75">
      <c r="A85" s="51"/>
      <c r="B85" s="48"/>
      <c r="C85" s="7" t="s">
        <v>11</v>
      </c>
      <c r="D85" s="5">
        <v>17694.8</v>
      </c>
      <c r="E85" s="5">
        <v>0</v>
      </c>
      <c r="F85" s="5">
        <v>17694.8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45"/>
    </row>
    <row r="86" spans="1:70" s="29" customFormat="1" ht="15">
      <c r="A86" s="64"/>
      <c r="B86" s="65" t="s">
        <v>40</v>
      </c>
      <c r="C86" s="66" t="s">
        <v>21</v>
      </c>
      <c r="D86" s="67">
        <f>D87+D88+D89+D90+D91</f>
        <v>3470869.9000000004</v>
      </c>
      <c r="E86" s="67">
        <f aca="true" t="shared" si="18" ref="E86:M86">E87+E88+E89+E90+E91</f>
        <v>275879.4</v>
      </c>
      <c r="F86" s="67">
        <f t="shared" si="18"/>
        <v>3164942.3</v>
      </c>
      <c r="G86" s="67">
        <f t="shared" si="18"/>
        <v>275879.4</v>
      </c>
      <c r="H86" s="67">
        <f t="shared" si="18"/>
        <v>175200</v>
      </c>
      <c r="I86" s="67">
        <f t="shared" si="18"/>
        <v>0</v>
      </c>
      <c r="J86" s="67">
        <f t="shared" si="18"/>
        <v>72327.6</v>
      </c>
      <c r="K86" s="67">
        <f t="shared" si="18"/>
        <v>0</v>
      </c>
      <c r="L86" s="67">
        <f t="shared" si="18"/>
        <v>58400</v>
      </c>
      <c r="M86" s="67">
        <f t="shared" si="18"/>
        <v>0</v>
      </c>
      <c r="N86" s="64" t="s">
        <v>39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</row>
    <row r="87" spans="1:70" s="29" customFormat="1" ht="15">
      <c r="A87" s="64"/>
      <c r="B87" s="65"/>
      <c r="C87" s="69" t="s">
        <v>7</v>
      </c>
      <c r="D87" s="70">
        <f aca="true" t="shared" si="19" ref="D87:E91">F87+H87+J87+L87</f>
        <v>97615.5</v>
      </c>
      <c r="E87" s="70">
        <f t="shared" si="19"/>
        <v>97615.5</v>
      </c>
      <c r="F87" s="74">
        <f aca="true" t="shared" si="20" ref="F87:G91">F69+F75+F81</f>
        <v>97615.5</v>
      </c>
      <c r="G87" s="74">
        <f t="shared" si="20"/>
        <v>97615.5</v>
      </c>
      <c r="H87" s="74">
        <f aca="true" t="shared" si="21" ref="H87:M87">H69+H75+H81</f>
        <v>0</v>
      </c>
      <c r="I87" s="74">
        <f t="shared" si="21"/>
        <v>0</v>
      </c>
      <c r="J87" s="74">
        <f t="shared" si="21"/>
        <v>0</v>
      </c>
      <c r="K87" s="74">
        <f t="shared" si="21"/>
        <v>0</v>
      </c>
      <c r="L87" s="74">
        <f t="shared" si="21"/>
        <v>0</v>
      </c>
      <c r="M87" s="74">
        <f t="shared" si="21"/>
        <v>0</v>
      </c>
      <c r="N87" s="64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</row>
    <row r="88" spans="1:70" s="29" customFormat="1" ht="15">
      <c r="A88" s="64"/>
      <c r="B88" s="65"/>
      <c r="C88" s="69" t="s">
        <v>8</v>
      </c>
      <c r="D88" s="70">
        <f t="shared" si="19"/>
        <v>418118.1</v>
      </c>
      <c r="E88" s="70">
        <f t="shared" si="19"/>
        <v>58397</v>
      </c>
      <c r="F88" s="74">
        <f t="shared" si="20"/>
        <v>404132.1</v>
      </c>
      <c r="G88" s="74">
        <f t="shared" si="20"/>
        <v>58397</v>
      </c>
      <c r="H88" s="74">
        <f aca="true" t="shared" si="22" ref="H88:M88">H70+H76+H82</f>
        <v>0</v>
      </c>
      <c r="I88" s="74">
        <f t="shared" si="22"/>
        <v>0</v>
      </c>
      <c r="J88" s="74">
        <f t="shared" si="22"/>
        <v>13986</v>
      </c>
      <c r="K88" s="74">
        <f t="shared" si="22"/>
        <v>0</v>
      </c>
      <c r="L88" s="74">
        <f t="shared" si="22"/>
        <v>0</v>
      </c>
      <c r="M88" s="74">
        <f t="shared" si="22"/>
        <v>0</v>
      </c>
      <c r="N88" s="64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</row>
    <row r="89" spans="1:70" s="29" customFormat="1" ht="15">
      <c r="A89" s="64"/>
      <c r="B89" s="65"/>
      <c r="C89" s="69" t="s">
        <v>9</v>
      </c>
      <c r="D89" s="70">
        <f t="shared" si="19"/>
        <v>513547.39999999997</v>
      </c>
      <c r="E89" s="70">
        <f t="shared" si="19"/>
        <v>119866.9</v>
      </c>
      <c r="F89" s="74">
        <f t="shared" si="20"/>
        <v>367576.6</v>
      </c>
      <c r="G89" s="74">
        <f t="shared" si="20"/>
        <v>119866.9</v>
      </c>
      <c r="H89" s="74">
        <f aca="true" t="shared" si="23" ref="H89:M89">H71+H77+H83</f>
        <v>87600</v>
      </c>
      <c r="I89" s="74">
        <f t="shared" si="23"/>
        <v>0</v>
      </c>
      <c r="J89" s="74">
        <f t="shared" si="23"/>
        <v>29170.8</v>
      </c>
      <c r="K89" s="74">
        <f t="shared" si="23"/>
        <v>0</v>
      </c>
      <c r="L89" s="74">
        <f t="shared" si="23"/>
        <v>29200</v>
      </c>
      <c r="M89" s="74">
        <f t="shared" si="23"/>
        <v>0</v>
      </c>
      <c r="N89" s="64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</row>
    <row r="90" spans="1:70" s="29" customFormat="1" ht="15">
      <c r="A90" s="64"/>
      <c r="B90" s="65"/>
      <c r="C90" s="69" t="s">
        <v>10</v>
      </c>
      <c r="D90" s="70">
        <f t="shared" si="19"/>
        <v>787563.2000000001</v>
      </c>
      <c r="E90" s="70">
        <f t="shared" si="19"/>
        <v>0</v>
      </c>
      <c r="F90" s="74">
        <f t="shared" si="20"/>
        <v>641592.4</v>
      </c>
      <c r="G90" s="74">
        <f t="shared" si="20"/>
        <v>0</v>
      </c>
      <c r="H90" s="74">
        <f aca="true" t="shared" si="24" ref="H90:M90">H72+H78+H84</f>
        <v>87600</v>
      </c>
      <c r="I90" s="74">
        <f t="shared" si="24"/>
        <v>0</v>
      </c>
      <c r="J90" s="74">
        <f t="shared" si="24"/>
        <v>29170.8</v>
      </c>
      <c r="K90" s="74">
        <f t="shared" si="24"/>
        <v>0</v>
      </c>
      <c r="L90" s="74">
        <f t="shared" si="24"/>
        <v>29200</v>
      </c>
      <c r="M90" s="74">
        <f t="shared" si="24"/>
        <v>0</v>
      </c>
      <c r="N90" s="64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</row>
    <row r="91" spans="1:70" s="29" customFormat="1" ht="15.75" thickBot="1">
      <c r="A91" s="64"/>
      <c r="B91" s="65"/>
      <c r="C91" s="69" t="s">
        <v>11</v>
      </c>
      <c r="D91" s="70">
        <f t="shared" si="19"/>
        <v>1654025.7</v>
      </c>
      <c r="E91" s="70">
        <f t="shared" si="19"/>
        <v>0</v>
      </c>
      <c r="F91" s="74">
        <f t="shared" si="20"/>
        <v>1654025.7</v>
      </c>
      <c r="G91" s="74">
        <f t="shared" si="20"/>
        <v>0</v>
      </c>
      <c r="H91" s="74">
        <f aca="true" t="shared" si="25" ref="H91:M91">H73+H79+H85</f>
        <v>0</v>
      </c>
      <c r="I91" s="74">
        <f t="shared" si="25"/>
        <v>0</v>
      </c>
      <c r="J91" s="74">
        <f t="shared" si="25"/>
        <v>0</v>
      </c>
      <c r="K91" s="74">
        <f t="shared" si="25"/>
        <v>0</v>
      </c>
      <c r="L91" s="74">
        <f t="shared" si="25"/>
        <v>0</v>
      </c>
      <c r="M91" s="74">
        <f t="shared" si="25"/>
        <v>0</v>
      </c>
      <c r="N91" s="75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</row>
    <row r="92" spans="1:14" ht="15.75">
      <c r="A92" s="25" t="s">
        <v>23</v>
      </c>
      <c r="B92" s="37" t="s">
        <v>25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9"/>
    </row>
    <row r="93" spans="2:71" s="12" customFormat="1" ht="12.75">
      <c r="B93" s="40" t="s">
        <v>41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5"/>
    </row>
    <row r="94" spans="1:14" s="13" customFormat="1" ht="12.75">
      <c r="A94" s="49" t="s">
        <v>17</v>
      </c>
      <c r="B94" s="46" t="s">
        <v>68</v>
      </c>
      <c r="C94" s="9" t="s">
        <v>6</v>
      </c>
      <c r="D94" s="3">
        <f>D95+D96+D97+D98+D99</f>
        <v>1367929.9</v>
      </c>
      <c r="E94" s="3">
        <f aca="true" t="shared" si="26" ref="E94:M94">E95+E96+E97+E98+E99</f>
        <v>171380.7</v>
      </c>
      <c r="F94" s="3">
        <f t="shared" si="26"/>
        <v>83042.30000000002</v>
      </c>
      <c r="G94" s="3">
        <f t="shared" si="26"/>
        <v>61375.4</v>
      </c>
      <c r="H94" s="3">
        <f t="shared" si="26"/>
        <v>0</v>
      </c>
      <c r="I94" s="3">
        <f t="shared" si="26"/>
        <v>0</v>
      </c>
      <c r="J94" s="3">
        <f t="shared" si="26"/>
        <v>444223.60000000003</v>
      </c>
      <c r="K94" s="3">
        <f t="shared" si="26"/>
        <v>110005.3</v>
      </c>
      <c r="L94" s="3">
        <f t="shared" si="26"/>
        <v>840664</v>
      </c>
      <c r="M94" s="3">
        <f t="shared" si="26"/>
        <v>0</v>
      </c>
      <c r="N94" s="43" t="s">
        <v>39</v>
      </c>
    </row>
    <row r="95" spans="1:14" s="13" customFormat="1" ht="12.75">
      <c r="A95" s="50"/>
      <c r="B95" s="47"/>
      <c r="C95" s="7" t="s">
        <v>7</v>
      </c>
      <c r="D95" s="5">
        <v>114264.1</v>
      </c>
      <c r="E95" s="5">
        <v>114264.1</v>
      </c>
      <c r="F95" s="7">
        <v>4258.8</v>
      </c>
      <c r="G95" s="7">
        <v>4258.8</v>
      </c>
      <c r="H95" s="7">
        <v>0</v>
      </c>
      <c r="I95" s="7">
        <v>0</v>
      </c>
      <c r="J95" s="7">
        <v>110005.3</v>
      </c>
      <c r="K95" s="7">
        <v>110005.3</v>
      </c>
      <c r="L95" s="7">
        <v>0</v>
      </c>
      <c r="M95" s="7">
        <v>0</v>
      </c>
      <c r="N95" s="44"/>
    </row>
    <row r="96" spans="1:14" s="13" customFormat="1" ht="12.75">
      <c r="A96" s="50"/>
      <c r="B96" s="47"/>
      <c r="C96" s="7" t="s">
        <v>8</v>
      </c>
      <c r="D96" s="5">
        <v>558981.8</v>
      </c>
      <c r="E96" s="5">
        <v>44152.9</v>
      </c>
      <c r="F96" s="7">
        <v>44152.9</v>
      </c>
      <c r="G96" s="7">
        <v>44152.9</v>
      </c>
      <c r="H96" s="7">
        <v>0</v>
      </c>
      <c r="I96" s="7">
        <v>0</v>
      </c>
      <c r="J96" s="7">
        <v>132458.9</v>
      </c>
      <c r="K96" s="7">
        <v>0</v>
      </c>
      <c r="L96" s="7">
        <v>382370</v>
      </c>
      <c r="M96" s="7">
        <v>0</v>
      </c>
      <c r="N96" s="44"/>
    </row>
    <row r="97" spans="1:14" s="13" customFormat="1" ht="12.75">
      <c r="A97" s="50"/>
      <c r="B97" s="47"/>
      <c r="C97" s="7" t="s">
        <v>9</v>
      </c>
      <c r="D97" s="5">
        <v>363119.1</v>
      </c>
      <c r="E97" s="5">
        <v>8640.5</v>
      </c>
      <c r="F97" s="7">
        <v>24627</v>
      </c>
      <c r="G97" s="7">
        <v>8640.5</v>
      </c>
      <c r="H97" s="7">
        <v>0</v>
      </c>
      <c r="I97" s="7">
        <v>0</v>
      </c>
      <c r="J97" s="7">
        <v>125298.1</v>
      </c>
      <c r="K97" s="7">
        <v>0</v>
      </c>
      <c r="L97" s="7">
        <v>213194</v>
      </c>
      <c r="M97" s="7">
        <v>0</v>
      </c>
      <c r="N97" s="44"/>
    </row>
    <row r="98" spans="1:14" s="13" customFormat="1" ht="12.75">
      <c r="A98" s="50"/>
      <c r="B98" s="47"/>
      <c r="C98" s="7" t="s">
        <v>10</v>
      </c>
      <c r="D98" s="5">
        <v>331564.9</v>
      </c>
      <c r="E98" s="5">
        <v>4323.2</v>
      </c>
      <c r="F98" s="7">
        <v>10003.6</v>
      </c>
      <c r="G98" s="7">
        <v>4323.2</v>
      </c>
      <c r="H98" s="7">
        <v>0</v>
      </c>
      <c r="I98" s="7">
        <v>0</v>
      </c>
      <c r="J98" s="7">
        <v>76461.3</v>
      </c>
      <c r="K98" s="7">
        <v>0</v>
      </c>
      <c r="L98" s="7">
        <v>245100</v>
      </c>
      <c r="M98" s="7">
        <v>0</v>
      </c>
      <c r="N98" s="44"/>
    </row>
    <row r="99" spans="1:14" s="13" customFormat="1" ht="12.75">
      <c r="A99" s="51"/>
      <c r="B99" s="48"/>
      <c r="C99" s="7" t="s">
        <v>11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45"/>
    </row>
    <row r="100" spans="1:70" s="29" customFormat="1" ht="15">
      <c r="A100" s="64"/>
      <c r="B100" s="65" t="s">
        <v>42</v>
      </c>
      <c r="C100" s="66" t="s">
        <v>6</v>
      </c>
      <c r="D100" s="67">
        <f>D101+D102+D103+D104+D105</f>
        <v>1367929.9</v>
      </c>
      <c r="E100" s="67">
        <f aca="true" t="shared" si="27" ref="E100:M100">E101+E102+E103+E104+E105</f>
        <v>171380.7</v>
      </c>
      <c r="F100" s="67">
        <f>F101+F102+F103+F104+F105</f>
        <v>83042.30000000002</v>
      </c>
      <c r="G100" s="67">
        <f>G101+G102+G103+G104+G105</f>
        <v>61375.4</v>
      </c>
      <c r="H100" s="67">
        <f>H101+H102+H103+H104+H105</f>
        <v>0</v>
      </c>
      <c r="I100" s="67">
        <f t="shared" si="27"/>
        <v>0</v>
      </c>
      <c r="J100" s="67">
        <f t="shared" si="27"/>
        <v>444223.60000000003</v>
      </c>
      <c r="K100" s="67">
        <f t="shared" si="27"/>
        <v>110005.3</v>
      </c>
      <c r="L100" s="67">
        <f t="shared" si="27"/>
        <v>840664</v>
      </c>
      <c r="M100" s="67">
        <f t="shared" si="27"/>
        <v>0</v>
      </c>
      <c r="N100" s="64" t="s">
        <v>39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</row>
    <row r="101" spans="1:70" s="29" customFormat="1" ht="15">
      <c r="A101" s="64"/>
      <c r="B101" s="65"/>
      <c r="C101" s="69" t="s">
        <v>7</v>
      </c>
      <c r="D101" s="70">
        <f>D95</f>
        <v>114264.1</v>
      </c>
      <c r="E101" s="70">
        <f aca="true" t="shared" si="28" ref="E101:M101">E95</f>
        <v>114264.1</v>
      </c>
      <c r="F101" s="70">
        <f t="shared" si="28"/>
        <v>4258.8</v>
      </c>
      <c r="G101" s="70">
        <f t="shared" si="28"/>
        <v>4258.8</v>
      </c>
      <c r="H101" s="70">
        <f t="shared" si="28"/>
        <v>0</v>
      </c>
      <c r="I101" s="70">
        <f t="shared" si="28"/>
        <v>0</v>
      </c>
      <c r="J101" s="70">
        <f t="shared" si="28"/>
        <v>110005.3</v>
      </c>
      <c r="K101" s="70">
        <f t="shared" si="28"/>
        <v>110005.3</v>
      </c>
      <c r="L101" s="70">
        <f t="shared" si="28"/>
        <v>0</v>
      </c>
      <c r="M101" s="70">
        <f t="shared" si="28"/>
        <v>0</v>
      </c>
      <c r="N101" s="64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</row>
    <row r="102" spans="1:70" s="29" customFormat="1" ht="15">
      <c r="A102" s="64"/>
      <c r="B102" s="65"/>
      <c r="C102" s="69" t="s">
        <v>8</v>
      </c>
      <c r="D102" s="70">
        <f aca="true" t="shared" si="29" ref="D102:M105">D96</f>
        <v>558981.8</v>
      </c>
      <c r="E102" s="70">
        <f t="shared" si="29"/>
        <v>44152.9</v>
      </c>
      <c r="F102" s="70">
        <f t="shared" si="29"/>
        <v>44152.9</v>
      </c>
      <c r="G102" s="70">
        <f t="shared" si="29"/>
        <v>44152.9</v>
      </c>
      <c r="H102" s="70">
        <f t="shared" si="29"/>
        <v>0</v>
      </c>
      <c r="I102" s="70">
        <f t="shared" si="29"/>
        <v>0</v>
      </c>
      <c r="J102" s="70">
        <f t="shared" si="29"/>
        <v>132458.9</v>
      </c>
      <c r="K102" s="70">
        <f t="shared" si="29"/>
        <v>0</v>
      </c>
      <c r="L102" s="70">
        <f t="shared" si="29"/>
        <v>382370</v>
      </c>
      <c r="M102" s="70">
        <f t="shared" si="29"/>
        <v>0</v>
      </c>
      <c r="N102" s="64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</row>
    <row r="103" spans="1:70" s="29" customFormat="1" ht="15">
      <c r="A103" s="64"/>
      <c r="B103" s="65"/>
      <c r="C103" s="69" t="s">
        <v>9</v>
      </c>
      <c r="D103" s="70">
        <f t="shared" si="29"/>
        <v>363119.1</v>
      </c>
      <c r="E103" s="70">
        <f t="shared" si="29"/>
        <v>8640.5</v>
      </c>
      <c r="F103" s="70">
        <f t="shared" si="29"/>
        <v>24627</v>
      </c>
      <c r="G103" s="70">
        <f t="shared" si="29"/>
        <v>8640.5</v>
      </c>
      <c r="H103" s="70">
        <f t="shared" si="29"/>
        <v>0</v>
      </c>
      <c r="I103" s="70">
        <f t="shared" si="29"/>
        <v>0</v>
      </c>
      <c r="J103" s="70">
        <f t="shared" si="29"/>
        <v>125298.1</v>
      </c>
      <c r="K103" s="70">
        <f t="shared" si="29"/>
        <v>0</v>
      </c>
      <c r="L103" s="70">
        <f t="shared" si="29"/>
        <v>213194</v>
      </c>
      <c r="M103" s="70">
        <f t="shared" si="29"/>
        <v>0</v>
      </c>
      <c r="N103" s="64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</row>
    <row r="104" spans="1:70" s="29" customFormat="1" ht="15">
      <c r="A104" s="64"/>
      <c r="B104" s="65"/>
      <c r="C104" s="69" t="s">
        <v>10</v>
      </c>
      <c r="D104" s="70">
        <f t="shared" si="29"/>
        <v>331564.9</v>
      </c>
      <c r="E104" s="70">
        <f t="shared" si="29"/>
        <v>4323.2</v>
      </c>
      <c r="F104" s="70">
        <f t="shared" si="29"/>
        <v>10003.6</v>
      </c>
      <c r="G104" s="70">
        <f t="shared" si="29"/>
        <v>4323.2</v>
      </c>
      <c r="H104" s="70">
        <f t="shared" si="29"/>
        <v>0</v>
      </c>
      <c r="I104" s="70">
        <f t="shared" si="29"/>
        <v>0</v>
      </c>
      <c r="J104" s="70">
        <f t="shared" si="29"/>
        <v>76461.3</v>
      </c>
      <c r="K104" s="70">
        <f t="shared" si="29"/>
        <v>0</v>
      </c>
      <c r="L104" s="70">
        <f t="shared" si="29"/>
        <v>245100</v>
      </c>
      <c r="M104" s="70">
        <f t="shared" si="29"/>
        <v>0</v>
      </c>
      <c r="N104" s="64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</row>
    <row r="105" spans="1:70" s="29" customFormat="1" ht="15.75" thickBot="1">
      <c r="A105" s="64"/>
      <c r="B105" s="65"/>
      <c r="C105" s="69" t="s">
        <v>11</v>
      </c>
      <c r="D105" s="70">
        <f t="shared" si="29"/>
        <v>0</v>
      </c>
      <c r="E105" s="70">
        <f t="shared" si="29"/>
        <v>0</v>
      </c>
      <c r="F105" s="70">
        <f t="shared" si="29"/>
        <v>0</v>
      </c>
      <c r="G105" s="70">
        <f t="shared" si="29"/>
        <v>0</v>
      </c>
      <c r="H105" s="70">
        <f t="shared" si="29"/>
        <v>0</v>
      </c>
      <c r="I105" s="70">
        <f t="shared" si="29"/>
        <v>0</v>
      </c>
      <c r="J105" s="70">
        <f t="shared" si="29"/>
        <v>0</v>
      </c>
      <c r="K105" s="70">
        <f t="shared" si="29"/>
        <v>0</v>
      </c>
      <c r="L105" s="70">
        <f t="shared" si="29"/>
        <v>0</v>
      </c>
      <c r="M105" s="70">
        <f t="shared" si="29"/>
        <v>0</v>
      </c>
      <c r="N105" s="7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</row>
    <row r="106" spans="1:14" ht="15.75">
      <c r="A106" s="25" t="s">
        <v>24</v>
      </c>
      <c r="B106" s="37" t="s">
        <v>67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9"/>
    </row>
    <row r="107" spans="2:71" s="12" customFormat="1" ht="12.75">
      <c r="B107" s="58" t="s">
        <v>43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60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5"/>
    </row>
    <row r="108" spans="1:14" s="13" customFormat="1" ht="12.75">
      <c r="A108" s="49"/>
      <c r="B108" s="46" t="s">
        <v>60</v>
      </c>
      <c r="C108" s="9" t="s">
        <v>6</v>
      </c>
      <c r="D108" s="3">
        <f>D109+D110+D111+D112+D113</f>
        <v>6087918.62</v>
      </c>
      <c r="E108" s="3">
        <f aca="true" t="shared" si="30" ref="E108:M108">E109+E110+E111+E112+E113</f>
        <v>240381.1</v>
      </c>
      <c r="F108" s="3">
        <f t="shared" si="30"/>
        <v>535387.95</v>
      </c>
      <c r="G108" s="3">
        <f t="shared" si="30"/>
        <v>40440.1</v>
      </c>
      <c r="H108" s="3">
        <f t="shared" si="30"/>
        <v>3470105.39</v>
      </c>
      <c r="I108" s="3">
        <f t="shared" si="30"/>
        <v>155734.5</v>
      </c>
      <c r="J108" s="3">
        <f t="shared" si="30"/>
        <v>2082425.28</v>
      </c>
      <c r="K108" s="3">
        <f t="shared" si="30"/>
        <v>44206.49999999999</v>
      </c>
      <c r="L108" s="3">
        <f t="shared" si="30"/>
        <v>0</v>
      </c>
      <c r="M108" s="3">
        <f t="shared" si="30"/>
        <v>0</v>
      </c>
      <c r="N108" s="43" t="s">
        <v>39</v>
      </c>
    </row>
    <row r="109" spans="1:14" s="13" customFormat="1" ht="12.75">
      <c r="A109" s="50"/>
      <c r="B109" s="47"/>
      <c r="C109" s="14" t="s">
        <v>7</v>
      </c>
      <c r="D109" s="5">
        <v>201081.1</v>
      </c>
      <c r="E109" s="5">
        <v>201081.1</v>
      </c>
      <c r="F109" s="7">
        <v>1140.1000000000008</v>
      </c>
      <c r="G109" s="7">
        <v>1140.1000000000008</v>
      </c>
      <c r="H109" s="7">
        <v>155734.5</v>
      </c>
      <c r="I109" s="7">
        <v>155734.5</v>
      </c>
      <c r="J109" s="7">
        <v>44206.49999999999</v>
      </c>
      <c r="K109" s="7">
        <v>44206.49999999999</v>
      </c>
      <c r="L109" s="10">
        <v>0</v>
      </c>
      <c r="M109" s="7">
        <v>0</v>
      </c>
      <c r="N109" s="44"/>
    </row>
    <row r="110" spans="1:14" s="13" customFormat="1" ht="12.75">
      <c r="A110" s="50"/>
      <c r="B110" s="47"/>
      <c r="C110" s="14" t="s">
        <v>8</v>
      </c>
      <c r="D110" s="5">
        <v>1939121.7</v>
      </c>
      <c r="E110" s="5">
        <v>13100</v>
      </c>
      <c r="F110" s="7">
        <v>366337.01</v>
      </c>
      <c r="G110" s="7">
        <v>13100</v>
      </c>
      <c r="H110" s="7">
        <v>1061745.01</v>
      </c>
      <c r="I110" s="7">
        <v>0</v>
      </c>
      <c r="J110" s="7">
        <v>511039.68</v>
      </c>
      <c r="K110" s="7">
        <v>0</v>
      </c>
      <c r="L110" s="10">
        <v>0</v>
      </c>
      <c r="M110" s="7">
        <v>0</v>
      </c>
      <c r="N110" s="44"/>
    </row>
    <row r="111" spans="1:14" s="13" customFormat="1" ht="12.75">
      <c r="A111" s="50"/>
      <c r="B111" s="47"/>
      <c r="C111" s="14" t="s">
        <v>9</v>
      </c>
      <c r="D111" s="5">
        <v>1525099.17</v>
      </c>
      <c r="E111" s="5">
        <v>13100</v>
      </c>
      <c r="F111" s="7">
        <v>80892.85999999999</v>
      </c>
      <c r="G111" s="7">
        <v>13100</v>
      </c>
      <c r="H111" s="7">
        <v>947356.22</v>
      </c>
      <c r="I111" s="7">
        <v>0</v>
      </c>
      <c r="J111" s="7">
        <v>496850.08999999997</v>
      </c>
      <c r="K111" s="7">
        <v>0</v>
      </c>
      <c r="L111" s="10">
        <v>0</v>
      </c>
      <c r="M111" s="7">
        <v>0</v>
      </c>
      <c r="N111" s="44"/>
    </row>
    <row r="112" spans="1:14" s="13" customFormat="1" ht="12.75">
      <c r="A112" s="50"/>
      <c r="B112" s="47"/>
      <c r="C112" s="14" t="s">
        <v>10</v>
      </c>
      <c r="D112" s="5">
        <v>1972686.82</v>
      </c>
      <c r="E112" s="5">
        <v>13100</v>
      </c>
      <c r="F112" s="7">
        <v>64521.49</v>
      </c>
      <c r="G112" s="7">
        <v>13100</v>
      </c>
      <c r="H112" s="7">
        <v>967822.29</v>
      </c>
      <c r="I112" s="7">
        <v>0</v>
      </c>
      <c r="J112" s="7">
        <v>940343.04</v>
      </c>
      <c r="K112" s="7">
        <v>0</v>
      </c>
      <c r="L112" s="10">
        <v>0</v>
      </c>
      <c r="M112" s="7">
        <v>0</v>
      </c>
      <c r="N112" s="44"/>
    </row>
    <row r="113" spans="1:14" s="13" customFormat="1" ht="12.75">
      <c r="A113" s="51"/>
      <c r="B113" s="48"/>
      <c r="C113" s="14" t="s">
        <v>11</v>
      </c>
      <c r="D113" s="5">
        <v>449929.82999999996</v>
      </c>
      <c r="E113" s="5">
        <v>0</v>
      </c>
      <c r="F113" s="7">
        <v>22496.49</v>
      </c>
      <c r="G113" s="7">
        <v>0</v>
      </c>
      <c r="H113" s="7">
        <v>337447.37</v>
      </c>
      <c r="I113" s="7">
        <v>0</v>
      </c>
      <c r="J113" s="7">
        <v>89985.97</v>
      </c>
      <c r="K113" s="7">
        <v>0</v>
      </c>
      <c r="L113" s="10">
        <v>0</v>
      </c>
      <c r="M113" s="7">
        <v>0</v>
      </c>
      <c r="N113" s="45"/>
    </row>
    <row r="114" spans="1:14" s="13" customFormat="1" ht="12.75">
      <c r="A114" s="49"/>
      <c r="B114" s="46" t="s">
        <v>61</v>
      </c>
      <c r="C114" s="9" t="s">
        <v>6</v>
      </c>
      <c r="D114" s="3">
        <f>D115+D116+D117+D118+D119</f>
        <v>838768.38</v>
      </c>
      <c r="E114" s="3">
        <f aca="true" t="shared" si="31" ref="E114:L114">E115+E116+E117+E118+E119</f>
        <v>0</v>
      </c>
      <c r="F114" s="3">
        <f t="shared" si="31"/>
        <v>838768.38</v>
      </c>
      <c r="G114" s="3">
        <f t="shared" si="31"/>
        <v>0</v>
      </c>
      <c r="H114" s="3">
        <f t="shared" si="31"/>
        <v>0</v>
      </c>
      <c r="I114" s="3">
        <f t="shared" si="31"/>
        <v>0</v>
      </c>
      <c r="J114" s="3">
        <f t="shared" si="31"/>
        <v>0</v>
      </c>
      <c r="K114" s="3">
        <f t="shared" si="31"/>
        <v>0</v>
      </c>
      <c r="L114" s="3">
        <f t="shared" si="31"/>
        <v>0</v>
      </c>
      <c r="M114" s="3">
        <f>M115+M116+M117+M118+M119</f>
        <v>0</v>
      </c>
      <c r="N114" s="43" t="s">
        <v>39</v>
      </c>
    </row>
    <row r="115" spans="1:14" s="13" customFormat="1" ht="12.75">
      <c r="A115" s="50"/>
      <c r="B115" s="47"/>
      <c r="C115" s="14" t="s">
        <v>7</v>
      </c>
      <c r="D115" s="5">
        <v>0</v>
      </c>
      <c r="E115" s="5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44"/>
    </row>
    <row r="116" spans="1:14" s="13" customFormat="1" ht="12.75">
      <c r="A116" s="50"/>
      <c r="B116" s="47"/>
      <c r="C116" s="14" t="s">
        <v>8</v>
      </c>
      <c r="D116" s="5">
        <v>204708.37</v>
      </c>
      <c r="E116" s="5">
        <v>0</v>
      </c>
      <c r="F116" s="7">
        <v>204708.37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44"/>
    </row>
    <row r="117" spans="1:14" s="13" customFormat="1" ht="12.75">
      <c r="A117" s="50"/>
      <c r="B117" s="47"/>
      <c r="C117" s="14" t="s">
        <v>9</v>
      </c>
      <c r="D117" s="5">
        <v>200142.33</v>
      </c>
      <c r="E117" s="5">
        <v>0</v>
      </c>
      <c r="F117" s="7">
        <v>200142.33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44"/>
    </row>
    <row r="118" spans="1:14" s="13" customFormat="1" ht="12.75">
      <c r="A118" s="50"/>
      <c r="B118" s="47"/>
      <c r="C118" s="14" t="s">
        <v>10</v>
      </c>
      <c r="D118" s="5">
        <v>211150.16</v>
      </c>
      <c r="E118" s="5">
        <v>0</v>
      </c>
      <c r="F118" s="7">
        <v>211150.16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44"/>
    </row>
    <row r="119" spans="1:14" s="13" customFormat="1" ht="12.75">
      <c r="A119" s="51"/>
      <c r="B119" s="48"/>
      <c r="C119" s="14" t="s">
        <v>11</v>
      </c>
      <c r="D119" s="5">
        <v>222767.52</v>
      </c>
      <c r="E119" s="5">
        <v>0</v>
      </c>
      <c r="F119" s="7">
        <v>222767.52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45"/>
    </row>
    <row r="120" spans="1:70" s="29" customFormat="1" ht="15" customHeight="1">
      <c r="A120" s="64"/>
      <c r="B120" s="65" t="s">
        <v>44</v>
      </c>
      <c r="C120" s="66" t="s">
        <v>6</v>
      </c>
      <c r="D120" s="67">
        <f>D121+D122+D123+D124+D125</f>
        <v>6926687</v>
      </c>
      <c r="E120" s="67">
        <f aca="true" t="shared" si="32" ref="E120:M120">E121+E122+E123+E124+E125</f>
        <v>240381.1</v>
      </c>
      <c r="F120" s="67">
        <f t="shared" si="32"/>
        <v>1374156.3299999998</v>
      </c>
      <c r="G120" s="67">
        <f t="shared" si="32"/>
        <v>40440.1</v>
      </c>
      <c r="H120" s="67">
        <f t="shared" si="32"/>
        <v>3470105.39</v>
      </c>
      <c r="I120" s="67">
        <f t="shared" si="32"/>
        <v>155734.5</v>
      </c>
      <c r="J120" s="67">
        <f t="shared" si="32"/>
        <v>2082425.28</v>
      </c>
      <c r="K120" s="67">
        <f t="shared" si="32"/>
        <v>44206.49999999999</v>
      </c>
      <c r="L120" s="67">
        <f t="shared" si="32"/>
        <v>0</v>
      </c>
      <c r="M120" s="67">
        <f t="shared" si="32"/>
        <v>0</v>
      </c>
      <c r="N120" s="76" t="s">
        <v>39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</row>
    <row r="121" spans="1:70" s="29" customFormat="1" ht="15">
      <c r="A121" s="64"/>
      <c r="B121" s="65"/>
      <c r="C121" s="69" t="s">
        <v>7</v>
      </c>
      <c r="D121" s="70">
        <f aca="true" t="shared" si="33" ref="D121:E125">F121+H121+J121+L121</f>
        <v>201081.1</v>
      </c>
      <c r="E121" s="70">
        <f t="shared" si="33"/>
        <v>201081.1</v>
      </c>
      <c r="F121" s="70">
        <f>F109+F115</f>
        <v>1140.1000000000008</v>
      </c>
      <c r="G121" s="70">
        <f aca="true" t="shared" si="34" ref="G121:M121">G109+G115</f>
        <v>1140.1000000000008</v>
      </c>
      <c r="H121" s="70">
        <f t="shared" si="34"/>
        <v>155734.5</v>
      </c>
      <c r="I121" s="70">
        <f t="shared" si="34"/>
        <v>155734.5</v>
      </c>
      <c r="J121" s="70">
        <f t="shared" si="34"/>
        <v>44206.49999999999</v>
      </c>
      <c r="K121" s="70">
        <f t="shared" si="34"/>
        <v>44206.49999999999</v>
      </c>
      <c r="L121" s="70">
        <f t="shared" si="34"/>
        <v>0</v>
      </c>
      <c r="M121" s="70">
        <f t="shared" si="34"/>
        <v>0</v>
      </c>
      <c r="N121" s="77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</row>
    <row r="122" spans="1:70" s="29" customFormat="1" ht="15">
      <c r="A122" s="64"/>
      <c r="B122" s="65"/>
      <c r="C122" s="69" t="s">
        <v>8</v>
      </c>
      <c r="D122" s="70">
        <f t="shared" si="33"/>
        <v>2143830.0700000003</v>
      </c>
      <c r="E122" s="70">
        <f t="shared" si="33"/>
        <v>13100</v>
      </c>
      <c r="F122" s="70">
        <f aca="true" t="shared" si="35" ref="F122:M125">F110+F116</f>
        <v>571045.38</v>
      </c>
      <c r="G122" s="70">
        <f t="shared" si="35"/>
        <v>13100</v>
      </c>
      <c r="H122" s="70">
        <f t="shared" si="35"/>
        <v>1061745.01</v>
      </c>
      <c r="I122" s="70">
        <f t="shared" si="35"/>
        <v>0</v>
      </c>
      <c r="J122" s="70">
        <f t="shared" si="35"/>
        <v>511039.68</v>
      </c>
      <c r="K122" s="70">
        <f t="shared" si="35"/>
        <v>0</v>
      </c>
      <c r="L122" s="70">
        <f t="shared" si="35"/>
        <v>0</v>
      </c>
      <c r="M122" s="70">
        <f t="shared" si="35"/>
        <v>0</v>
      </c>
      <c r="N122" s="77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</row>
    <row r="123" spans="1:70" s="29" customFormat="1" ht="15">
      <c r="A123" s="64"/>
      <c r="B123" s="65"/>
      <c r="C123" s="69" t="s">
        <v>9</v>
      </c>
      <c r="D123" s="70">
        <f t="shared" si="33"/>
        <v>1725241.5</v>
      </c>
      <c r="E123" s="70">
        <f t="shared" si="33"/>
        <v>13100</v>
      </c>
      <c r="F123" s="70">
        <f t="shared" si="35"/>
        <v>281035.18999999994</v>
      </c>
      <c r="G123" s="70">
        <f t="shared" si="35"/>
        <v>13100</v>
      </c>
      <c r="H123" s="70">
        <f t="shared" si="35"/>
        <v>947356.22</v>
      </c>
      <c r="I123" s="70">
        <f t="shared" si="35"/>
        <v>0</v>
      </c>
      <c r="J123" s="70">
        <f t="shared" si="35"/>
        <v>496850.08999999997</v>
      </c>
      <c r="K123" s="70">
        <f t="shared" si="35"/>
        <v>0</v>
      </c>
      <c r="L123" s="70">
        <f t="shared" si="35"/>
        <v>0</v>
      </c>
      <c r="M123" s="70">
        <f t="shared" si="35"/>
        <v>0</v>
      </c>
      <c r="N123" s="77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</row>
    <row r="124" spans="1:70" s="29" customFormat="1" ht="15">
      <c r="A124" s="64"/>
      <c r="B124" s="65"/>
      <c r="C124" s="69" t="s">
        <v>10</v>
      </c>
      <c r="D124" s="70">
        <f t="shared" si="33"/>
        <v>2183836.98</v>
      </c>
      <c r="E124" s="70">
        <f t="shared" si="33"/>
        <v>13100</v>
      </c>
      <c r="F124" s="70">
        <f t="shared" si="35"/>
        <v>275671.65</v>
      </c>
      <c r="G124" s="70">
        <f t="shared" si="35"/>
        <v>13100</v>
      </c>
      <c r="H124" s="70">
        <f t="shared" si="35"/>
        <v>967822.29</v>
      </c>
      <c r="I124" s="70">
        <f t="shared" si="35"/>
        <v>0</v>
      </c>
      <c r="J124" s="70">
        <f t="shared" si="35"/>
        <v>940343.04</v>
      </c>
      <c r="K124" s="70">
        <f t="shared" si="35"/>
        <v>0</v>
      </c>
      <c r="L124" s="70">
        <f t="shared" si="35"/>
        <v>0</v>
      </c>
      <c r="M124" s="70">
        <f t="shared" si="35"/>
        <v>0</v>
      </c>
      <c r="N124" s="77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</row>
    <row r="125" spans="1:70" s="29" customFormat="1" ht="15.75" thickBot="1">
      <c r="A125" s="75"/>
      <c r="B125" s="65"/>
      <c r="C125" s="78" t="s">
        <v>11</v>
      </c>
      <c r="D125" s="70">
        <f t="shared" si="33"/>
        <v>672697.35</v>
      </c>
      <c r="E125" s="70">
        <f t="shared" si="33"/>
        <v>0</v>
      </c>
      <c r="F125" s="70">
        <f t="shared" si="35"/>
        <v>245264.00999999998</v>
      </c>
      <c r="G125" s="70">
        <f t="shared" si="35"/>
        <v>0</v>
      </c>
      <c r="H125" s="70">
        <f t="shared" si="35"/>
        <v>337447.37</v>
      </c>
      <c r="I125" s="70">
        <f t="shared" si="35"/>
        <v>0</v>
      </c>
      <c r="J125" s="70">
        <f t="shared" si="35"/>
        <v>89985.97</v>
      </c>
      <c r="K125" s="70">
        <f t="shared" si="35"/>
        <v>0</v>
      </c>
      <c r="L125" s="70">
        <f t="shared" si="35"/>
        <v>0</v>
      </c>
      <c r="M125" s="70">
        <f t="shared" si="35"/>
        <v>0</v>
      </c>
      <c r="N125" s="79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</row>
    <row r="126" spans="1:70" s="31" customFormat="1" ht="15">
      <c r="A126" s="80"/>
      <c r="B126" s="81" t="s">
        <v>27</v>
      </c>
      <c r="C126" s="66" t="s">
        <v>6</v>
      </c>
      <c r="D126" s="67">
        <f>D127+D128+D129+D130+D131</f>
        <v>12579495.8</v>
      </c>
      <c r="E126" s="67">
        <f aca="true" t="shared" si="36" ref="E126:M126">E127+E128+E129+E130+E131</f>
        <v>1024847</v>
      </c>
      <c r="F126" s="67">
        <f t="shared" si="36"/>
        <v>5424681.529999999</v>
      </c>
      <c r="G126" s="67">
        <f t="shared" si="36"/>
        <v>703432.3</v>
      </c>
      <c r="H126" s="67">
        <f t="shared" si="36"/>
        <v>3645305.39</v>
      </c>
      <c r="I126" s="67">
        <f t="shared" si="36"/>
        <v>155734.5</v>
      </c>
      <c r="J126" s="67">
        <f t="shared" si="36"/>
        <v>2610444.8800000004</v>
      </c>
      <c r="K126" s="67">
        <f t="shared" si="36"/>
        <v>165680.19999999998</v>
      </c>
      <c r="L126" s="67">
        <f t="shared" si="36"/>
        <v>899064</v>
      </c>
      <c r="M126" s="67">
        <f t="shared" si="36"/>
        <v>0</v>
      </c>
      <c r="N126" s="82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</row>
    <row r="127" spans="1:70" s="31" customFormat="1" ht="15">
      <c r="A127" s="64"/>
      <c r="B127" s="65"/>
      <c r="C127" s="69" t="s">
        <v>7</v>
      </c>
      <c r="D127" s="70">
        <f aca="true" t="shared" si="37" ref="D127:E131">F127+H127+J127+L127</f>
        <v>565422.1</v>
      </c>
      <c r="E127" s="70">
        <f t="shared" si="37"/>
        <v>490376.3999999999</v>
      </c>
      <c r="F127" s="70">
        <f>F29+F61+F87+F95+F121</f>
        <v>250007.4</v>
      </c>
      <c r="G127" s="70">
        <f aca="true" t="shared" si="38" ref="G127:M127">G29+G61+G87+G95+G121</f>
        <v>174961.69999999998</v>
      </c>
      <c r="H127" s="70">
        <f t="shared" si="38"/>
        <v>155734.5</v>
      </c>
      <c r="I127" s="70">
        <f t="shared" si="38"/>
        <v>155734.5</v>
      </c>
      <c r="J127" s="70">
        <f t="shared" si="38"/>
        <v>159680.19999999998</v>
      </c>
      <c r="K127" s="70">
        <f t="shared" si="38"/>
        <v>159680.19999999998</v>
      </c>
      <c r="L127" s="70">
        <f t="shared" si="38"/>
        <v>0</v>
      </c>
      <c r="M127" s="70">
        <f t="shared" si="38"/>
        <v>0</v>
      </c>
      <c r="N127" s="83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</row>
    <row r="128" spans="1:70" s="31" customFormat="1" ht="15">
      <c r="A128" s="64"/>
      <c r="B128" s="65"/>
      <c r="C128" s="69" t="s">
        <v>8</v>
      </c>
      <c r="D128" s="70">
        <f t="shared" si="37"/>
        <v>3288043.67</v>
      </c>
      <c r="E128" s="70">
        <f t="shared" si="37"/>
        <v>214806.9</v>
      </c>
      <c r="F128" s="70">
        <f aca="true" t="shared" si="39" ref="F128:M131">F30+F62+F88+F96+F122</f>
        <v>1183444.08</v>
      </c>
      <c r="G128" s="70">
        <f t="shared" si="39"/>
        <v>211806.9</v>
      </c>
      <c r="H128" s="70">
        <f t="shared" si="39"/>
        <v>1061745.01</v>
      </c>
      <c r="I128" s="70">
        <f t="shared" si="39"/>
        <v>0</v>
      </c>
      <c r="J128" s="70">
        <f t="shared" si="39"/>
        <v>660484.58</v>
      </c>
      <c r="K128" s="70">
        <f t="shared" si="39"/>
        <v>3000</v>
      </c>
      <c r="L128" s="70">
        <f t="shared" si="39"/>
        <v>382370</v>
      </c>
      <c r="M128" s="70">
        <f t="shared" si="39"/>
        <v>0</v>
      </c>
      <c r="N128" s="83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</row>
    <row r="129" spans="1:70" s="31" customFormat="1" ht="15">
      <c r="A129" s="64"/>
      <c r="B129" s="65"/>
      <c r="C129" s="69" t="s">
        <v>9</v>
      </c>
      <c r="D129" s="70">
        <f t="shared" si="37"/>
        <v>2771638.8</v>
      </c>
      <c r="E129" s="70">
        <f t="shared" si="37"/>
        <v>225226.7</v>
      </c>
      <c r="F129" s="70">
        <f t="shared" si="39"/>
        <v>839969.5899999999</v>
      </c>
      <c r="G129" s="70">
        <f t="shared" si="39"/>
        <v>222226.7</v>
      </c>
      <c r="H129" s="70">
        <f t="shared" si="39"/>
        <v>1034956.22</v>
      </c>
      <c r="I129" s="70">
        <f t="shared" si="39"/>
        <v>0</v>
      </c>
      <c r="J129" s="70">
        <f t="shared" si="39"/>
        <v>654318.99</v>
      </c>
      <c r="K129" s="70">
        <f t="shared" si="39"/>
        <v>3000</v>
      </c>
      <c r="L129" s="70">
        <f t="shared" si="39"/>
        <v>242394</v>
      </c>
      <c r="M129" s="70">
        <f t="shared" si="39"/>
        <v>0</v>
      </c>
      <c r="N129" s="83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</row>
    <row r="130" spans="1:70" s="31" customFormat="1" ht="15">
      <c r="A130" s="64"/>
      <c r="B130" s="65"/>
      <c r="C130" s="69" t="s">
        <v>10</v>
      </c>
      <c r="D130" s="70">
        <f t="shared" si="37"/>
        <v>3481570.2800000003</v>
      </c>
      <c r="E130" s="70">
        <f t="shared" si="37"/>
        <v>94437</v>
      </c>
      <c r="F130" s="70">
        <f t="shared" si="39"/>
        <v>1105872.85</v>
      </c>
      <c r="G130" s="70">
        <f t="shared" si="39"/>
        <v>94437</v>
      </c>
      <c r="H130" s="70">
        <f t="shared" si="39"/>
        <v>1055422.29</v>
      </c>
      <c r="I130" s="70">
        <f t="shared" si="39"/>
        <v>0</v>
      </c>
      <c r="J130" s="70">
        <f t="shared" si="39"/>
        <v>1045975.14</v>
      </c>
      <c r="K130" s="70">
        <f t="shared" si="39"/>
        <v>0</v>
      </c>
      <c r="L130" s="70">
        <f t="shared" si="39"/>
        <v>274300</v>
      </c>
      <c r="M130" s="70">
        <f t="shared" si="39"/>
        <v>0</v>
      </c>
      <c r="N130" s="83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</row>
    <row r="131" spans="1:70" s="31" customFormat="1" ht="15">
      <c r="A131" s="64"/>
      <c r="B131" s="65"/>
      <c r="C131" s="69" t="s">
        <v>11</v>
      </c>
      <c r="D131" s="70">
        <f t="shared" si="37"/>
        <v>2472820.95</v>
      </c>
      <c r="E131" s="70">
        <f t="shared" si="37"/>
        <v>0</v>
      </c>
      <c r="F131" s="70">
        <f t="shared" si="39"/>
        <v>2045387.6099999999</v>
      </c>
      <c r="G131" s="70">
        <f>G33+G65+G91+G99+G125</f>
        <v>0</v>
      </c>
      <c r="H131" s="70">
        <f t="shared" si="39"/>
        <v>337447.37</v>
      </c>
      <c r="I131" s="70">
        <f t="shared" si="39"/>
        <v>0</v>
      </c>
      <c r="J131" s="70">
        <f t="shared" si="39"/>
        <v>89985.97</v>
      </c>
      <c r="K131" s="70">
        <f t="shared" si="39"/>
        <v>0</v>
      </c>
      <c r="L131" s="70">
        <f t="shared" si="39"/>
        <v>0</v>
      </c>
      <c r="M131" s="70">
        <f t="shared" si="39"/>
        <v>0</v>
      </c>
      <c r="N131" s="84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</row>
    <row r="132" spans="1:14" ht="15">
      <c r="A132" s="34" t="s">
        <v>28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6"/>
    </row>
    <row r="133" ht="15">
      <c r="F133" s="23"/>
    </row>
    <row r="134" ht="15">
      <c r="F134" s="23"/>
    </row>
    <row r="136" ht="15">
      <c r="F136" s="23"/>
    </row>
  </sheetData>
  <sheetProtection/>
  <mergeCells count="81">
    <mergeCell ref="N126:N131"/>
    <mergeCell ref="N60:N65"/>
    <mergeCell ref="N28:N33"/>
    <mergeCell ref="A114:A119"/>
    <mergeCell ref="B114:B119"/>
    <mergeCell ref="N114:N119"/>
    <mergeCell ref="B94:B99"/>
    <mergeCell ref="N94:N99"/>
    <mergeCell ref="A94:A99"/>
    <mergeCell ref="A68:A73"/>
    <mergeCell ref="B54:B59"/>
    <mergeCell ref="A54:A59"/>
    <mergeCell ref="B74:B79"/>
    <mergeCell ref="A108:A113"/>
    <mergeCell ref="B108:B113"/>
    <mergeCell ref="B106:N106"/>
    <mergeCell ref="A74:A79"/>
    <mergeCell ref="A80:A85"/>
    <mergeCell ref="B93:N93"/>
    <mergeCell ref="N86:N91"/>
    <mergeCell ref="B9:N9"/>
    <mergeCell ref="L5:M5"/>
    <mergeCell ref="B120:B125"/>
    <mergeCell ref="B107:N107"/>
    <mergeCell ref="B35:N35"/>
    <mergeCell ref="N48:N53"/>
    <mergeCell ref="N36:N41"/>
    <mergeCell ref="N42:N47"/>
    <mergeCell ref="N54:N59"/>
    <mergeCell ref="B36:B41"/>
    <mergeCell ref="N4:N6"/>
    <mergeCell ref="J5:K5"/>
    <mergeCell ref="F4:M4"/>
    <mergeCell ref="H5:I5"/>
    <mergeCell ref="J1:N1"/>
    <mergeCell ref="C2:M2"/>
    <mergeCell ref="F5:G5"/>
    <mergeCell ref="A28:A33"/>
    <mergeCell ref="A4:A6"/>
    <mergeCell ref="B4:B6"/>
    <mergeCell ref="C4:C6"/>
    <mergeCell ref="D4:E5"/>
    <mergeCell ref="B7:N7"/>
    <mergeCell ref="B8:N8"/>
    <mergeCell ref="B22:B27"/>
    <mergeCell ref="N22:N27"/>
    <mergeCell ref="A10:A15"/>
    <mergeCell ref="A16:A21"/>
    <mergeCell ref="A22:A27"/>
    <mergeCell ref="N10:N15"/>
    <mergeCell ref="B10:B15"/>
    <mergeCell ref="N16:N21"/>
    <mergeCell ref="B16:B21"/>
    <mergeCell ref="A120:A125"/>
    <mergeCell ref="B28:B33"/>
    <mergeCell ref="B34:N34"/>
    <mergeCell ref="A60:A65"/>
    <mergeCell ref="B60:B65"/>
    <mergeCell ref="A36:A41"/>
    <mergeCell ref="A42:A47"/>
    <mergeCell ref="A48:A53"/>
    <mergeCell ref="B42:B47"/>
    <mergeCell ref="B48:B53"/>
    <mergeCell ref="N68:N73"/>
    <mergeCell ref="B80:B85"/>
    <mergeCell ref="N80:N85"/>
    <mergeCell ref="N120:N125"/>
    <mergeCell ref="N100:N105"/>
    <mergeCell ref="N108:N113"/>
    <mergeCell ref="B68:B73"/>
    <mergeCell ref="N74:N79"/>
    <mergeCell ref="A132:N132"/>
    <mergeCell ref="B66:N66"/>
    <mergeCell ref="A86:A91"/>
    <mergeCell ref="B86:B91"/>
    <mergeCell ref="B92:N92"/>
    <mergeCell ref="A100:A105"/>
    <mergeCell ref="B100:B105"/>
    <mergeCell ref="B126:B131"/>
    <mergeCell ref="A126:A131"/>
    <mergeCell ref="B67:N67"/>
  </mergeCells>
  <printOptions/>
  <pageMargins left="0.31496062992125984" right="0.3937007874015748" top="0.35433070866141736" bottom="0.31496062992125984" header="0.31496062992125984" footer="0.31496062992125984"/>
  <pageSetup horizontalDpi="600" verticalDpi="600" orientation="landscape" paperSize="9" scale="84" r:id="rId1"/>
  <rowBreaks count="1" manualBreakCount="1"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Витковская</cp:lastModifiedBy>
  <cp:lastPrinted>2016-04-07T05:17:48Z</cp:lastPrinted>
  <dcterms:created xsi:type="dcterms:W3CDTF">2014-08-20T07:30:27Z</dcterms:created>
  <dcterms:modified xsi:type="dcterms:W3CDTF">2016-04-07T05:18:20Z</dcterms:modified>
  <cp:category/>
  <cp:version/>
  <cp:contentType/>
  <cp:contentStatus/>
</cp:coreProperties>
</file>