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G104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<sst xmlns="http://schemas.openxmlformats.org/spreadsheetml/2006/main" count="242" uniqueCount="61">
  <si>
    <t>«Развитие культуры и туризма»  муниципального образования «Город Томск</t>
  </si>
  <si>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</si>
  <si>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</si>
  <si>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</si>
  <si>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</si>
  <si>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</si>
  <si>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</si>
  <si>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</si>
  <si>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</si>
  <si>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</si>
  <si>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</si>
  <si>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</si>
  <si>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</si>
  <si>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</si>
  <si>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</si>
  <si>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</si>
  <si>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</si>
  <si>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</si>
  <si>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</si>
  <si>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</si>
  <si>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</si>
  <si>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</si>
  <si>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</si>
  <si>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</si>
  <si>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</si>
  <si>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</si>
  <si>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</si>
  <si>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</si>
  <si>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</si>
  <si>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</si>
  <si>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</si>
  <si>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</si>
  <si>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</si>
  <si>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</si>
  <si>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</si>
  <si>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 xml:space="preserve">МАУ Зрелищный центр «Аэлита» 
(Зрелищный центр  «Аэлита»)
</t>
  </si>
  <si>
    <t xml:space="preserve"> МАУ Зрелищный центр «Аэлита» (Дом культуры «Тимирязевский»)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</si>
  <si>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</si>
  <si>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</si>
  <si>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</si>
  <si>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</si>
  <si>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</si>
  <si>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</si>
  <si>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</si>
  <si>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</si>
  <si>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</si>
  <si>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</si>
  <si>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</si>
  <si>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</si>
  <si>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</si>
  <si>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</si>
  <si>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</si>
  <si>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</si>
  <si>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</si>
  <si>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</si>
  <si>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Наименования целей, задач, мероприятий муниципальной подпрограммы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</si>
  <si>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</si>
  <si>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</si>
  <si>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</si>
  <si>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Приложение 12
к постановлению
администрации Города Томска от    №
</t>
  </si>
  <si>
    <t>Города Томска от 20.03.2017 № 164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</si>
</sst>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6"/>
  <sheetViews>
    <sheetView tabSelected="1" zoomScalePageLayoutView="0" workbookViewId="0" topLeftCell="A18">
      <pane ySplit="1575" topLeftCell="BM1" activePane="bottomLeft" state="split"/>
      <selection pane="topLeft" activeCell="R15" sqref="R15"/>
      <selection pane="bottomLeft" activeCell="A4" sqref="A4:O4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9.75390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50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6" customFormat="1" ht="15.75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16" customFormat="1" ht="15.75">
      <c r="A4" s="51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ht="15.75"/>
    <row r="7" spans="1:15" ht="39.75" customHeight="1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5.75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.75">
      <c r="A9" s="53" t="s">
        <v>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5.75">
      <c r="A10" s="53" t="s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ht="15.75">
      <c r="A11" s="1"/>
    </row>
    <row r="12" ht="15.75">
      <c r="A12" s="2"/>
    </row>
    <row r="13" spans="1:15" ht="15.75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ht="15.75">
      <c r="A14" s="2"/>
    </row>
    <row r="15" spans="1:7" ht="15.75">
      <c r="A15" s="2"/>
      <c r="G15" s="2" t="s">
        <v>23</v>
      </c>
    </row>
    <row r="16" spans="1:7" ht="15.75">
      <c r="A16" s="2"/>
      <c r="G16" s="2"/>
    </row>
    <row r="17" spans="1:16" ht="25.5" customHeight="1">
      <c r="A17" s="42" t="s">
        <v>2</v>
      </c>
      <c r="B17" s="47" t="s">
        <v>55</v>
      </c>
      <c r="C17" s="47" t="s">
        <v>31</v>
      </c>
      <c r="D17" s="42" t="s">
        <v>3</v>
      </c>
      <c r="E17" s="35" t="s">
        <v>19</v>
      </c>
      <c r="F17" s="35"/>
      <c r="G17" s="42" t="s">
        <v>4</v>
      </c>
      <c r="H17" s="42"/>
      <c r="I17" s="42"/>
      <c r="J17" s="42"/>
      <c r="K17" s="42"/>
      <c r="L17" s="42"/>
      <c r="M17" s="42"/>
      <c r="N17" s="42"/>
      <c r="O17" s="42" t="s">
        <v>5</v>
      </c>
      <c r="P17" s="5"/>
    </row>
    <row r="18" spans="1:16" ht="63" customHeight="1">
      <c r="A18" s="42"/>
      <c r="B18" s="55"/>
      <c r="C18" s="55"/>
      <c r="D18" s="42"/>
      <c r="E18" s="35"/>
      <c r="F18" s="35"/>
      <c r="G18" s="42" t="s">
        <v>6</v>
      </c>
      <c r="H18" s="42"/>
      <c r="I18" s="42" t="s">
        <v>7</v>
      </c>
      <c r="J18" s="42"/>
      <c r="K18" s="42" t="s">
        <v>8</v>
      </c>
      <c r="L18" s="42"/>
      <c r="M18" s="42" t="s">
        <v>9</v>
      </c>
      <c r="N18" s="42"/>
      <c r="O18" s="42"/>
      <c r="P18" s="5"/>
    </row>
    <row r="19" spans="1:16" s="1" customFormat="1" ht="48" customHeight="1">
      <c r="A19" s="42"/>
      <c r="B19" s="56"/>
      <c r="C19" s="56"/>
      <c r="D19" s="42"/>
      <c r="E19" s="7" t="s">
        <v>10</v>
      </c>
      <c r="F19" s="7" t="s">
        <v>11</v>
      </c>
      <c r="G19" s="7" t="s">
        <v>10</v>
      </c>
      <c r="H19" s="7" t="s">
        <v>11</v>
      </c>
      <c r="I19" s="7" t="s">
        <v>10</v>
      </c>
      <c r="J19" s="7" t="s">
        <v>11</v>
      </c>
      <c r="K19" s="7" t="s">
        <v>10</v>
      </c>
      <c r="L19" s="7" t="s">
        <v>11</v>
      </c>
      <c r="M19" s="7" t="s">
        <v>10</v>
      </c>
      <c r="N19" s="7" t="s">
        <v>11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58" t="s">
        <v>24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"/>
    </row>
    <row r="22" spans="1:16" ht="16.5" customHeight="1" hidden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"/>
    </row>
    <row r="23" spans="1:16" ht="15.75" customHeight="1" hidden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7"/>
      <c r="P23" s="8"/>
    </row>
    <row r="24" spans="1:16" ht="15.75" customHeight="1" hidden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7"/>
      <c r="P24" s="8"/>
    </row>
    <row r="25" spans="1:18" s="3" customFormat="1" ht="15.75" customHeight="1">
      <c r="A25" s="65"/>
      <c r="B25" s="57" t="s">
        <v>52</v>
      </c>
      <c r="C25" s="57" t="s">
        <v>32</v>
      </c>
      <c r="D25" s="11" t="s">
        <v>12</v>
      </c>
      <c r="E25" s="4">
        <f>SUM(E26:E31)</f>
        <v>129942.4</v>
      </c>
      <c r="F25" s="4">
        <f>SUM(F26:F31)</f>
        <v>5255.1</v>
      </c>
      <c r="G25" s="4">
        <f>SUM(G26:G31)</f>
        <v>129942.4</v>
      </c>
      <c r="H25" s="4">
        <f>SUM(H26:H31)</f>
        <v>5255.1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59" t="s">
        <v>28</v>
      </c>
      <c r="P25" s="8"/>
      <c r="Q25" s="31"/>
      <c r="R25" s="31"/>
    </row>
    <row r="26" spans="1:16" s="3" customFormat="1" ht="36" customHeight="1">
      <c r="A26" s="66"/>
      <c r="B26" s="33"/>
      <c r="C26" s="33"/>
      <c r="D26" s="11" t="s">
        <v>13</v>
      </c>
      <c r="E26" s="4">
        <f>G26+I26+K26+M26</f>
        <v>339.3</v>
      </c>
      <c r="F26" s="4">
        <f aca="true" t="shared" si="1" ref="E26:F31">H26+J26+L26+N26</f>
        <v>339.3</v>
      </c>
      <c r="G26" s="4">
        <f>G40</f>
        <v>339.3</v>
      </c>
      <c r="H26" s="4">
        <f aca="true" t="shared" si="2" ref="G26:H31">H40</f>
        <v>339.3</v>
      </c>
      <c r="I26" s="4">
        <f aca="true" t="shared" si="3" ref="I26:N26">I40+I47+I68+I75+I82+I103+I110+I117+I152+I89+I124+I131+I138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60"/>
      <c r="P26" s="8"/>
    </row>
    <row r="27" spans="1:16" s="3" customFormat="1" ht="15.75">
      <c r="A27" s="66"/>
      <c r="B27" s="33"/>
      <c r="C27" s="33"/>
      <c r="D27" s="11" t="s">
        <v>14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I41+I48+I69+I76+I83+I104+I111+I118+I153+I90+I125+I132+I139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60"/>
      <c r="P27" s="8"/>
    </row>
    <row r="28" spans="1:18" s="3" customFormat="1" ht="15.75">
      <c r="A28" s="66"/>
      <c r="B28" s="33"/>
      <c r="C28" s="33"/>
      <c r="D28" s="11" t="s">
        <v>15</v>
      </c>
      <c r="E28" s="4">
        <f t="shared" si="1"/>
        <v>3590</v>
      </c>
      <c r="F28" s="4">
        <f t="shared" si="1"/>
        <v>3590</v>
      </c>
      <c r="G28" s="4">
        <f t="shared" si="2"/>
        <v>3590</v>
      </c>
      <c r="H28" s="4">
        <f>H42</f>
        <v>3590</v>
      </c>
      <c r="I28" s="4">
        <f aca="true" t="shared" si="5" ref="I28:N31">I42+I49+I70+I77+I84+I105+I112+I119+I154+I91+I126+I133+I140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60"/>
      <c r="P28" s="8"/>
      <c r="R28" s="18"/>
    </row>
    <row r="29" spans="1:16" s="3" customFormat="1" ht="15.75">
      <c r="A29" s="66"/>
      <c r="B29" s="33"/>
      <c r="C29" s="33"/>
      <c r="D29" s="11" t="s">
        <v>16</v>
      </c>
      <c r="E29" s="4">
        <f t="shared" si="1"/>
        <v>72987.29999999999</v>
      </c>
      <c r="F29" s="4">
        <f t="shared" si="1"/>
        <v>0</v>
      </c>
      <c r="G29" s="4">
        <f t="shared" si="2"/>
        <v>72987.29999999999</v>
      </c>
      <c r="H29" s="4">
        <f t="shared" si="2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60"/>
      <c r="P29" s="8"/>
    </row>
    <row r="30" spans="1:16" s="3" customFormat="1" ht="15.75">
      <c r="A30" s="66"/>
      <c r="B30" s="33"/>
      <c r="C30" s="33"/>
      <c r="D30" s="11" t="s">
        <v>17</v>
      </c>
      <c r="E30" s="4">
        <f t="shared" si="1"/>
        <v>30700</v>
      </c>
      <c r="F30" s="4">
        <f t="shared" si="1"/>
        <v>0</v>
      </c>
      <c r="G30" s="4">
        <f t="shared" si="2"/>
        <v>30700</v>
      </c>
      <c r="H30" s="4">
        <f t="shared" si="2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60"/>
      <c r="P30" s="8"/>
    </row>
    <row r="31" spans="1:16" s="3" customFormat="1" ht="15.75">
      <c r="A31" s="67"/>
      <c r="B31" s="34"/>
      <c r="C31" s="34"/>
      <c r="D31" s="11" t="s">
        <v>18</v>
      </c>
      <c r="E31" s="4">
        <f t="shared" si="1"/>
        <v>21000</v>
      </c>
      <c r="F31" s="4">
        <f t="shared" si="1"/>
        <v>0</v>
      </c>
      <c r="G31" s="4">
        <f t="shared" si="2"/>
        <v>21000</v>
      </c>
      <c r="H31" s="4">
        <f t="shared" si="2"/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5"/>
        <v>0</v>
      </c>
      <c r="O31" s="60"/>
      <c r="P31" s="8"/>
    </row>
    <row r="32" spans="1:16" s="3" customFormat="1" ht="15.75" customHeight="1">
      <c r="A32" s="65"/>
      <c r="B32" s="57" t="s">
        <v>54</v>
      </c>
      <c r="C32" s="57"/>
      <c r="D32" s="11" t="s">
        <v>12</v>
      </c>
      <c r="E32" s="4">
        <f>SUM(E33:E38)</f>
        <v>5804448</v>
      </c>
      <c r="F32" s="4">
        <f>SUM(F33:F38)</f>
        <v>0</v>
      </c>
      <c r="G32" s="4">
        <f>SUM(G33:G38)</f>
        <v>5804448</v>
      </c>
      <c r="H32" s="4">
        <f aca="true" t="shared" si="6" ref="H32:N32">SUM(H33:H38)</f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 t="shared" si="6"/>
        <v>0</v>
      </c>
      <c r="N32" s="4">
        <f t="shared" si="6"/>
        <v>0</v>
      </c>
      <c r="O32" s="32"/>
      <c r="P32" s="8"/>
    </row>
    <row r="33" spans="1:16" s="3" customFormat="1" ht="36" customHeight="1">
      <c r="A33" s="66"/>
      <c r="B33" s="33"/>
      <c r="C33" s="33"/>
      <c r="D33" s="11" t="s">
        <v>13</v>
      </c>
      <c r="E33" s="4">
        <f>G33+I33+K33+M33</f>
        <v>0</v>
      </c>
      <c r="F33" s="4">
        <f aca="true" t="shared" si="7" ref="E33:F38">H33+J33+L33+N33</f>
        <v>0</v>
      </c>
      <c r="G33" s="4">
        <f aca="true" t="shared" si="8" ref="G33:G38">G166</f>
        <v>0</v>
      </c>
      <c r="H33" s="4">
        <f aca="true" t="shared" si="9" ref="H33:H38">H165</f>
        <v>0</v>
      </c>
      <c r="I33" s="4">
        <f aca="true" t="shared" si="10" ref="I33:N38">I54+I68+I75+I82+I89+I110+I117+I124+I158+I103+I131+I138+I145</f>
        <v>0</v>
      </c>
      <c r="J33" s="4">
        <f t="shared" si="10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32"/>
      <c r="P33" s="8"/>
    </row>
    <row r="34" spans="1:16" s="3" customFormat="1" ht="15.75">
      <c r="A34" s="66"/>
      <c r="B34" s="33"/>
      <c r="C34" s="33"/>
      <c r="D34" s="11" t="s">
        <v>14</v>
      </c>
      <c r="E34" s="4">
        <f t="shared" si="7"/>
        <v>0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0"/>
        <v>0</v>
      </c>
      <c r="J34" s="4">
        <f t="shared" si="10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32"/>
      <c r="P34" s="8"/>
    </row>
    <row r="35" spans="1:18" s="3" customFormat="1" ht="15.75">
      <c r="A35" s="66"/>
      <c r="B35" s="33"/>
      <c r="C35" s="33"/>
      <c r="D35" s="11" t="s">
        <v>15</v>
      </c>
      <c r="E35" s="4">
        <f t="shared" si="7"/>
        <v>0</v>
      </c>
      <c r="F35" s="4">
        <f t="shared" si="7"/>
        <v>0</v>
      </c>
      <c r="G35" s="4">
        <f>G168</f>
        <v>0</v>
      </c>
      <c r="H35" s="4">
        <f t="shared" si="9"/>
        <v>0</v>
      </c>
      <c r="I35" s="4">
        <f t="shared" si="10"/>
        <v>0</v>
      </c>
      <c r="J35" s="4">
        <f t="shared" si="10"/>
        <v>0</v>
      </c>
      <c r="K35" s="4">
        <f t="shared" si="10"/>
        <v>0</v>
      </c>
      <c r="L35" s="4">
        <f t="shared" si="10"/>
        <v>0</v>
      </c>
      <c r="M35" s="4">
        <f t="shared" si="10"/>
        <v>0</v>
      </c>
      <c r="N35" s="4">
        <f t="shared" si="10"/>
        <v>0</v>
      </c>
      <c r="O35" s="32"/>
      <c r="P35" s="8"/>
      <c r="R35" s="18"/>
    </row>
    <row r="36" spans="1:16" s="3" customFormat="1" ht="15.75">
      <c r="A36" s="66"/>
      <c r="B36" s="33"/>
      <c r="C36" s="33"/>
      <c r="D36" s="11" t="s">
        <v>16</v>
      </c>
      <c r="E36" s="4">
        <f t="shared" si="7"/>
        <v>0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32"/>
      <c r="P36" s="8"/>
    </row>
    <row r="37" spans="1:16" s="3" customFormat="1" ht="15.75">
      <c r="A37" s="66"/>
      <c r="B37" s="33"/>
      <c r="C37" s="33"/>
      <c r="D37" s="11" t="s">
        <v>17</v>
      </c>
      <c r="E37" s="4">
        <f t="shared" si="7"/>
        <v>0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0"/>
        <v>0</v>
      </c>
      <c r="J37" s="4">
        <f t="shared" si="10"/>
        <v>0</v>
      </c>
      <c r="K37" s="4">
        <f t="shared" si="10"/>
        <v>0</v>
      </c>
      <c r="L37" s="4">
        <f t="shared" si="10"/>
        <v>0</v>
      </c>
      <c r="M37" s="4">
        <f t="shared" si="10"/>
        <v>0</v>
      </c>
      <c r="N37" s="4">
        <f t="shared" si="10"/>
        <v>0</v>
      </c>
      <c r="O37" s="32"/>
      <c r="P37" s="8"/>
    </row>
    <row r="38" spans="1:16" s="3" customFormat="1" ht="15.75">
      <c r="A38" s="67"/>
      <c r="B38" s="34"/>
      <c r="C38" s="34"/>
      <c r="D38" s="11" t="s">
        <v>18</v>
      </c>
      <c r="E38" s="4">
        <f t="shared" si="7"/>
        <v>5804448</v>
      </c>
      <c r="F38" s="4">
        <f t="shared" si="7"/>
        <v>0</v>
      </c>
      <c r="G38" s="4">
        <f t="shared" si="8"/>
        <v>5804448</v>
      </c>
      <c r="H38" s="4">
        <f t="shared" si="9"/>
        <v>0</v>
      </c>
      <c r="I38" s="4">
        <f t="shared" si="10"/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32"/>
      <c r="P38" s="8"/>
    </row>
    <row r="39" spans="1:16" s="3" customFormat="1" ht="15.75" customHeight="1">
      <c r="A39" s="47"/>
      <c r="B39" s="17" t="s">
        <v>29</v>
      </c>
      <c r="C39" s="57" t="s">
        <v>32</v>
      </c>
      <c r="D39" s="11" t="s">
        <v>12</v>
      </c>
      <c r="E39" s="4">
        <f>SUM(E40:E45)</f>
        <v>129942.4</v>
      </c>
      <c r="F39" s="4">
        <f aca="true" t="shared" si="11" ref="F39:N39">SUM(F40:F45)</f>
        <v>5255.1</v>
      </c>
      <c r="G39" s="4">
        <f>SUM(G40:G45)</f>
        <v>129942.4</v>
      </c>
      <c r="H39" s="4">
        <f t="shared" si="11"/>
        <v>5255.1</v>
      </c>
      <c r="I39" s="4">
        <f t="shared" si="11"/>
        <v>0</v>
      </c>
      <c r="J39" s="4">
        <f t="shared" si="11"/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  <c r="N39" s="4">
        <f t="shared" si="11"/>
        <v>0</v>
      </c>
      <c r="O39" s="59" t="s">
        <v>28</v>
      </c>
      <c r="P39" s="8"/>
    </row>
    <row r="40" spans="1:18" s="3" customFormat="1" ht="36" customHeight="1">
      <c r="A40" s="55"/>
      <c r="B40" s="43" t="s">
        <v>20</v>
      </c>
      <c r="C40" s="33"/>
      <c r="D40" s="11" t="s">
        <v>13</v>
      </c>
      <c r="E40" s="4">
        <f aca="true" t="shared" si="12" ref="E40:E45">G40+I40+K40+M40</f>
        <v>339.3</v>
      </c>
      <c r="F40" s="4">
        <f aca="true" t="shared" si="13" ref="F40:F45">H40+J40+L40+N40</f>
        <v>339.3</v>
      </c>
      <c r="G40" s="4">
        <f>G68+G75+G82+G89+G110+G117+G124+G159+G103+G131+G138+G145+G54+G152</f>
        <v>339.3</v>
      </c>
      <c r="H40" s="4">
        <f>H68+H75+H82+H89+H110+H117+H124+H159+H103+H131+H138+H145+H54+H152</f>
        <v>339.3</v>
      </c>
      <c r="I40" s="4">
        <f aca="true" t="shared" si="14" ref="I40:N45">I47+I68+I75+I82+I89+I110+I117+I124+I159+I103+I131+I138+I145</f>
        <v>0</v>
      </c>
      <c r="J40" s="4">
        <f t="shared" si="14"/>
        <v>0</v>
      </c>
      <c r="K40" s="4">
        <f t="shared" si="14"/>
        <v>0</v>
      </c>
      <c r="L40" s="4">
        <f t="shared" si="14"/>
        <v>0</v>
      </c>
      <c r="M40" s="4">
        <f t="shared" si="14"/>
        <v>0</v>
      </c>
      <c r="N40" s="4">
        <f t="shared" si="14"/>
        <v>0</v>
      </c>
      <c r="O40" s="60"/>
      <c r="P40" s="8"/>
      <c r="Q40" s="31"/>
      <c r="R40" s="31"/>
    </row>
    <row r="41" spans="1:16" s="3" customFormat="1" ht="15.75">
      <c r="A41" s="55"/>
      <c r="B41" s="43"/>
      <c r="C41" s="33"/>
      <c r="D41" s="11" t="s">
        <v>14</v>
      </c>
      <c r="E41" s="4">
        <f t="shared" si="12"/>
        <v>1325.8</v>
      </c>
      <c r="F41" s="4">
        <f t="shared" si="13"/>
        <v>1325.8</v>
      </c>
      <c r="G41" s="4">
        <f>G69+G76+G83+G90+G111+G118+G125+G160+G104+G132+G139+G146+G55+G153</f>
        <v>1325.8</v>
      </c>
      <c r="H41" s="4">
        <f>H69+H76+H83+H90+H111+H118+H125+H160+H104+H132+H139+H146+H55+H153</f>
        <v>1325.8</v>
      </c>
      <c r="I41" s="4">
        <f t="shared" si="14"/>
        <v>0</v>
      </c>
      <c r="J41" s="4">
        <f t="shared" si="14"/>
        <v>0</v>
      </c>
      <c r="K41" s="4">
        <f t="shared" si="14"/>
        <v>0</v>
      </c>
      <c r="L41" s="4">
        <f t="shared" si="14"/>
        <v>0</v>
      </c>
      <c r="M41" s="4">
        <f t="shared" si="14"/>
        <v>0</v>
      </c>
      <c r="N41" s="4">
        <f t="shared" si="14"/>
        <v>0</v>
      </c>
      <c r="O41" s="60"/>
      <c r="P41" s="8"/>
    </row>
    <row r="42" spans="1:18" s="3" customFormat="1" ht="15.75">
      <c r="A42" s="55"/>
      <c r="B42" s="43"/>
      <c r="C42" s="33"/>
      <c r="D42" s="11" t="s">
        <v>15</v>
      </c>
      <c r="E42" s="4">
        <f t="shared" si="12"/>
        <v>3590</v>
      </c>
      <c r="F42" s="4">
        <f t="shared" si="13"/>
        <v>3590</v>
      </c>
      <c r="G42" s="4">
        <f>G70+G77+G84+G91+G112+G119+G126+G161+G105+G133+G140+G147+G56+G154+G63+G98</f>
        <v>3590</v>
      </c>
      <c r="H42" s="4">
        <f>H70+H77+H84+H91+H112+H119+H126+H161+H105+H133+H140+H147+H56+H154+H63+H98</f>
        <v>3590</v>
      </c>
      <c r="I42" s="4">
        <f t="shared" si="14"/>
        <v>0</v>
      </c>
      <c r="J42" s="4">
        <f t="shared" si="14"/>
        <v>0</v>
      </c>
      <c r="K42" s="4">
        <f t="shared" si="14"/>
        <v>0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60"/>
      <c r="P42" s="8"/>
      <c r="R42" s="18"/>
    </row>
    <row r="43" spans="1:16" s="3" customFormat="1" ht="15.75">
      <c r="A43" s="55"/>
      <c r="B43" s="43"/>
      <c r="C43" s="33"/>
      <c r="D43" s="11" t="s">
        <v>16</v>
      </c>
      <c r="E43" s="4">
        <f t="shared" si="12"/>
        <v>72987.29999999999</v>
      </c>
      <c r="F43" s="4">
        <f t="shared" si="13"/>
        <v>0</v>
      </c>
      <c r="G43" s="4">
        <f aca="true" t="shared" si="15" ref="G43:H45">G71+G78+G85+G92+G113+G120+G127+G162+G106+G134+G141+G148+G57+G155</f>
        <v>72987.29999999999</v>
      </c>
      <c r="H43" s="4">
        <f t="shared" si="15"/>
        <v>0</v>
      </c>
      <c r="I43" s="4">
        <f t="shared" si="14"/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0</v>
      </c>
      <c r="O43" s="60"/>
      <c r="P43" s="8"/>
    </row>
    <row r="44" spans="1:16" s="3" customFormat="1" ht="15.75">
      <c r="A44" s="55"/>
      <c r="B44" s="43"/>
      <c r="C44" s="33"/>
      <c r="D44" s="11" t="s">
        <v>17</v>
      </c>
      <c r="E44" s="4">
        <f t="shared" si="12"/>
        <v>30700</v>
      </c>
      <c r="F44" s="4">
        <f t="shared" si="13"/>
        <v>0</v>
      </c>
      <c r="G44" s="4">
        <f t="shared" si="15"/>
        <v>30700</v>
      </c>
      <c r="H44" s="4">
        <f t="shared" si="15"/>
        <v>0</v>
      </c>
      <c r="I44" s="4">
        <f t="shared" si="14"/>
        <v>0</v>
      </c>
      <c r="J44" s="4">
        <f t="shared" si="14"/>
        <v>0</v>
      </c>
      <c r="K44" s="4">
        <f t="shared" si="14"/>
        <v>0</v>
      </c>
      <c r="L44" s="4">
        <f t="shared" si="14"/>
        <v>0</v>
      </c>
      <c r="M44" s="4">
        <f t="shared" si="14"/>
        <v>0</v>
      </c>
      <c r="N44" s="4">
        <f t="shared" si="14"/>
        <v>0</v>
      </c>
      <c r="O44" s="60"/>
      <c r="P44" s="8"/>
    </row>
    <row r="45" spans="1:16" s="3" customFormat="1" ht="15.75">
      <c r="A45" s="55"/>
      <c r="B45" s="43"/>
      <c r="C45" s="34"/>
      <c r="D45" s="11" t="s">
        <v>18</v>
      </c>
      <c r="E45" s="4">
        <f t="shared" si="12"/>
        <v>21000</v>
      </c>
      <c r="F45" s="4">
        <f t="shared" si="13"/>
        <v>0</v>
      </c>
      <c r="G45" s="4">
        <f t="shared" si="15"/>
        <v>21000</v>
      </c>
      <c r="H45" s="4">
        <f t="shared" si="15"/>
        <v>0</v>
      </c>
      <c r="I45" s="4">
        <f t="shared" si="14"/>
        <v>0</v>
      </c>
      <c r="J45" s="4">
        <f t="shared" si="14"/>
        <v>0</v>
      </c>
      <c r="K45" s="4">
        <f t="shared" si="14"/>
        <v>0</v>
      </c>
      <c r="L45" s="4">
        <f t="shared" si="14"/>
        <v>0</v>
      </c>
      <c r="M45" s="4">
        <f t="shared" si="14"/>
        <v>0</v>
      </c>
      <c r="N45" s="4">
        <f t="shared" si="14"/>
        <v>0</v>
      </c>
      <c r="O45" s="60"/>
      <c r="P45" s="8"/>
    </row>
    <row r="46" spans="1:16" s="26" customFormat="1" ht="15.75" customHeight="1">
      <c r="A46" s="55"/>
      <c r="B46" s="37" t="s">
        <v>34</v>
      </c>
      <c r="C46" s="68"/>
      <c r="D46" s="25" t="s">
        <v>12</v>
      </c>
      <c r="E46" s="21">
        <f>SUM(E47:E52)</f>
        <v>119942.4</v>
      </c>
      <c r="F46" s="21">
        <f>SUM(F47:F52)</f>
        <v>5255.1</v>
      </c>
      <c r="G46" s="21">
        <f>SUM(G47:G52)</f>
        <v>119942.4</v>
      </c>
      <c r="H46" s="21">
        <f>SUM(H47:H52)</f>
        <v>5255.1</v>
      </c>
      <c r="I46" s="21"/>
      <c r="J46" s="21"/>
      <c r="K46" s="21"/>
      <c r="L46" s="21"/>
      <c r="M46" s="21"/>
      <c r="N46" s="21"/>
      <c r="O46" s="60"/>
      <c r="P46" s="23"/>
    </row>
    <row r="47" spans="1:16" s="27" customFormat="1" ht="15.75">
      <c r="A47" s="55"/>
      <c r="B47" s="38"/>
      <c r="C47" s="69"/>
      <c r="D47" s="25" t="s">
        <v>13</v>
      </c>
      <c r="E47" s="21">
        <f>G47+I47+K47+M47</f>
        <v>339.3</v>
      </c>
      <c r="F47" s="21">
        <f aca="true" t="shared" si="16" ref="E47:F52">H47+J47+L47+N47</f>
        <v>339.3</v>
      </c>
      <c r="G47" s="21">
        <f>G68+G75+G82+G89+G103+G110+G117+G124+G131+G138+G145+G152+G54</f>
        <v>339.3</v>
      </c>
      <c r="H47" s="21">
        <f>H68+H75+H82+H89+H103+H110+H117+H124+H131+H138+H145+H152+H54</f>
        <v>339.3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60"/>
      <c r="P47" s="23"/>
    </row>
    <row r="48" spans="1:16" s="27" customFormat="1" ht="15.75">
      <c r="A48" s="55"/>
      <c r="B48" s="38"/>
      <c r="C48" s="69"/>
      <c r="D48" s="25" t="s">
        <v>14</v>
      </c>
      <c r="E48" s="21">
        <f t="shared" si="16"/>
        <v>1325.8</v>
      </c>
      <c r="F48" s="21">
        <f t="shared" si="16"/>
        <v>1325.8</v>
      </c>
      <c r="G48" s="21">
        <f>G69+G76+G83+G90+G104+G111+G118+G125+G132+G139+G146+G153+G55</f>
        <v>1325.8</v>
      </c>
      <c r="H48" s="21">
        <f>H69+H76+H83+H90+H104+H111+H118+H125+H132+H139+H146+H153+H55</f>
        <v>1325.8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60"/>
      <c r="P48" s="23"/>
    </row>
    <row r="49" spans="1:16" s="27" customFormat="1" ht="15.75">
      <c r="A49" s="55"/>
      <c r="B49" s="38"/>
      <c r="C49" s="69"/>
      <c r="D49" s="25" t="s">
        <v>15</v>
      </c>
      <c r="E49" s="21">
        <f t="shared" si="16"/>
        <v>3590</v>
      </c>
      <c r="F49" s="21">
        <f t="shared" si="16"/>
        <v>3590</v>
      </c>
      <c r="G49" s="21">
        <f>G70+G77+G84+G91+G105+G112+G119+G126+G133+G140+G147+G154+G56+G63+G98</f>
        <v>3590</v>
      </c>
      <c r="H49" s="21">
        <f>H70+H77+H84+H91+H105+H112+H119+H126+H133+H140+H147+H154+H56+H63+H98</f>
        <v>3590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60"/>
      <c r="P49" s="23"/>
    </row>
    <row r="50" spans="1:16" s="27" customFormat="1" ht="15.75">
      <c r="A50" s="55"/>
      <c r="B50" s="38"/>
      <c r="C50" s="69"/>
      <c r="D50" s="25" t="s">
        <v>16</v>
      </c>
      <c r="E50" s="21">
        <f t="shared" si="16"/>
        <v>70987.29999999999</v>
      </c>
      <c r="F50" s="21">
        <f t="shared" si="16"/>
        <v>0</v>
      </c>
      <c r="G50" s="21">
        <f aca="true" t="shared" si="17" ref="G50:H52">G71+G78+G85+G92+G106+G113+G120+G127+G134+G141+G148+G155+G57</f>
        <v>70987.29999999999</v>
      </c>
      <c r="H50" s="21">
        <f t="shared" si="17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60"/>
      <c r="P50" s="23"/>
    </row>
    <row r="51" spans="1:16" s="27" customFormat="1" ht="15.75">
      <c r="A51" s="55"/>
      <c r="B51" s="38"/>
      <c r="C51" s="69"/>
      <c r="D51" s="25" t="s">
        <v>17</v>
      </c>
      <c r="E51" s="21">
        <f t="shared" si="16"/>
        <v>26700</v>
      </c>
      <c r="F51" s="21">
        <f t="shared" si="16"/>
        <v>0</v>
      </c>
      <c r="G51" s="21">
        <f t="shared" si="17"/>
        <v>26700</v>
      </c>
      <c r="H51" s="21">
        <f t="shared" si="17"/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60"/>
      <c r="P51" s="23"/>
    </row>
    <row r="52" spans="1:16" s="27" customFormat="1" ht="15.75">
      <c r="A52" s="55"/>
      <c r="B52" s="39"/>
      <c r="C52" s="70"/>
      <c r="D52" s="25" t="s">
        <v>18</v>
      </c>
      <c r="E52" s="21">
        <f t="shared" si="16"/>
        <v>17000</v>
      </c>
      <c r="F52" s="21">
        <f t="shared" si="16"/>
        <v>0</v>
      </c>
      <c r="G52" s="21">
        <f t="shared" si="17"/>
        <v>17000</v>
      </c>
      <c r="H52" s="21">
        <f t="shared" si="17"/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60"/>
      <c r="P52" s="23"/>
    </row>
    <row r="53" spans="1:16" s="24" customFormat="1" ht="15.75" customHeight="1">
      <c r="A53" s="55"/>
      <c r="B53" s="44" t="s">
        <v>50</v>
      </c>
      <c r="C53" s="47" t="s">
        <v>33</v>
      </c>
      <c r="D53" s="20" t="s">
        <v>12</v>
      </c>
      <c r="E53" s="22">
        <f>SUM(E54:E59)</f>
        <v>913.4</v>
      </c>
      <c r="F53" s="22">
        <f>SUM(F54:F59)</f>
        <v>913.4</v>
      </c>
      <c r="G53" s="22">
        <f>SUM(G54:G59)</f>
        <v>913.4</v>
      </c>
      <c r="H53" s="22">
        <f>SUM(H54:H59)</f>
        <v>913.4</v>
      </c>
      <c r="I53" s="22"/>
      <c r="J53" s="22"/>
      <c r="K53" s="22"/>
      <c r="L53" s="22"/>
      <c r="M53" s="22"/>
      <c r="N53" s="22"/>
      <c r="O53" s="60"/>
      <c r="P53" s="29"/>
    </row>
    <row r="54" spans="1:16" s="30" customFormat="1" ht="15.75">
      <c r="A54" s="55"/>
      <c r="B54" s="45"/>
      <c r="C54" s="48"/>
      <c r="D54" s="20" t="s">
        <v>13</v>
      </c>
      <c r="E54" s="22">
        <f aca="true" t="shared" si="18" ref="E54:E59">G54+I54+K54+M54</f>
        <v>0</v>
      </c>
      <c r="F54" s="22">
        <f aca="true" t="shared" si="19" ref="F54:F59">H54+J54+L54+N54</f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60"/>
      <c r="P54" s="29"/>
    </row>
    <row r="55" spans="1:16" s="30" customFormat="1" ht="15.75">
      <c r="A55" s="55"/>
      <c r="B55" s="45"/>
      <c r="C55" s="48"/>
      <c r="D55" s="20" t="s">
        <v>14</v>
      </c>
      <c r="E55" s="22">
        <f t="shared" si="18"/>
        <v>913.4</v>
      </c>
      <c r="F55" s="22">
        <f t="shared" si="19"/>
        <v>913.4</v>
      </c>
      <c r="G55" s="22">
        <v>913.4</v>
      </c>
      <c r="H55" s="22">
        <v>913.4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60"/>
      <c r="P55" s="29"/>
    </row>
    <row r="56" spans="1:16" s="30" customFormat="1" ht="15.75">
      <c r="A56" s="55"/>
      <c r="B56" s="45"/>
      <c r="C56" s="48"/>
      <c r="D56" s="20" t="s">
        <v>15</v>
      </c>
      <c r="E56" s="22">
        <f t="shared" si="18"/>
        <v>0</v>
      </c>
      <c r="F56" s="22">
        <f t="shared" si="19"/>
        <v>0</v>
      </c>
      <c r="G56" s="22"/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60"/>
      <c r="P56" s="29"/>
    </row>
    <row r="57" spans="1:16" s="30" customFormat="1" ht="15.75">
      <c r="A57" s="55"/>
      <c r="B57" s="45"/>
      <c r="C57" s="48"/>
      <c r="D57" s="20" t="s">
        <v>16</v>
      </c>
      <c r="E57" s="22">
        <f t="shared" si="18"/>
        <v>0</v>
      </c>
      <c r="F57" s="22">
        <f t="shared" si="19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60"/>
      <c r="P57" s="29"/>
    </row>
    <row r="58" spans="1:16" s="30" customFormat="1" ht="15.75">
      <c r="A58" s="55"/>
      <c r="B58" s="45"/>
      <c r="C58" s="48"/>
      <c r="D58" s="20" t="s">
        <v>17</v>
      </c>
      <c r="E58" s="22">
        <f t="shared" si="18"/>
        <v>0</v>
      </c>
      <c r="F58" s="22">
        <f t="shared" si="19"/>
        <v>0</v>
      </c>
      <c r="G58" s="22"/>
      <c r="H58" s="22"/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60"/>
      <c r="P58" s="29"/>
    </row>
    <row r="59" spans="1:16" s="30" customFormat="1" ht="15.75">
      <c r="A59" s="55"/>
      <c r="B59" s="46"/>
      <c r="C59" s="49"/>
      <c r="D59" s="20" t="s">
        <v>18</v>
      </c>
      <c r="E59" s="22">
        <f t="shared" si="18"/>
        <v>0</v>
      </c>
      <c r="F59" s="22">
        <f t="shared" si="19"/>
        <v>0</v>
      </c>
      <c r="G59" s="22"/>
      <c r="H59" s="22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60"/>
      <c r="P59" s="29"/>
    </row>
    <row r="60" spans="1:16" s="24" customFormat="1" ht="15.75" customHeight="1">
      <c r="A60" s="55"/>
      <c r="B60" s="44" t="s">
        <v>57</v>
      </c>
      <c r="C60" s="47" t="s">
        <v>33</v>
      </c>
      <c r="D60" s="20" t="s">
        <v>12</v>
      </c>
      <c r="E60" s="22">
        <f>SUM(E61:E66)</f>
        <v>2109.6</v>
      </c>
      <c r="F60" s="22">
        <f>SUM(F61:F66)</f>
        <v>2109.6</v>
      </c>
      <c r="G60" s="22">
        <f>SUM(G61:G66)</f>
        <v>2109.6</v>
      </c>
      <c r="H60" s="22">
        <f>SUM(H61:H66)</f>
        <v>2109.6</v>
      </c>
      <c r="I60" s="22"/>
      <c r="J60" s="22"/>
      <c r="K60" s="22"/>
      <c r="L60" s="22"/>
      <c r="M60" s="22"/>
      <c r="N60" s="22"/>
      <c r="O60" s="60"/>
      <c r="P60" s="29"/>
    </row>
    <row r="61" spans="1:16" s="30" customFormat="1" ht="15.75">
      <c r="A61" s="55"/>
      <c r="B61" s="45"/>
      <c r="C61" s="48"/>
      <c r="D61" s="20" t="s">
        <v>13</v>
      </c>
      <c r="E61" s="22">
        <f aca="true" t="shared" si="20" ref="E61:E66">G61+I61+K61+M61</f>
        <v>0</v>
      </c>
      <c r="F61" s="22">
        <f aca="true" t="shared" si="21" ref="F61:F66">H61+J61+L61+N61</f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60"/>
      <c r="P61" s="29"/>
    </row>
    <row r="62" spans="1:16" s="30" customFormat="1" ht="15.75">
      <c r="A62" s="55"/>
      <c r="B62" s="45"/>
      <c r="C62" s="48"/>
      <c r="D62" s="20" t="s">
        <v>14</v>
      </c>
      <c r="E62" s="22">
        <f t="shared" si="20"/>
        <v>0</v>
      </c>
      <c r="F62" s="22">
        <f t="shared" si="21"/>
        <v>0</v>
      </c>
      <c r="G62" s="22"/>
      <c r="H62" s="22"/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60"/>
      <c r="P62" s="29"/>
    </row>
    <row r="63" spans="1:16" s="30" customFormat="1" ht="15.75">
      <c r="A63" s="55"/>
      <c r="B63" s="45"/>
      <c r="C63" s="48"/>
      <c r="D63" s="20" t="s">
        <v>15</v>
      </c>
      <c r="E63" s="22">
        <f t="shared" si="20"/>
        <v>2109.6</v>
      </c>
      <c r="F63" s="22">
        <f t="shared" si="21"/>
        <v>2109.6</v>
      </c>
      <c r="G63" s="22">
        <v>2109.6</v>
      </c>
      <c r="H63" s="22">
        <v>2109.6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60"/>
      <c r="P63" s="29"/>
    </row>
    <row r="64" spans="1:16" s="30" customFormat="1" ht="15.75">
      <c r="A64" s="55"/>
      <c r="B64" s="45"/>
      <c r="C64" s="48"/>
      <c r="D64" s="20" t="s">
        <v>16</v>
      </c>
      <c r="E64" s="22">
        <f t="shared" si="20"/>
        <v>0</v>
      </c>
      <c r="F64" s="22">
        <f t="shared" si="21"/>
        <v>0</v>
      </c>
      <c r="G64" s="22"/>
      <c r="H64" s="22"/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60"/>
      <c r="P64" s="29"/>
    </row>
    <row r="65" spans="1:16" s="30" customFormat="1" ht="15.75">
      <c r="A65" s="55"/>
      <c r="B65" s="45"/>
      <c r="C65" s="48"/>
      <c r="D65" s="20" t="s">
        <v>17</v>
      </c>
      <c r="E65" s="22">
        <f t="shared" si="20"/>
        <v>0</v>
      </c>
      <c r="F65" s="22">
        <f t="shared" si="21"/>
        <v>0</v>
      </c>
      <c r="G65" s="22"/>
      <c r="H65" s="22"/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60"/>
      <c r="P65" s="29"/>
    </row>
    <row r="66" spans="1:16" s="30" customFormat="1" ht="15.75">
      <c r="A66" s="55"/>
      <c r="B66" s="46"/>
      <c r="C66" s="49"/>
      <c r="D66" s="20" t="s">
        <v>18</v>
      </c>
      <c r="E66" s="22">
        <f t="shared" si="20"/>
        <v>0</v>
      </c>
      <c r="F66" s="22">
        <f t="shared" si="21"/>
        <v>0</v>
      </c>
      <c r="G66" s="22"/>
      <c r="H66" s="22"/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60"/>
      <c r="P66" s="29"/>
    </row>
    <row r="67" spans="1:16" s="1" customFormat="1" ht="15.75" customHeight="1">
      <c r="A67" s="55"/>
      <c r="B67" s="36" t="s">
        <v>51</v>
      </c>
      <c r="C67" s="47"/>
      <c r="D67" s="7" t="s">
        <v>12</v>
      </c>
      <c r="E67" s="4">
        <f aca="true" t="shared" si="22" ref="E67:N67">SUM(E68:E73)</f>
        <v>12073.8</v>
      </c>
      <c r="F67" s="4">
        <f t="shared" si="22"/>
        <v>285.3</v>
      </c>
      <c r="G67" s="6">
        <f t="shared" si="22"/>
        <v>12073.8</v>
      </c>
      <c r="H67" s="6">
        <f t="shared" si="22"/>
        <v>285.3</v>
      </c>
      <c r="I67" s="6">
        <f t="shared" si="22"/>
        <v>0</v>
      </c>
      <c r="J67" s="6">
        <f t="shared" si="22"/>
        <v>0</v>
      </c>
      <c r="K67" s="6">
        <f t="shared" si="22"/>
        <v>0</v>
      </c>
      <c r="L67" s="6">
        <f t="shared" si="22"/>
        <v>0</v>
      </c>
      <c r="M67" s="6">
        <f t="shared" si="22"/>
        <v>0</v>
      </c>
      <c r="N67" s="6">
        <f t="shared" si="22"/>
        <v>0</v>
      </c>
      <c r="O67" s="60"/>
      <c r="P67" s="8"/>
    </row>
    <row r="68" spans="1:16" ht="15.75">
      <c r="A68" s="55"/>
      <c r="B68" s="36"/>
      <c r="C68" s="55"/>
      <c r="D68" s="7" t="s">
        <v>13</v>
      </c>
      <c r="E68" s="4">
        <f aca="true" t="shared" si="23" ref="E68:F73">G68+I68+K68+M68</f>
        <v>285.3</v>
      </c>
      <c r="F68" s="4">
        <f t="shared" si="23"/>
        <v>285.3</v>
      </c>
      <c r="G68" s="6">
        <v>285.3</v>
      </c>
      <c r="H68" s="6">
        <v>285.3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0"/>
      <c r="P68" s="8"/>
    </row>
    <row r="69" spans="1:16" ht="15.75">
      <c r="A69" s="55"/>
      <c r="B69" s="36"/>
      <c r="C69" s="55"/>
      <c r="D69" s="7" t="s">
        <v>14</v>
      </c>
      <c r="E69" s="4">
        <f t="shared" si="23"/>
        <v>0</v>
      </c>
      <c r="F69" s="4">
        <f t="shared" si="23"/>
        <v>0</v>
      </c>
      <c r="G69" s="6">
        <v>0</v>
      </c>
      <c r="H69" s="6"/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0"/>
      <c r="P69" s="8"/>
    </row>
    <row r="70" spans="1:16" ht="15.75">
      <c r="A70" s="55"/>
      <c r="B70" s="36"/>
      <c r="C70" s="55"/>
      <c r="D70" s="7" t="s">
        <v>15</v>
      </c>
      <c r="E70" s="4">
        <f>G70+I70+K70+M70</f>
        <v>0</v>
      </c>
      <c r="F70" s="4">
        <f t="shared" si="23"/>
        <v>0</v>
      </c>
      <c r="G70" s="6"/>
      <c r="H70" s="6"/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0"/>
      <c r="P70" s="8"/>
    </row>
    <row r="71" spans="1:16" ht="15.75">
      <c r="A71" s="55"/>
      <c r="B71" s="36"/>
      <c r="C71" s="55"/>
      <c r="D71" s="7" t="s">
        <v>16</v>
      </c>
      <c r="E71" s="4">
        <f>G71+I71+K71+M71</f>
        <v>11788.5</v>
      </c>
      <c r="F71" s="4">
        <f t="shared" si="23"/>
        <v>0</v>
      </c>
      <c r="G71" s="6">
        <v>11788.5</v>
      </c>
      <c r="H71" s="6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0"/>
      <c r="P71" s="8"/>
    </row>
    <row r="72" spans="1:16" ht="15.75">
      <c r="A72" s="55"/>
      <c r="B72" s="36"/>
      <c r="C72" s="55"/>
      <c r="D72" s="7" t="s">
        <v>17</v>
      </c>
      <c r="E72" s="4">
        <f>G72+I72+K72+M72</f>
        <v>0</v>
      </c>
      <c r="F72" s="4">
        <f t="shared" si="23"/>
        <v>0</v>
      </c>
      <c r="G72" s="6">
        <v>0</v>
      </c>
      <c r="H72" s="6"/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0"/>
      <c r="P72" s="8"/>
    </row>
    <row r="73" spans="1:16" ht="15.75">
      <c r="A73" s="55"/>
      <c r="B73" s="36"/>
      <c r="C73" s="56"/>
      <c r="D73" s="7" t="s">
        <v>18</v>
      </c>
      <c r="E73" s="4">
        <f>G73+I73+K73+M73</f>
        <v>0</v>
      </c>
      <c r="F73" s="4">
        <f t="shared" si="23"/>
        <v>0</v>
      </c>
      <c r="G73" s="6">
        <v>0</v>
      </c>
      <c r="H73" s="6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0"/>
      <c r="P73" s="8"/>
    </row>
    <row r="74" spans="1:16" s="1" customFormat="1" ht="15.75" customHeight="1">
      <c r="A74" s="55"/>
      <c r="B74" s="36" t="s">
        <v>35</v>
      </c>
      <c r="C74" s="47"/>
      <c r="D74" s="7" t="s">
        <v>12</v>
      </c>
      <c r="E74" s="4">
        <f>SUM(E75:E80)</f>
        <v>17125.4</v>
      </c>
      <c r="F74" s="4">
        <f>SUM(F75:F80)</f>
        <v>0</v>
      </c>
      <c r="G74" s="6">
        <f aca="true" t="shared" si="24" ref="G74:L74">SUM(G75:G80)</f>
        <v>17125.4</v>
      </c>
      <c r="H74" s="6">
        <f t="shared" si="24"/>
        <v>0</v>
      </c>
      <c r="I74" s="6">
        <f t="shared" si="24"/>
        <v>0</v>
      </c>
      <c r="J74" s="6">
        <f t="shared" si="24"/>
        <v>0</v>
      </c>
      <c r="K74" s="6">
        <f t="shared" si="24"/>
        <v>0</v>
      </c>
      <c r="L74" s="6">
        <f t="shared" si="24"/>
        <v>0</v>
      </c>
      <c r="M74" s="6">
        <f>SUM(M75:M80)</f>
        <v>0</v>
      </c>
      <c r="N74" s="6">
        <f>SUM(N75:N80)</f>
        <v>0</v>
      </c>
      <c r="O74" s="60"/>
      <c r="P74" s="8"/>
    </row>
    <row r="75" spans="1:16" ht="15.75">
      <c r="A75" s="55"/>
      <c r="B75" s="36"/>
      <c r="C75" s="55"/>
      <c r="D75" s="7" t="s">
        <v>13</v>
      </c>
      <c r="E75" s="4">
        <f aca="true" t="shared" si="25" ref="E75:E80">G75+I75+K75+M75</f>
        <v>0</v>
      </c>
      <c r="F75" s="4">
        <f aca="true" t="shared" si="26" ref="F75:F80">H75+J75+L75+N75</f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0"/>
      <c r="P75" s="8"/>
    </row>
    <row r="76" spans="1:16" ht="15.75">
      <c r="A76" s="55"/>
      <c r="B76" s="36"/>
      <c r="C76" s="55"/>
      <c r="D76" s="7" t="s">
        <v>14</v>
      </c>
      <c r="E76" s="4">
        <f t="shared" si="25"/>
        <v>0</v>
      </c>
      <c r="F76" s="4">
        <f t="shared" si="26"/>
        <v>0</v>
      </c>
      <c r="G76" s="6">
        <v>0</v>
      </c>
      <c r="H76" s="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0"/>
      <c r="P76" s="8"/>
    </row>
    <row r="77" spans="1:16" ht="15.75">
      <c r="A77" s="55"/>
      <c r="B77" s="36"/>
      <c r="C77" s="55"/>
      <c r="D77" s="7" t="s">
        <v>15</v>
      </c>
      <c r="E77" s="4">
        <f t="shared" si="25"/>
        <v>0</v>
      </c>
      <c r="F77" s="4">
        <f>H77+J77+L77+N77</f>
        <v>0</v>
      </c>
      <c r="G77" s="6"/>
      <c r="H77" s="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0"/>
      <c r="P77" s="8"/>
    </row>
    <row r="78" spans="1:16" ht="15.75">
      <c r="A78" s="55"/>
      <c r="B78" s="36"/>
      <c r="C78" s="55"/>
      <c r="D78" s="7" t="s">
        <v>16</v>
      </c>
      <c r="E78" s="4">
        <f t="shared" si="25"/>
        <v>17125.4</v>
      </c>
      <c r="F78" s="4">
        <f t="shared" si="26"/>
        <v>0</v>
      </c>
      <c r="G78" s="6">
        <v>17125.4</v>
      </c>
      <c r="H78" s="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0"/>
      <c r="P78" s="8"/>
    </row>
    <row r="79" spans="1:16" ht="15.75">
      <c r="A79" s="55"/>
      <c r="B79" s="36"/>
      <c r="C79" s="55"/>
      <c r="D79" s="7" t="s">
        <v>17</v>
      </c>
      <c r="E79" s="4">
        <f t="shared" si="25"/>
        <v>0</v>
      </c>
      <c r="F79" s="4">
        <f t="shared" si="26"/>
        <v>0</v>
      </c>
      <c r="G79" s="6"/>
      <c r="H79" s="6"/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0"/>
      <c r="P79" s="8"/>
    </row>
    <row r="80" spans="1:16" ht="15.75">
      <c r="A80" s="55"/>
      <c r="B80" s="36"/>
      <c r="C80" s="56"/>
      <c r="D80" s="7" t="s">
        <v>18</v>
      </c>
      <c r="E80" s="4">
        <f t="shared" si="25"/>
        <v>0</v>
      </c>
      <c r="F80" s="4">
        <f t="shared" si="26"/>
        <v>0</v>
      </c>
      <c r="G80" s="6">
        <v>0</v>
      </c>
      <c r="H80" s="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0"/>
      <c r="P80" s="8"/>
    </row>
    <row r="81" spans="1:16" ht="15.75" customHeight="1">
      <c r="A81" s="55"/>
      <c r="B81" s="36" t="s">
        <v>36</v>
      </c>
      <c r="C81" s="47"/>
      <c r="D81" s="7" t="s">
        <v>12</v>
      </c>
      <c r="E81" s="4">
        <f>SUM(E82:E87)</f>
        <v>23863.3</v>
      </c>
      <c r="F81" s="4">
        <f>SUM(F82:F87)</f>
        <v>0</v>
      </c>
      <c r="G81" s="4">
        <f aca="true" t="shared" si="27" ref="G81:L81">SUM(G82:G87)</f>
        <v>23863.3</v>
      </c>
      <c r="H81" s="4">
        <f t="shared" si="27"/>
        <v>0</v>
      </c>
      <c r="I81" s="4">
        <f t="shared" si="27"/>
        <v>0</v>
      </c>
      <c r="J81" s="4">
        <f t="shared" si="27"/>
        <v>0</v>
      </c>
      <c r="K81" s="4">
        <f t="shared" si="27"/>
        <v>0</v>
      </c>
      <c r="L81" s="4">
        <f t="shared" si="27"/>
        <v>0</v>
      </c>
      <c r="M81" s="4">
        <f>SUM(M82:M87)</f>
        <v>0</v>
      </c>
      <c r="N81" s="4">
        <f>SUM(N82:N87)</f>
        <v>0</v>
      </c>
      <c r="O81" s="60"/>
      <c r="P81" s="8"/>
    </row>
    <row r="82" spans="1:16" ht="15.75">
      <c r="A82" s="55"/>
      <c r="B82" s="36"/>
      <c r="C82" s="55"/>
      <c r="D82" s="7" t="s">
        <v>13</v>
      </c>
      <c r="E82" s="4">
        <f aca="true" t="shared" si="28" ref="E82:E87">G82+I82+K82+M82</f>
        <v>0</v>
      </c>
      <c r="F82" s="4">
        <f aca="true" t="shared" si="29" ref="F82:F87">H82+J82+L82+N82</f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0"/>
      <c r="P82" s="8"/>
    </row>
    <row r="83" spans="1:16" ht="15.75">
      <c r="A83" s="55"/>
      <c r="B83" s="36"/>
      <c r="C83" s="55"/>
      <c r="D83" s="7" t="s">
        <v>14</v>
      </c>
      <c r="E83" s="4">
        <f t="shared" si="28"/>
        <v>0</v>
      </c>
      <c r="F83" s="4">
        <f t="shared" si="29"/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0"/>
      <c r="P83" s="8"/>
    </row>
    <row r="84" spans="1:16" ht="15.75">
      <c r="A84" s="55"/>
      <c r="B84" s="36"/>
      <c r="C84" s="55"/>
      <c r="D84" s="7" t="s">
        <v>15</v>
      </c>
      <c r="E84" s="4">
        <f t="shared" si="28"/>
        <v>0</v>
      </c>
      <c r="F84" s="4">
        <f t="shared" si="29"/>
        <v>0</v>
      </c>
      <c r="G84" s="6"/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0"/>
      <c r="P84" s="8"/>
    </row>
    <row r="85" spans="1:16" ht="15.75">
      <c r="A85" s="55"/>
      <c r="B85" s="36"/>
      <c r="C85" s="55"/>
      <c r="D85" s="7" t="s">
        <v>16</v>
      </c>
      <c r="E85" s="4">
        <f t="shared" si="28"/>
        <v>23863.3</v>
      </c>
      <c r="F85" s="4">
        <f t="shared" si="29"/>
        <v>0</v>
      </c>
      <c r="G85" s="6">
        <v>23863.3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0"/>
      <c r="P85" s="8"/>
    </row>
    <row r="86" spans="1:16" ht="15.75">
      <c r="A86" s="55"/>
      <c r="B86" s="36"/>
      <c r="C86" s="55"/>
      <c r="D86" s="7" t="s">
        <v>17</v>
      </c>
      <c r="E86" s="4">
        <f t="shared" si="28"/>
        <v>0</v>
      </c>
      <c r="F86" s="4">
        <f t="shared" si="29"/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0"/>
      <c r="P86" s="8"/>
    </row>
    <row r="87" spans="1:16" ht="15.75">
      <c r="A87" s="55"/>
      <c r="B87" s="36"/>
      <c r="C87" s="56"/>
      <c r="D87" s="7" t="s">
        <v>18</v>
      </c>
      <c r="E87" s="4">
        <f t="shared" si="28"/>
        <v>0</v>
      </c>
      <c r="F87" s="4">
        <f t="shared" si="29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0"/>
      <c r="P87" s="8"/>
    </row>
    <row r="88" spans="1:16" s="1" customFormat="1" ht="15.75" customHeight="1">
      <c r="A88" s="55"/>
      <c r="B88" s="36" t="s">
        <v>37</v>
      </c>
      <c r="C88" s="47"/>
      <c r="D88" s="7" t="s">
        <v>12</v>
      </c>
      <c r="E88" s="4">
        <f>SUM(E89:E94)</f>
        <v>54</v>
      </c>
      <c r="F88" s="4">
        <f>SUM(F89:F94)</f>
        <v>54</v>
      </c>
      <c r="G88" s="6">
        <f>SUM(G89:G94)</f>
        <v>54</v>
      </c>
      <c r="H88" s="6">
        <f>SUM(H89:H94)</f>
        <v>54</v>
      </c>
      <c r="I88" s="6"/>
      <c r="J88" s="6"/>
      <c r="K88" s="6"/>
      <c r="L88" s="6"/>
      <c r="M88" s="6"/>
      <c r="N88" s="6"/>
      <c r="O88" s="60"/>
      <c r="P88" s="8"/>
    </row>
    <row r="89" spans="1:16" ht="15.75">
      <c r="A89" s="55"/>
      <c r="B89" s="36"/>
      <c r="C89" s="55"/>
      <c r="D89" s="7" t="s">
        <v>13</v>
      </c>
      <c r="E89" s="4">
        <f aca="true" t="shared" si="30" ref="E89:E94">G89+I89+K89+M89</f>
        <v>54</v>
      </c>
      <c r="F89" s="4">
        <f aca="true" t="shared" si="31" ref="F89:F94">H89+J89+L89+N89</f>
        <v>54</v>
      </c>
      <c r="G89" s="6">
        <v>54</v>
      </c>
      <c r="H89" s="6">
        <v>54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0"/>
      <c r="P89" s="8"/>
    </row>
    <row r="90" spans="1:16" ht="15.75">
      <c r="A90" s="55"/>
      <c r="B90" s="36"/>
      <c r="C90" s="55"/>
      <c r="D90" s="7" t="s">
        <v>14</v>
      </c>
      <c r="E90" s="4">
        <f t="shared" si="30"/>
        <v>0</v>
      </c>
      <c r="F90" s="4">
        <f t="shared" si="31"/>
        <v>0</v>
      </c>
      <c r="G90" s="6">
        <v>0</v>
      </c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0"/>
      <c r="P90" s="8"/>
    </row>
    <row r="91" spans="1:16" ht="15.75">
      <c r="A91" s="55"/>
      <c r="B91" s="36"/>
      <c r="C91" s="55"/>
      <c r="D91" s="7" t="s">
        <v>15</v>
      </c>
      <c r="E91" s="4">
        <f t="shared" si="30"/>
        <v>0</v>
      </c>
      <c r="F91" s="4">
        <f t="shared" si="31"/>
        <v>0</v>
      </c>
      <c r="G91" s="6"/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0"/>
      <c r="P91" s="8"/>
    </row>
    <row r="92" spans="1:16" ht="15.75">
      <c r="A92" s="55"/>
      <c r="B92" s="36"/>
      <c r="C92" s="55"/>
      <c r="D92" s="7" t="s">
        <v>16</v>
      </c>
      <c r="E92" s="4">
        <f t="shared" si="30"/>
        <v>0</v>
      </c>
      <c r="F92" s="4">
        <f t="shared" si="31"/>
        <v>0</v>
      </c>
      <c r="G92" s="6"/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0"/>
      <c r="P92" s="8"/>
    </row>
    <row r="93" spans="1:16" ht="15.75">
      <c r="A93" s="55"/>
      <c r="B93" s="36"/>
      <c r="C93" s="55"/>
      <c r="D93" s="7" t="s">
        <v>17</v>
      </c>
      <c r="E93" s="4">
        <f t="shared" si="30"/>
        <v>0</v>
      </c>
      <c r="F93" s="4">
        <f t="shared" si="31"/>
        <v>0</v>
      </c>
      <c r="G93" s="6"/>
      <c r="H93" s="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0"/>
      <c r="P93" s="8"/>
    </row>
    <row r="94" spans="1:16" ht="15.75">
      <c r="A94" s="55"/>
      <c r="B94" s="36"/>
      <c r="C94" s="56"/>
      <c r="D94" s="7" t="s">
        <v>18</v>
      </c>
      <c r="E94" s="4">
        <f t="shared" si="30"/>
        <v>0</v>
      </c>
      <c r="F94" s="4">
        <f t="shared" si="31"/>
        <v>0</v>
      </c>
      <c r="G94" s="6"/>
      <c r="H94" s="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0"/>
      <c r="P94" s="8"/>
    </row>
    <row r="95" spans="1:16" s="1" customFormat="1" ht="15.75" customHeight="1">
      <c r="A95" s="55"/>
      <c r="B95" s="36" t="s">
        <v>58</v>
      </c>
      <c r="C95" s="47"/>
      <c r="D95" s="7" t="s">
        <v>12</v>
      </c>
      <c r="E95" s="4">
        <f>SUM(E96:E101)</f>
        <v>1480.4</v>
      </c>
      <c r="F95" s="4">
        <f>SUM(F96:F101)</f>
        <v>1480.4</v>
      </c>
      <c r="G95" s="6">
        <f>SUM(G96:G101)</f>
        <v>1480.4</v>
      </c>
      <c r="H95" s="6">
        <f>SUM(H96:H101)</f>
        <v>1480.4</v>
      </c>
      <c r="I95" s="6"/>
      <c r="J95" s="6"/>
      <c r="K95" s="6"/>
      <c r="L95" s="6"/>
      <c r="M95" s="6"/>
      <c r="N95" s="6"/>
      <c r="O95" s="60"/>
      <c r="P95" s="8"/>
    </row>
    <row r="96" spans="1:16" ht="15.75">
      <c r="A96" s="55"/>
      <c r="B96" s="36"/>
      <c r="C96" s="55"/>
      <c r="D96" s="7" t="s">
        <v>13</v>
      </c>
      <c r="E96" s="4">
        <f aca="true" t="shared" si="32" ref="E96:E101">G96+I96+K96+M96</f>
        <v>0</v>
      </c>
      <c r="F96" s="4">
        <f aca="true" t="shared" si="33" ref="F96:F101">H96+J96+L96+N96</f>
        <v>0</v>
      </c>
      <c r="G96" s="6"/>
      <c r="H96" s="6"/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0"/>
      <c r="P96" s="8"/>
    </row>
    <row r="97" spans="1:16" ht="15.75">
      <c r="A97" s="55"/>
      <c r="B97" s="36"/>
      <c r="C97" s="55"/>
      <c r="D97" s="7" t="s">
        <v>14</v>
      </c>
      <c r="E97" s="4">
        <f t="shared" si="32"/>
        <v>0</v>
      </c>
      <c r="F97" s="4">
        <f t="shared" si="33"/>
        <v>0</v>
      </c>
      <c r="G97" s="6">
        <v>0</v>
      </c>
      <c r="H97" s="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0"/>
      <c r="P97" s="8"/>
    </row>
    <row r="98" spans="1:16" ht="15.75">
      <c r="A98" s="55"/>
      <c r="B98" s="36"/>
      <c r="C98" s="55"/>
      <c r="D98" s="7" t="s">
        <v>15</v>
      </c>
      <c r="E98" s="4">
        <f t="shared" si="32"/>
        <v>1480.4</v>
      </c>
      <c r="F98" s="4">
        <f t="shared" si="33"/>
        <v>1480.4</v>
      </c>
      <c r="G98" s="6">
        <v>1480.4</v>
      </c>
      <c r="H98" s="6">
        <v>1480.4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0"/>
      <c r="P98" s="8"/>
    </row>
    <row r="99" spans="1:16" ht="15.75">
      <c r="A99" s="55"/>
      <c r="B99" s="36"/>
      <c r="C99" s="55"/>
      <c r="D99" s="7" t="s">
        <v>16</v>
      </c>
      <c r="E99" s="4">
        <f t="shared" si="32"/>
        <v>0</v>
      </c>
      <c r="F99" s="4">
        <f t="shared" si="33"/>
        <v>0</v>
      </c>
      <c r="G99" s="6"/>
      <c r="H99" s="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0"/>
      <c r="P99" s="8"/>
    </row>
    <row r="100" spans="1:16" ht="15.75">
      <c r="A100" s="55"/>
      <c r="B100" s="36"/>
      <c r="C100" s="55"/>
      <c r="D100" s="7" t="s">
        <v>17</v>
      </c>
      <c r="E100" s="4">
        <f t="shared" si="32"/>
        <v>0</v>
      </c>
      <c r="F100" s="4">
        <f t="shared" si="33"/>
        <v>0</v>
      </c>
      <c r="G100" s="6"/>
      <c r="H100" s="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0"/>
      <c r="P100" s="8"/>
    </row>
    <row r="101" spans="1:16" ht="15.75">
      <c r="A101" s="55"/>
      <c r="B101" s="36"/>
      <c r="C101" s="56"/>
      <c r="D101" s="7" t="s">
        <v>18</v>
      </c>
      <c r="E101" s="4">
        <f t="shared" si="32"/>
        <v>0</v>
      </c>
      <c r="F101" s="4">
        <f t="shared" si="33"/>
        <v>0</v>
      </c>
      <c r="G101" s="6"/>
      <c r="H101" s="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0"/>
      <c r="P101" s="8"/>
    </row>
    <row r="102" spans="1:16" s="1" customFormat="1" ht="15.75" customHeight="1">
      <c r="A102" s="55"/>
      <c r="B102" s="36" t="s">
        <v>38</v>
      </c>
      <c r="C102" s="47"/>
      <c r="D102" s="7" t="s">
        <v>12</v>
      </c>
      <c r="E102" s="4">
        <f>SUM(E103:E108)</f>
        <v>4746.6</v>
      </c>
      <c r="F102" s="4">
        <f>SUM(F103:F108)</f>
        <v>0</v>
      </c>
      <c r="G102" s="6">
        <f aca="true" t="shared" si="34" ref="G102:L102">SUM(G103:G108)</f>
        <v>4746.6</v>
      </c>
      <c r="H102" s="6">
        <f t="shared" si="34"/>
        <v>0</v>
      </c>
      <c r="I102" s="6">
        <f t="shared" si="34"/>
        <v>0</v>
      </c>
      <c r="J102" s="6">
        <f t="shared" si="34"/>
        <v>0</v>
      </c>
      <c r="K102" s="6">
        <f t="shared" si="34"/>
        <v>0</v>
      </c>
      <c r="L102" s="6">
        <f t="shared" si="34"/>
        <v>0</v>
      </c>
      <c r="M102" s="6">
        <f>SUM(M103:M108)</f>
        <v>0</v>
      </c>
      <c r="N102" s="6">
        <f>SUM(N103:N108)</f>
        <v>0</v>
      </c>
      <c r="O102" s="60"/>
      <c r="P102" s="8"/>
    </row>
    <row r="103" spans="1:16" ht="16.5" customHeight="1">
      <c r="A103" s="55"/>
      <c r="B103" s="36"/>
      <c r="C103" s="55"/>
      <c r="D103" s="7" t="s">
        <v>13</v>
      </c>
      <c r="E103" s="4">
        <f aca="true" t="shared" si="35" ref="E103:E108">G103+I103+K103+M103</f>
        <v>0</v>
      </c>
      <c r="F103" s="4">
        <f aca="true" t="shared" si="36" ref="F103:F108">H103+J103+L103+N103</f>
        <v>0</v>
      </c>
      <c r="G103" s="6">
        <v>0</v>
      </c>
      <c r="H103" s="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0"/>
      <c r="P103" s="8"/>
    </row>
    <row r="104" spans="1:16" ht="15.75">
      <c r="A104" s="55"/>
      <c r="B104" s="36"/>
      <c r="C104" s="55"/>
      <c r="D104" s="7" t="s">
        <v>14</v>
      </c>
      <c r="E104" s="4">
        <f t="shared" si="35"/>
        <v>0</v>
      </c>
      <c r="F104" s="4">
        <f t="shared" si="36"/>
        <v>0</v>
      </c>
      <c r="G104" s="6">
        <v>0</v>
      </c>
      <c r="H104" s="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0"/>
      <c r="P104" s="8"/>
    </row>
    <row r="105" spans="1:16" ht="15.75">
      <c r="A105" s="55"/>
      <c r="B105" s="36"/>
      <c r="C105" s="55"/>
      <c r="D105" s="7" t="s">
        <v>15</v>
      </c>
      <c r="E105" s="4">
        <f t="shared" si="35"/>
        <v>0</v>
      </c>
      <c r="F105" s="4">
        <f t="shared" si="36"/>
        <v>0</v>
      </c>
      <c r="G105" s="6"/>
      <c r="H105" s="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0"/>
      <c r="P105" s="8"/>
    </row>
    <row r="106" spans="1:16" ht="15.75">
      <c r="A106" s="55"/>
      <c r="B106" s="36"/>
      <c r="C106" s="55"/>
      <c r="D106" s="7" t="s">
        <v>16</v>
      </c>
      <c r="E106" s="4">
        <f t="shared" si="35"/>
        <v>2746.6</v>
      </c>
      <c r="F106" s="4">
        <f t="shared" si="36"/>
        <v>0</v>
      </c>
      <c r="G106" s="6">
        <v>2746.6</v>
      </c>
      <c r="H106" s="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0"/>
      <c r="P106" s="8"/>
    </row>
    <row r="107" spans="1:16" ht="15.75">
      <c r="A107" s="55"/>
      <c r="B107" s="36"/>
      <c r="C107" s="55"/>
      <c r="D107" s="7" t="s">
        <v>17</v>
      </c>
      <c r="E107" s="4">
        <f t="shared" si="35"/>
        <v>2000</v>
      </c>
      <c r="F107" s="4">
        <f t="shared" si="36"/>
        <v>0</v>
      </c>
      <c r="G107" s="6">
        <v>2000</v>
      </c>
      <c r="H107" s="6"/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0"/>
      <c r="P107" s="8"/>
    </row>
    <row r="108" spans="1:16" ht="15.75">
      <c r="A108" s="55"/>
      <c r="B108" s="36"/>
      <c r="C108" s="56"/>
      <c r="D108" s="7" t="s">
        <v>18</v>
      </c>
      <c r="E108" s="4">
        <f t="shared" si="35"/>
        <v>0</v>
      </c>
      <c r="F108" s="4">
        <f t="shared" si="36"/>
        <v>0</v>
      </c>
      <c r="G108" s="6"/>
      <c r="H108" s="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0"/>
      <c r="P108" s="8"/>
    </row>
    <row r="109" spans="1:16" s="1" customFormat="1" ht="15.75" customHeight="1">
      <c r="A109" s="55"/>
      <c r="B109" s="36" t="s">
        <v>39</v>
      </c>
      <c r="C109" s="47"/>
      <c r="D109" s="7" t="s">
        <v>12</v>
      </c>
      <c r="E109" s="4">
        <f>SUM(E110:E115)</f>
        <v>5900</v>
      </c>
      <c r="F109" s="4">
        <f>SUM(F110:F115)</f>
        <v>0</v>
      </c>
      <c r="G109" s="4">
        <f aca="true" t="shared" si="37" ref="G109:L109">SUM(G110:G115)</f>
        <v>5900</v>
      </c>
      <c r="H109" s="6">
        <f t="shared" si="37"/>
        <v>0</v>
      </c>
      <c r="I109" s="6">
        <f t="shared" si="37"/>
        <v>0</v>
      </c>
      <c r="J109" s="6">
        <f t="shared" si="37"/>
        <v>0</v>
      </c>
      <c r="K109" s="6">
        <f t="shared" si="37"/>
        <v>0</v>
      </c>
      <c r="L109" s="6">
        <f t="shared" si="37"/>
        <v>0</v>
      </c>
      <c r="M109" s="6">
        <f>SUM(M110:M115)</f>
        <v>0</v>
      </c>
      <c r="N109" s="6">
        <f>SUM(N110:N115)</f>
        <v>0</v>
      </c>
      <c r="O109" s="60"/>
      <c r="P109" s="8"/>
    </row>
    <row r="110" spans="1:16" ht="15.75">
      <c r="A110" s="55"/>
      <c r="B110" s="36"/>
      <c r="C110" s="55"/>
      <c r="D110" s="7" t="s">
        <v>13</v>
      </c>
      <c r="E110" s="4">
        <f aca="true" t="shared" si="38" ref="E110:E115">G110+I110+K110+M110</f>
        <v>0</v>
      </c>
      <c r="F110" s="4">
        <f aca="true" t="shared" si="39" ref="F110:F115">H110+J110+L110+N110</f>
        <v>0</v>
      </c>
      <c r="G110" s="6"/>
      <c r="H110" s="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0"/>
      <c r="P110" s="8"/>
    </row>
    <row r="111" spans="1:16" ht="15.75">
      <c r="A111" s="55"/>
      <c r="B111" s="36"/>
      <c r="C111" s="55"/>
      <c r="D111" s="7" t="s">
        <v>14</v>
      </c>
      <c r="E111" s="4">
        <f t="shared" si="38"/>
        <v>0</v>
      </c>
      <c r="F111" s="4">
        <f t="shared" si="39"/>
        <v>0</v>
      </c>
      <c r="G111" s="6"/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0"/>
      <c r="P111" s="8"/>
    </row>
    <row r="112" spans="1:16" ht="15.75">
      <c r="A112" s="55"/>
      <c r="B112" s="36"/>
      <c r="C112" s="55"/>
      <c r="D112" s="7" t="s">
        <v>15</v>
      </c>
      <c r="E112" s="4">
        <f t="shared" si="38"/>
        <v>0</v>
      </c>
      <c r="F112" s="4">
        <f>H112+J112+L112+N112</f>
        <v>0</v>
      </c>
      <c r="G112" s="6"/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0"/>
      <c r="P112" s="8"/>
    </row>
    <row r="113" spans="1:16" ht="15.75">
      <c r="A113" s="55"/>
      <c r="B113" s="36"/>
      <c r="C113" s="55"/>
      <c r="D113" s="7" t="s">
        <v>16</v>
      </c>
      <c r="E113" s="4">
        <f t="shared" si="38"/>
        <v>700</v>
      </c>
      <c r="F113" s="4">
        <f t="shared" si="39"/>
        <v>0</v>
      </c>
      <c r="G113" s="6">
        <v>700</v>
      </c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0"/>
      <c r="P113" s="8"/>
    </row>
    <row r="114" spans="1:16" ht="15.75">
      <c r="A114" s="55"/>
      <c r="B114" s="36"/>
      <c r="C114" s="55"/>
      <c r="D114" s="7" t="s">
        <v>17</v>
      </c>
      <c r="E114" s="4">
        <f t="shared" si="38"/>
        <v>3200</v>
      </c>
      <c r="F114" s="4">
        <f t="shared" si="39"/>
        <v>0</v>
      </c>
      <c r="G114" s="6">
        <v>3200</v>
      </c>
      <c r="H114" s="6"/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0"/>
      <c r="P114" s="8"/>
    </row>
    <row r="115" spans="1:16" ht="15.75">
      <c r="A115" s="55"/>
      <c r="B115" s="36"/>
      <c r="C115" s="56"/>
      <c r="D115" s="7" t="s">
        <v>18</v>
      </c>
      <c r="E115" s="4">
        <f t="shared" si="38"/>
        <v>2000</v>
      </c>
      <c r="F115" s="4">
        <f t="shared" si="39"/>
        <v>0</v>
      </c>
      <c r="G115" s="6">
        <v>2000</v>
      </c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0"/>
      <c r="P115" s="8"/>
    </row>
    <row r="116" spans="1:16" ht="15.75" customHeight="1">
      <c r="A116" s="55"/>
      <c r="B116" s="36" t="s">
        <v>40</v>
      </c>
      <c r="C116" s="47"/>
      <c r="D116" s="7" t="s">
        <v>12</v>
      </c>
      <c r="E116" s="4">
        <f>SUM(E117:E122)</f>
        <v>5000</v>
      </c>
      <c r="F116" s="4">
        <f>SUM(F117:F122)</f>
        <v>0</v>
      </c>
      <c r="G116" s="4">
        <f aca="true" t="shared" si="40" ref="G116:L116">SUM(G117:G122)</f>
        <v>5000</v>
      </c>
      <c r="H116" s="4">
        <f t="shared" si="40"/>
        <v>0</v>
      </c>
      <c r="I116" s="4">
        <f t="shared" si="40"/>
        <v>0</v>
      </c>
      <c r="J116" s="4">
        <f t="shared" si="40"/>
        <v>0</v>
      </c>
      <c r="K116" s="4">
        <f t="shared" si="40"/>
        <v>0</v>
      </c>
      <c r="L116" s="4">
        <f t="shared" si="40"/>
        <v>0</v>
      </c>
      <c r="M116" s="4">
        <f>SUM(M117:M122)</f>
        <v>0</v>
      </c>
      <c r="N116" s="4">
        <f>SUM(N117:N122)</f>
        <v>0</v>
      </c>
      <c r="O116" s="60"/>
      <c r="P116" s="8"/>
    </row>
    <row r="117" spans="1:16" ht="15.75">
      <c r="A117" s="55"/>
      <c r="B117" s="36"/>
      <c r="C117" s="55"/>
      <c r="D117" s="7" t="s">
        <v>13</v>
      </c>
      <c r="E117" s="4">
        <f aca="true" t="shared" si="41" ref="E117:E122">G117+I117+K117+M117</f>
        <v>0</v>
      </c>
      <c r="F117" s="4">
        <f aca="true" t="shared" si="42" ref="F117:F122">H117+J117+L117+N117</f>
        <v>0</v>
      </c>
      <c r="G117" s="6"/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0"/>
      <c r="P117" s="8"/>
    </row>
    <row r="118" spans="1:16" ht="15.75">
      <c r="A118" s="55"/>
      <c r="B118" s="36"/>
      <c r="C118" s="55"/>
      <c r="D118" s="7" t="s">
        <v>14</v>
      </c>
      <c r="E118" s="4">
        <f t="shared" si="41"/>
        <v>0</v>
      </c>
      <c r="F118" s="4">
        <f t="shared" si="42"/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0"/>
      <c r="P118" s="8"/>
    </row>
    <row r="119" spans="1:16" ht="15.75">
      <c r="A119" s="55"/>
      <c r="B119" s="36"/>
      <c r="C119" s="55"/>
      <c r="D119" s="7" t="s">
        <v>15</v>
      </c>
      <c r="E119" s="4">
        <f t="shared" si="41"/>
        <v>0</v>
      </c>
      <c r="F119" s="4">
        <f t="shared" si="42"/>
        <v>0</v>
      </c>
      <c r="G119" s="6"/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0"/>
      <c r="P119" s="8"/>
    </row>
    <row r="120" spans="1:16" ht="15.75">
      <c r="A120" s="55"/>
      <c r="B120" s="36"/>
      <c r="C120" s="55"/>
      <c r="D120" s="7" t="s">
        <v>16</v>
      </c>
      <c r="E120" s="4">
        <f t="shared" si="41"/>
        <v>500</v>
      </c>
      <c r="F120" s="4">
        <f t="shared" si="42"/>
        <v>0</v>
      </c>
      <c r="G120" s="6">
        <v>500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0"/>
      <c r="P120" s="8"/>
    </row>
    <row r="121" spans="1:16" ht="15.75">
      <c r="A121" s="55"/>
      <c r="B121" s="36"/>
      <c r="C121" s="55"/>
      <c r="D121" s="7" t="s">
        <v>17</v>
      </c>
      <c r="E121" s="4">
        <f t="shared" si="41"/>
        <v>2500</v>
      </c>
      <c r="F121" s="4">
        <f t="shared" si="42"/>
        <v>0</v>
      </c>
      <c r="G121" s="6">
        <v>2500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0"/>
      <c r="P121" s="8"/>
    </row>
    <row r="122" spans="1:16" ht="15.75">
      <c r="A122" s="55"/>
      <c r="B122" s="36"/>
      <c r="C122" s="56"/>
      <c r="D122" s="7" t="s">
        <v>18</v>
      </c>
      <c r="E122" s="4">
        <f t="shared" si="41"/>
        <v>2000</v>
      </c>
      <c r="F122" s="4">
        <f t="shared" si="42"/>
        <v>0</v>
      </c>
      <c r="G122" s="6">
        <v>2000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0"/>
      <c r="P122" s="8"/>
    </row>
    <row r="123" spans="1:16" s="1" customFormat="1" ht="15.75" customHeight="1">
      <c r="A123" s="55"/>
      <c r="B123" s="36" t="s">
        <v>41</v>
      </c>
      <c r="C123" s="47"/>
      <c r="D123" s="7" t="s">
        <v>12</v>
      </c>
      <c r="E123" s="4">
        <f>SUM(E124:E129)</f>
        <v>4500</v>
      </c>
      <c r="F123" s="4">
        <f>SUM(F124:F129)</f>
        <v>0</v>
      </c>
      <c r="G123" s="4">
        <f aca="true" t="shared" si="43" ref="G123:L123">SUM(G124:G129)</f>
        <v>4500</v>
      </c>
      <c r="H123" s="6">
        <f t="shared" si="43"/>
        <v>0</v>
      </c>
      <c r="I123" s="6">
        <f t="shared" si="43"/>
        <v>0</v>
      </c>
      <c r="J123" s="6">
        <f t="shared" si="43"/>
        <v>0</v>
      </c>
      <c r="K123" s="6">
        <f t="shared" si="43"/>
        <v>0</v>
      </c>
      <c r="L123" s="6">
        <f t="shared" si="43"/>
        <v>0</v>
      </c>
      <c r="M123" s="6">
        <f>SUM(M124:M129)</f>
        <v>0</v>
      </c>
      <c r="N123" s="6">
        <f>SUM(N124:N129)</f>
        <v>0</v>
      </c>
      <c r="O123" s="60"/>
      <c r="P123" s="8"/>
    </row>
    <row r="124" spans="1:16" ht="15.75">
      <c r="A124" s="55"/>
      <c r="B124" s="36"/>
      <c r="C124" s="55"/>
      <c r="D124" s="7" t="s">
        <v>13</v>
      </c>
      <c r="E124" s="4">
        <f aca="true" t="shared" si="44" ref="E124:E129">G124+I124+K124+M124</f>
        <v>0</v>
      </c>
      <c r="F124" s="4">
        <f aca="true" t="shared" si="45" ref="F124:F129">H124+J124+L124+N124</f>
        <v>0</v>
      </c>
      <c r="G124" s="6">
        <v>0</v>
      </c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0"/>
      <c r="P124" s="8"/>
    </row>
    <row r="125" spans="1:16" ht="15.75">
      <c r="A125" s="55"/>
      <c r="B125" s="36"/>
      <c r="C125" s="55"/>
      <c r="D125" s="7" t="s">
        <v>14</v>
      </c>
      <c r="E125" s="4">
        <f t="shared" si="44"/>
        <v>0</v>
      </c>
      <c r="F125" s="4">
        <f t="shared" si="45"/>
        <v>0</v>
      </c>
      <c r="G125" s="6">
        <v>0</v>
      </c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0"/>
      <c r="P125" s="8"/>
    </row>
    <row r="126" spans="1:16" ht="15.75">
      <c r="A126" s="55"/>
      <c r="B126" s="36"/>
      <c r="C126" s="55"/>
      <c r="D126" s="7" t="s">
        <v>15</v>
      </c>
      <c r="E126" s="4">
        <f t="shared" si="44"/>
        <v>0</v>
      </c>
      <c r="F126" s="4">
        <f>H126+J126+L126+N126</f>
        <v>0</v>
      </c>
      <c r="G126" s="6"/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0"/>
      <c r="P126" s="8"/>
    </row>
    <row r="127" spans="1:16" ht="15.75">
      <c r="A127" s="55"/>
      <c r="B127" s="36"/>
      <c r="C127" s="55"/>
      <c r="D127" s="7" t="s">
        <v>16</v>
      </c>
      <c r="E127" s="4">
        <f t="shared" si="44"/>
        <v>2500</v>
      </c>
      <c r="F127" s="4">
        <f t="shared" si="45"/>
        <v>0</v>
      </c>
      <c r="G127" s="6">
        <v>2500</v>
      </c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0"/>
      <c r="P127" s="8"/>
    </row>
    <row r="128" spans="1:16" ht="15.75">
      <c r="A128" s="55"/>
      <c r="B128" s="36"/>
      <c r="C128" s="55"/>
      <c r="D128" s="7" t="s">
        <v>17</v>
      </c>
      <c r="E128" s="4">
        <f t="shared" si="44"/>
        <v>2000</v>
      </c>
      <c r="F128" s="4">
        <f t="shared" si="45"/>
        <v>0</v>
      </c>
      <c r="G128" s="6">
        <v>2000</v>
      </c>
      <c r="H128" s="6"/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0"/>
      <c r="P128" s="8"/>
    </row>
    <row r="129" spans="1:16" ht="15.75">
      <c r="A129" s="55"/>
      <c r="B129" s="36"/>
      <c r="C129" s="56"/>
      <c r="D129" s="7" t="s">
        <v>18</v>
      </c>
      <c r="E129" s="4">
        <f t="shared" si="44"/>
        <v>0</v>
      </c>
      <c r="F129" s="4">
        <f t="shared" si="45"/>
        <v>0</v>
      </c>
      <c r="G129" s="6"/>
      <c r="H129" s="6"/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0"/>
      <c r="P129" s="8"/>
    </row>
    <row r="130" spans="1:16" s="1" customFormat="1" ht="15.75" customHeight="1">
      <c r="A130" s="55"/>
      <c r="B130" s="36" t="s">
        <v>42</v>
      </c>
      <c r="C130" s="47"/>
      <c r="D130" s="7" t="s">
        <v>12</v>
      </c>
      <c r="E130" s="4">
        <f>SUM(E131:E136)</f>
        <v>13000</v>
      </c>
      <c r="F130" s="4">
        <f>SUM(F131:F136)</f>
        <v>0</v>
      </c>
      <c r="G130" s="4">
        <f aca="true" t="shared" si="46" ref="G130:L130">SUM(G131:G136)</f>
        <v>13000</v>
      </c>
      <c r="H130" s="6">
        <f t="shared" si="46"/>
        <v>0</v>
      </c>
      <c r="I130" s="6">
        <f t="shared" si="46"/>
        <v>0</v>
      </c>
      <c r="J130" s="6">
        <f t="shared" si="46"/>
        <v>0</v>
      </c>
      <c r="K130" s="6">
        <f t="shared" si="46"/>
        <v>0</v>
      </c>
      <c r="L130" s="6">
        <f t="shared" si="46"/>
        <v>0</v>
      </c>
      <c r="M130" s="6">
        <f>SUM(M131:M136)</f>
        <v>0</v>
      </c>
      <c r="N130" s="6">
        <f>SUM(N131:N136)</f>
        <v>0</v>
      </c>
      <c r="O130" s="60"/>
      <c r="P130" s="8"/>
    </row>
    <row r="131" spans="1:16" ht="15.75">
      <c r="A131" s="55"/>
      <c r="B131" s="36"/>
      <c r="C131" s="55"/>
      <c r="D131" s="7" t="s">
        <v>13</v>
      </c>
      <c r="E131" s="4">
        <f aca="true" t="shared" si="47" ref="E131:E136">G131+I131+K131+M131</f>
        <v>0</v>
      </c>
      <c r="F131" s="4">
        <f aca="true" t="shared" si="48" ref="F131:F136">H131+J131+L131+N131</f>
        <v>0</v>
      </c>
      <c r="G131" s="6">
        <v>0</v>
      </c>
      <c r="H131" s="6"/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0"/>
      <c r="P131" s="8"/>
    </row>
    <row r="132" spans="1:16" ht="15.75">
      <c r="A132" s="55"/>
      <c r="B132" s="36"/>
      <c r="C132" s="55"/>
      <c r="D132" s="7" t="s">
        <v>14</v>
      </c>
      <c r="E132" s="4">
        <f t="shared" si="47"/>
        <v>0</v>
      </c>
      <c r="F132" s="4">
        <f t="shared" si="48"/>
        <v>0</v>
      </c>
      <c r="G132" s="6">
        <v>0</v>
      </c>
      <c r="H132" s="6"/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0"/>
      <c r="P132" s="8"/>
    </row>
    <row r="133" spans="1:16" ht="15.75">
      <c r="A133" s="55"/>
      <c r="B133" s="36"/>
      <c r="C133" s="55"/>
      <c r="D133" s="7" t="s">
        <v>15</v>
      </c>
      <c r="E133" s="4">
        <f t="shared" si="47"/>
        <v>0</v>
      </c>
      <c r="F133" s="4">
        <f t="shared" si="48"/>
        <v>0</v>
      </c>
      <c r="G133" s="6"/>
      <c r="H133" s="6"/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0"/>
      <c r="P133" s="8"/>
    </row>
    <row r="134" spans="1:16" ht="15.75">
      <c r="A134" s="55"/>
      <c r="B134" s="36"/>
      <c r="C134" s="55"/>
      <c r="D134" s="7" t="s">
        <v>16</v>
      </c>
      <c r="E134" s="4">
        <f t="shared" si="47"/>
        <v>3000</v>
      </c>
      <c r="F134" s="4">
        <f t="shared" si="48"/>
        <v>0</v>
      </c>
      <c r="G134" s="6">
        <v>3000</v>
      </c>
      <c r="H134" s="6"/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0"/>
      <c r="P134" s="8"/>
    </row>
    <row r="135" spans="1:16" ht="15.75">
      <c r="A135" s="55"/>
      <c r="B135" s="36"/>
      <c r="C135" s="55"/>
      <c r="D135" s="7" t="s">
        <v>17</v>
      </c>
      <c r="E135" s="4">
        <f t="shared" si="47"/>
        <v>5000</v>
      </c>
      <c r="F135" s="4">
        <f t="shared" si="48"/>
        <v>0</v>
      </c>
      <c r="G135" s="6">
        <v>5000</v>
      </c>
      <c r="H135" s="6"/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0"/>
      <c r="P135" s="8"/>
    </row>
    <row r="136" spans="1:16" ht="15.75">
      <c r="A136" s="55"/>
      <c r="B136" s="36"/>
      <c r="C136" s="56"/>
      <c r="D136" s="7" t="s">
        <v>18</v>
      </c>
      <c r="E136" s="4">
        <f t="shared" si="47"/>
        <v>5000</v>
      </c>
      <c r="F136" s="4">
        <f t="shared" si="48"/>
        <v>0</v>
      </c>
      <c r="G136" s="6">
        <v>5000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0"/>
      <c r="P136" s="8"/>
    </row>
    <row r="137" spans="1:16" s="1" customFormat="1" ht="15.75" customHeight="1">
      <c r="A137" s="55"/>
      <c r="B137" s="36" t="s">
        <v>43</v>
      </c>
      <c r="C137" s="47"/>
      <c r="D137" s="7" t="s">
        <v>12</v>
      </c>
      <c r="E137" s="4">
        <f>SUM(E138:E143)</f>
        <v>12000</v>
      </c>
      <c r="F137" s="4">
        <f>SUM(F138:F143)</f>
        <v>0</v>
      </c>
      <c r="G137" s="4">
        <f aca="true" t="shared" si="49" ref="G137:L137">SUM(G138:G143)</f>
        <v>12000</v>
      </c>
      <c r="H137" s="6">
        <f t="shared" si="49"/>
        <v>0</v>
      </c>
      <c r="I137" s="6">
        <f t="shared" si="49"/>
        <v>0</v>
      </c>
      <c r="J137" s="6">
        <f t="shared" si="49"/>
        <v>0</v>
      </c>
      <c r="K137" s="6">
        <f t="shared" si="49"/>
        <v>0</v>
      </c>
      <c r="L137" s="6">
        <f t="shared" si="49"/>
        <v>0</v>
      </c>
      <c r="M137" s="6">
        <f>SUM(M138:M143)</f>
        <v>0</v>
      </c>
      <c r="N137" s="6">
        <f>SUM(N138:N143)</f>
        <v>0</v>
      </c>
      <c r="O137" s="60"/>
      <c r="P137" s="8"/>
    </row>
    <row r="138" spans="1:16" ht="15.75">
      <c r="A138" s="55"/>
      <c r="B138" s="36"/>
      <c r="C138" s="55"/>
      <c r="D138" s="7" t="s">
        <v>13</v>
      </c>
      <c r="E138" s="4">
        <f aca="true" t="shared" si="50" ref="E138:E143">G138+I138+K138+M138</f>
        <v>0</v>
      </c>
      <c r="F138" s="4">
        <f aca="true" t="shared" si="51" ref="F138:F143">H138+J138+L138+N138</f>
        <v>0</v>
      </c>
      <c r="G138" s="6">
        <v>0</v>
      </c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0"/>
      <c r="P138" s="8"/>
    </row>
    <row r="139" spans="1:16" ht="15.75">
      <c r="A139" s="55"/>
      <c r="B139" s="36"/>
      <c r="C139" s="55"/>
      <c r="D139" s="7" t="s">
        <v>14</v>
      </c>
      <c r="E139" s="4">
        <f t="shared" si="50"/>
        <v>0</v>
      </c>
      <c r="F139" s="4">
        <f t="shared" si="51"/>
        <v>0</v>
      </c>
      <c r="G139" s="6">
        <v>0</v>
      </c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0"/>
      <c r="P139" s="8"/>
    </row>
    <row r="140" spans="1:16" ht="15.75">
      <c r="A140" s="55"/>
      <c r="B140" s="36"/>
      <c r="C140" s="55"/>
      <c r="D140" s="7" t="s">
        <v>15</v>
      </c>
      <c r="E140" s="4">
        <f t="shared" si="50"/>
        <v>0</v>
      </c>
      <c r="F140" s="4">
        <f t="shared" si="51"/>
        <v>0</v>
      </c>
      <c r="G140" s="6"/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0"/>
      <c r="P140" s="8"/>
    </row>
    <row r="141" spans="1:16" ht="15.75">
      <c r="A141" s="55"/>
      <c r="B141" s="36"/>
      <c r="C141" s="55"/>
      <c r="D141" s="7" t="s">
        <v>16</v>
      </c>
      <c r="E141" s="4">
        <f t="shared" si="50"/>
        <v>4000</v>
      </c>
      <c r="F141" s="4">
        <f t="shared" si="51"/>
        <v>0</v>
      </c>
      <c r="G141" s="6">
        <v>4000</v>
      </c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0"/>
      <c r="P141" s="8"/>
    </row>
    <row r="142" spans="1:16" ht="15.75">
      <c r="A142" s="55"/>
      <c r="B142" s="36"/>
      <c r="C142" s="55"/>
      <c r="D142" s="7" t="s">
        <v>17</v>
      </c>
      <c r="E142" s="4">
        <f t="shared" si="50"/>
        <v>4000</v>
      </c>
      <c r="F142" s="4">
        <f t="shared" si="51"/>
        <v>0</v>
      </c>
      <c r="G142" s="6">
        <v>4000</v>
      </c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0"/>
      <c r="P142" s="8"/>
    </row>
    <row r="143" spans="1:16" ht="15.75">
      <c r="A143" s="55"/>
      <c r="B143" s="36"/>
      <c r="C143" s="56"/>
      <c r="D143" s="7" t="s">
        <v>18</v>
      </c>
      <c r="E143" s="4">
        <f t="shared" si="50"/>
        <v>4000</v>
      </c>
      <c r="F143" s="4">
        <f t="shared" si="51"/>
        <v>0</v>
      </c>
      <c r="G143" s="6">
        <v>4000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0"/>
      <c r="P143" s="8"/>
    </row>
    <row r="144" spans="1:16" s="1" customFormat="1" ht="15.75" customHeight="1">
      <c r="A144" s="55"/>
      <c r="B144" s="36" t="s">
        <v>44</v>
      </c>
      <c r="C144" s="47"/>
      <c r="D144" s="7" t="s">
        <v>12</v>
      </c>
      <c r="E144" s="4">
        <f>SUM(E145:E150)</f>
        <v>8763.5</v>
      </c>
      <c r="F144" s="4">
        <f>SUM(F145:F150)</f>
        <v>0</v>
      </c>
      <c r="G144" s="4">
        <f aca="true" t="shared" si="52" ref="G144:L144">SUM(G145:G150)</f>
        <v>8763.5</v>
      </c>
      <c r="H144" s="6">
        <f t="shared" si="52"/>
        <v>0</v>
      </c>
      <c r="I144" s="6">
        <f t="shared" si="52"/>
        <v>0</v>
      </c>
      <c r="J144" s="6">
        <f t="shared" si="52"/>
        <v>0</v>
      </c>
      <c r="K144" s="6">
        <f t="shared" si="52"/>
        <v>0</v>
      </c>
      <c r="L144" s="6">
        <f t="shared" si="52"/>
        <v>0</v>
      </c>
      <c r="M144" s="6">
        <f>SUM(M145:M150)</f>
        <v>0</v>
      </c>
      <c r="N144" s="6">
        <f>SUM(N145:N150)</f>
        <v>0</v>
      </c>
      <c r="O144" s="60"/>
      <c r="P144" s="8"/>
    </row>
    <row r="145" spans="1:16" ht="15.75">
      <c r="A145" s="55"/>
      <c r="B145" s="36"/>
      <c r="C145" s="55"/>
      <c r="D145" s="7" t="s">
        <v>13</v>
      </c>
      <c r="E145" s="4">
        <f aca="true" t="shared" si="53" ref="E145:E150">G145+I145+K145+M145</f>
        <v>0</v>
      </c>
      <c r="F145" s="4">
        <f aca="true" t="shared" si="54" ref="F145:F150">H145+J145+L145+N145</f>
        <v>0</v>
      </c>
      <c r="G145" s="6">
        <v>0</v>
      </c>
      <c r="H145" s="6"/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0"/>
      <c r="P145" s="8"/>
    </row>
    <row r="146" spans="1:16" ht="15.75">
      <c r="A146" s="55"/>
      <c r="B146" s="36"/>
      <c r="C146" s="55"/>
      <c r="D146" s="7" t="s">
        <v>14</v>
      </c>
      <c r="E146" s="4">
        <f t="shared" si="53"/>
        <v>0</v>
      </c>
      <c r="F146" s="4">
        <f t="shared" si="54"/>
        <v>0</v>
      </c>
      <c r="G146" s="6">
        <v>0</v>
      </c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0"/>
      <c r="P146" s="8"/>
    </row>
    <row r="147" spans="1:16" ht="15.75">
      <c r="A147" s="55"/>
      <c r="B147" s="36"/>
      <c r="C147" s="55"/>
      <c r="D147" s="7" t="s">
        <v>15</v>
      </c>
      <c r="E147" s="4">
        <f t="shared" si="53"/>
        <v>0</v>
      </c>
      <c r="F147" s="4">
        <f t="shared" si="54"/>
        <v>0</v>
      </c>
      <c r="G147" s="6"/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0"/>
      <c r="P147" s="8"/>
    </row>
    <row r="148" spans="1:16" ht="15.75">
      <c r="A148" s="55"/>
      <c r="B148" s="36"/>
      <c r="C148" s="55"/>
      <c r="D148" s="7" t="s">
        <v>16</v>
      </c>
      <c r="E148" s="4">
        <f t="shared" si="53"/>
        <v>763.5</v>
      </c>
      <c r="F148" s="4">
        <f t="shared" si="54"/>
        <v>0</v>
      </c>
      <c r="G148" s="6">
        <v>763.5</v>
      </c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0"/>
      <c r="P148" s="8"/>
    </row>
    <row r="149" spans="1:16" ht="15.75">
      <c r="A149" s="55"/>
      <c r="B149" s="36"/>
      <c r="C149" s="55"/>
      <c r="D149" s="7" t="s">
        <v>17</v>
      </c>
      <c r="E149" s="4">
        <f t="shared" si="53"/>
        <v>4000</v>
      </c>
      <c r="F149" s="4">
        <f t="shared" si="54"/>
        <v>0</v>
      </c>
      <c r="G149" s="6">
        <v>4000</v>
      </c>
      <c r="H149" s="6"/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0"/>
      <c r="P149" s="8"/>
    </row>
    <row r="150" spans="1:16" ht="15.75">
      <c r="A150" s="55"/>
      <c r="B150" s="36"/>
      <c r="C150" s="56"/>
      <c r="D150" s="7" t="s">
        <v>18</v>
      </c>
      <c r="E150" s="4">
        <f t="shared" si="53"/>
        <v>4000</v>
      </c>
      <c r="F150" s="4">
        <f t="shared" si="54"/>
        <v>0</v>
      </c>
      <c r="G150" s="6">
        <v>4000</v>
      </c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0"/>
      <c r="P150" s="8"/>
    </row>
    <row r="151" spans="1:16" s="1" customFormat="1" ht="15.75" customHeight="1">
      <c r="A151" s="55"/>
      <c r="B151" s="36" t="s">
        <v>45</v>
      </c>
      <c r="C151" s="47" t="s">
        <v>33</v>
      </c>
      <c r="D151" s="7" t="s">
        <v>12</v>
      </c>
      <c r="E151" s="4">
        <f>SUM(E152:E157)</f>
        <v>8412.4</v>
      </c>
      <c r="F151" s="4">
        <f>SUM(F152:F157)</f>
        <v>412.40000000000003</v>
      </c>
      <c r="G151" s="4">
        <f aca="true" t="shared" si="55" ref="G151:N151">SUM(G152:G157)</f>
        <v>8412.4</v>
      </c>
      <c r="H151" s="6">
        <f t="shared" si="55"/>
        <v>412.40000000000003</v>
      </c>
      <c r="I151" s="6">
        <f t="shared" si="55"/>
        <v>0</v>
      </c>
      <c r="J151" s="6">
        <f t="shared" si="55"/>
        <v>0</v>
      </c>
      <c r="K151" s="6">
        <f t="shared" si="55"/>
        <v>0</v>
      </c>
      <c r="L151" s="6">
        <f t="shared" si="55"/>
        <v>0</v>
      </c>
      <c r="M151" s="6">
        <f t="shared" si="55"/>
        <v>0</v>
      </c>
      <c r="N151" s="6">
        <f t="shared" si="55"/>
        <v>0</v>
      </c>
      <c r="O151" s="60"/>
      <c r="P151" s="8"/>
    </row>
    <row r="152" spans="1:16" ht="15.75">
      <c r="A152" s="55"/>
      <c r="B152" s="36"/>
      <c r="C152" s="55"/>
      <c r="D152" s="7" t="s">
        <v>13</v>
      </c>
      <c r="E152" s="4">
        <f aca="true" t="shared" si="56" ref="E152:E157">G152+I152+K152+M152</f>
        <v>0</v>
      </c>
      <c r="F152" s="4">
        <f aca="true" t="shared" si="57" ref="F152:F157">H152+J152+L152+N152</f>
        <v>0</v>
      </c>
      <c r="G152" s="6">
        <v>0</v>
      </c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0"/>
      <c r="P152" s="8"/>
    </row>
    <row r="153" spans="1:16" ht="15.75">
      <c r="A153" s="55"/>
      <c r="B153" s="36"/>
      <c r="C153" s="55"/>
      <c r="D153" s="7" t="s">
        <v>14</v>
      </c>
      <c r="E153" s="4">
        <f t="shared" si="56"/>
        <v>412.40000000000003</v>
      </c>
      <c r="F153" s="4">
        <f t="shared" si="57"/>
        <v>412.40000000000003</v>
      </c>
      <c r="G153" s="6">
        <f>H153</f>
        <v>412.40000000000003</v>
      </c>
      <c r="H153" s="6">
        <f>900.2-450-36-1.8</f>
        <v>412.40000000000003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0"/>
      <c r="P153" s="8"/>
    </row>
    <row r="154" spans="1:16" ht="15.75">
      <c r="A154" s="55"/>
      <c r="B154" s="36"/>
      <c r="C154" s="55"/>
      <c r="D154" s="7" t="s">
        <v>15</v>
      </c>
      <c r="E154" s="4">
        <f t="shared" si="56"/>
        <v>0</v>
      </c>
      <c r="F154" s="4">
        <f t="shared" si="57"/>
        <v>0</v>
      </c>
      <c r="G154" s="6"/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0"/>
      <c r="P154" s="8"/>
    </row>
    <row r="155" spans="1:16" ht="15.75">
      <c r="A155" s="55"/>
      <c r="B155" s="36"/>
      <c r="C155" s="55"/>
      <c r="D155" s="7" t="s">
        <v>16</v>
      </c>
      <c r="E155" s="4">
        <f t="shared" si="56"/>
        <v>4000</v>
      </c>
      <c r="F155" s="4">
        <f t="shared" si="57"/>
        <v>0</v>
      </c>
      <c r="G155" s="6">
        <v>4000</v>
      </c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0"/>
      <c r="P155" s="8"/>
    </row>
    <row r="156" spans="1:16" ht="15.75">
      <c r="A156" s="55"/>
      <c r="B156" s="36"/>
      <c r="C156" s="55"/>
      <c r="D156" s="7" t="s">
        <v>17</v>
      </c>
      <c r="E156" s="4">
        <f t="shared" si="56"/>
        <v>4000</v>
      </c>
      <c r="F156" s="4">
        <f t="shared" si="57"/>
        <v>0</v>
      </c>
      <c r="G156" s="6">
        <v>4000</v>
      </c>
      <c r="H156" s="6"/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0"/>
      <c r="P156" s="8"/>
    </row>
    <row r="157" spans="1:16" ht="15.75">
      <c r="A157" s="55"/>
      <c r="B157" s="36"/>
      <c r="C157" s="56"/>
      <c r="D157" s="7" t="s">
        <v>18</v>
      </c>
      <c r="E157" s="4">
        <f t="shared" si="56"/>
        <v>0</v>
      </c>
      <c r="F157" s="4">
        <f t="shared" si="57"/>
        <v>0</v>
      </c>
      <c r="G157" s="6">
        <v>0</v>
      </c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0"/>
      <c r="P157" s="8"/>
    </row>
    <row r="158" spans="1:16" s="28" customFormat="1" ht="15.75" customHeight="1">
      <c r="A158" s="55"/>
      <c r="B158" s="77" t="s">
        <v>46</v>
      </c>
      <c r="C158" s="57"/>
      <c r="D158" s="11" t="s">
        <v>12</v>
      </c>
      <c r="E158" s="4">
        <f>SUM(E159:E164)</f>
        <v>10000</v>
      </c>
      <c r="F158" s="4">
        <f>SUM(F159:F164)</f>
        <v>0</v>
      </c>
      <c r="G158" s="4">
        <f aca="true" t="shared" si="58" ref="G158:L158">SUM(G159:G164)</f>
        <v>10000</v>
      </c>
      <c r="H158" s="4">
        <f t="shared" si="58"/>
        <v>0</v>
      </c>
      <c r="I158" s="4">
        <f t="shared" si="58"/>
        <v>0</v>
      </c>
      <c r="J158" s="4">
        <f t="shared" si="58"/>
        <v>0</v>
      </c>
      <c r="K158" s="4">
        <f t="shared" si="58"/>
        <v>0</v>
      </c>
      <c r="L158" s="4">
        <f t="shared" si="58"/>
        <v>0</v>
      </c>
      <c r="M158" s="4">
        <f>SUM(M159:M164)</f>
        <v>0</v>
      </c>
      <c r="N158" s="4">
        <f>SUM(N159:N164)</f>
        <v>0</v>
      </c>
      <c r="O158" s="60"/>
      <c r="P158" s="8"/>
    </row>
    <row r="159" spans="1:16" s="28" customFormat="1" ht="15.75">
      <c r="A159" s="55"/>
      <c r="B159" s="78"/>
      <c r="C159" s="33"/>
      <c r="D159" s="11" t="s">
        <v>13</v>
      </c>
      <c r="E159" s="4">
        <f aca="true" t="shared" si="59" ref="E159:E164">G159+I159+K159+M159</f>
        <v>0</v>
      </c>
      <c r="F159" s="4">
        <f aca="true" t="shared" si="60" ref="F159:F164">H159+J159+L159+N159</f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60"/>
      <c r="P159" s="8"/>
    </row>
    <row r="160" spans="1:16" s="28" customFormat="1" ht="15.75">
      <c r="A160" s="55"/>
      <c r="B160" s="78"/>
      <c r="C160" s="33"/>
      <c r="D160" s="11" t="s">
        <v>14</v>
      </c>
      <c r="E160" s="4">
        <f t="shared" si="59"/>
        <v>0</v>
      </c>
      <c r="F160" s="4">
        <f t="shared" si="60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60"/>
      <c r="P160" s="8"/>
    </row>
    <row r="161" spans="1:16" s="28" customFormat="1" ht="15.75">
      <c r="A161" s="55"/>
      <c r="B161" s="78"/>
      <c r="C161" s="33"/>
      <c r="D161" s="11" t="s">
        <v>15</v>
      </c>
      <c r="E161" s="4">
        <f t="shared" si="59"/>
        <v>0</v>
      </c>
      <c r="F161" s="4">
        <f t="shared" si="60"/>
        <v>0</v>
      </c>
      <c r="G161" s="4"/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60"/>
      <c r="P161" s="8"/>
    </row>
    <row r="162" spans="1:16" s="28" customFormat="1" ht="15.75">
      <c r="A162" s="55"/>
      <c r="B162" s="78"/>
      <c r="C162" s="33"/>
      <c r="D162" s="11" t="s">
        <v>16</v>
      </c>
      <c r="E162" s="4">
        <f t="shared" si="59"/>
        <v>2000</v>
      </c>
      <c r="F162" s="4">
        <f t="shared" si="60"/>
        <v>0</v>
      </c>
      <c r="G162" s="4">
        <v>2000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60"/>
      <c r="P162" s="8"/>
    </row>
    <row r="163" spans="1:16" s="28" customFormat="1" ht="15.75">
      <c r="A163" s="55"/>
      <c r="B163" s="78"/>
      <c r="C163" s="33"/>
      <c r="D163" s="11" t="s">
        <v>17</v>
      </c>
      <c r="E163" s="4">
        <f t="shared" si="59"/>
        <v>4000</v>
      </c>
      <c r="F163" s="4">
        <f t="shared" si="60"/>
        <v>0</v>
      </c>
      <c r="G163" s="4">
        <v>4000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60"/>
      <c r="P163" s="8"/>
    </row>
    <row r="164" spans="1:16" s="28" customFormat="1" ht="15.75">
      <c r="A164" s="56"/>
      <c r="B164" s="79"/>
      <c r="C164" s="34"/>
      <c r="D164" s="11" t="s">
        <v>18</v>
      </c>
      <c r="E164" s="4">
        <f t="shared" si="59"/>
        <v>4000</v>
      </c>
      <c r="F164" s="4">
        <f t="shared" si="60"/>
        <v>0</v>
      </c>
      <c r="G164" s="4">
        <v>4000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61"/>
      <c r="P164" s="8"/>
    </row>
    <row r="165" spans="1:16" s="3" customFormat="1" ht="15.75" customHeight="1">
      <c r="A165" s="47"/>
      <c r="B165" s="17" t="s">
        <v>53</v>
      </c>
      <c r="C165" s="17"/>
      <c r="D165" s="11" t="s">
        <v>12</v>
      </c>
      <c r="E165" s="4">
        <f>SUM(E166:E171)</f>
        <v>5804448</v>
      </c>
      <c r="F165" s="4">
        <f aca="true" t="shared" si="61" ref="F165:N165">SUM(F166:F171)</f>
        <v>0</v>
      </c>
      <c r="G165" s="4">
        <f>SUM(G166:G171)</f>
        <v>5804448</v>
      </c>
      <c r="H165" s="4">
        <f t="shared" si="61"/>
        <v>0</v>
      </c>
      <c r="I165" s="4">
        <f t="shared" si="61"/>
        <v>0</v>
      </c>
      <c r="J165" s="4">
        <f t="shared" si="61"/>
        <v>0</v>
      </c>
      <c r="K165" s="4">
        <f t="shared" si="61"/>
        <v>0</v>
      </c>
      <c r="L165" s="4">
        <f t="shared" si="61"/>
        <v>0</v>
      </c>
      <c r="M165" s="4">
        <f t="shared" si="61"/>
        <v>0</v>
      </c>
      <c r="N165" s="4">
        <f t="shared" si="61"/>
        <v>0</v>
      </c>
      <c r="O165" s="59" t="s">
        <v>28</v>
      </c>
      <c r="P165" s="8"/>
    </row>
    <row r="166" spans="1:16" s="3" customFormat="1" ht="15.75" customHeight="1">
      <c r="A166" s="55"/>
      <c r="B166" s="43" t="s">
        <v>21</v>
      </c>
      <c r="C166" s="57"/>
      <c r="D166" s="11" t="s">
        <v>13</v>
      </c>
      <c r="E166" s="4">
        <f aca="true" t="shared" si="62" ref="E166:E171">G166+I166+K166+M166</f>
        <v>0</v>
      </c>
      <c r="F166" s="4">
        <f aca="true" t="shared" si="63" ref="F166:F171">H166+J166+L166+N166</f>
        <v>0</v>
      </c>
      <c r="G166" s="4">
        <f aca="true" t="shared" si="64" ref="G166:N166">G174+G181+G188</f>
        <v>0</v>
      </c>
      <c r="H166" s="4">
        <f t="shared" si="64"/>
        <v>0</v>
      </c>
      <c r="I166" s="4">
        <f t="shared" si="64"/>
        <v>0</v>
      </c>
      <c r="J166" s="4">
        <f t="shared" si="64"/>
        <v>0</v>
      </c>
      <c r="K166" s="4">
        <f t="shared" si="64"/>
        <v>0</v>
      </c>
      <c r="L166" s="4">
        <f t="shared" si="64"/>
        <v>0</v>
      </c>
      <c r="M166" s="4">
        <f t="shared" si="64"/>
        <v>0</v>
      </c>
      <c r="N166" s="4">
        <f t="shared" si="64"/>
        <v>0</v>
      </c>
      <c r="O166" s="60"/>
      <c r="P166" s="8"/>
    </row>
    <row r="167" spans="1:16" s="3" customFormat="1" ht="15.75">
      <c r="A167" s="55"/>
      <c r="B167" s="43"/>
      <c r="C167" s="33"/>
      <c r="D167" s="11" t="s">
        <v>14</v>
      </c>
      <c r="E167" s="4">
        <f t="shared" si="62"/>
        <v>0</v>
      </c>
      <c r="F167" s="4">
        <f t="shared" si="63"/>
        <v>0</v>
      </c>
      <c r="G167" s="4">
        <f aca="true" t="shared" si="65" ref="G167:L171">G175+G182+G189</f>
        <v>0</v>
      </c>
      <c r="H167" s="4">
        <f t="shared" si="65"/>
        <v>0</v>
      </c>
      <c r="I167" s="4">
        <f t="shared" si="65"/>
        <v>0</v>
      </c>
      <c r="J167" s="4">
        <f t="shared" si="65"/>
        <v>0</v>
      </c>
      <c r="K167" s="4">
        <f t="shared" si="65"/>
        <v>0</v>
      </c>
      <c r="L167" s="4">
        <f t="shared" si="65"/>
        <v>0</v>
      </c>
      <c r="M167" s="4">
        <f aca="true" t="shared" si="66" ref="M167:N171">M175+M182+M189</f>
        <v>0</v>
      </c>
      <c r="N167" s="4">
        <f t="shared" si="66"/>
        <v>0</v>
      </c>
      <c r="O167" s="60"/>
      <c r="P167" s="8"/>
    </row>
    <row r="168" spans="1:16" s="3" customFormat="1" ht="15.75">
      <c r="A168" s="55"/>
      <c r="B168" s="43"/>
      <c r="C168" s="33"/>
      <c r="D168" s="11" t="s">
        <v>15</v>
      </c>
      <c r="E168" s="4">
        <f t="shared" si="62"/>
        <v>0</v>
      </c>
      <c r="F168" s="4">
        <f t="shared" si="63"/>
        <v>0</v>
      </c>
      <c r="G168" s="4">
        <f t="shared" si="65"/>
        <v>0</v>
      </c>
      <c r="H168" s="4">
        <f t="shared" si="65"/>
        <v>0</v>
      </c>
      <c r="I168" s="4">
        <f t="shared" si="65"/>
        <v>0</v>
      </c>
      <c r="J168" s="4">
        <f t="shared" si="65"/>
        <v>0</v>
      </c>
      <c r="K168" s="4">
        <f t="shared" si="65"/>
        <v>0</v>
      </c>
      <c r="L168" s="4">
        <f t="shared" si="65"/>
        <v>0</v>
      </c>
      <c r="M168" s="4">
        <f t="shared" si="66"/>
        <v>0</v>
      </c>
      <c r="N168" s="4">
        <f t="shared" si="66"/>
        <v>0</v>
      </c>
      <c r="O168" s="60"/>
      <c r="P168" s="8"/>
    </row>
    <row r="169" spans="1:16" s="3" customFormat="1" ht="15.75">
      <c r="A169" s="55"/>
      <c r="B169" s="43"/>
      <c r="C169" s="33"/>
      <c r="D169" s="11" t="s">
        <v>16</v>
      </c>
      <c r="E169" s="4">
        <f t="shared" si="62"/>
        <v>0</v>
      </c>
      <c r="F169" s="4">
        <f t="shared" si="63"/>
        <v>0</v>
      </c>
      <c r="G169" s="4">
        <f t="shared" si="65"/>
        <v>0</v>
      </c>
      <c r="H169" s="4">
        <f t="shared" si="65"/>
        <v>0</v>
      </c>
      <c r="I169" s="4">
        <f t="shared" si="65"/>
        <v>0</v>
      </c>
      <c r="J169" s="4">
        <f t="shared" si="65"/>
        <v>0</v>
      </c>
      <c r="K169" s="4">
        <f t="shared" si="65"/>
        <v>0</v>
      </c>
      <c r="L169" s="4">
        <f t="shared" si="65"/>
        <v>0</v>
      </c>
      <c r="M169" s="4">
        <f t="shared" si="66"/>
        <v>0</v>
      </c>
      <c r="N169" s="4">
        <f t="shared" si="66"/>
        <v>0</v>
      </c>
      <c r="O169" s="60"/>
      <c r="P169" s="8"/>
    </row>
    <row r="170" spans="1:16" s="3" customFormat="1" ht="15.75">
      <c r="A170" s="55"/>
      <c r="B170" s="43"/>
      <c r="C170" s="33"/>
      <c r="D170" s="11" t="s">
        <v>17</v>
      </c>
      <c r="E170" s="4">
        <f t="shared" si="62"/>
        <v>0</v>
      </c>
      <c r="F170" s="4">
        <f t="shared" si="63"/>
        <v>0</v>
      </c>
      <c r="G170" s="4">
        <f t="shared" si="65"/>
        <v>0</v>
      </c>
      <c r="H170" s="4">
        <f t="shared" si="65"/>
        <v>0</v>
      </c>
      <c r="I170" s="4">
        <f t="shared" si="65"/>
        <v>0</v>
      </c>
      <c r="J170" s="4">
        <f t="shared" si="65"/>
        <v>0</v>
      </c>
      <c r="K170" s="4">
        <f t="shared" si="65"/>
        <v>0</v>
      </c>
      <c r="L170" s="4">
        <f t="shared" si="65"/>
        <v>0</v>
      </c>
      <c r="M170" s="4">
        <f t="shared" si="66"/>
        <v>0</v>
      </c>
      <c r="N170" s="4">
        <f t="shared" si="66"/>
        <v>0</v>
      </c>
      <c r="O170" s="60"/>
      <c r="P170" s="8"/>
    </row>
    <row r="171" spans="1:16" s="3" customFormat="1" ht="15.75">
      <c r="A171" s="55"/>
      <c r="B171" s="43"/>
      <c r="C171" s="34"/>
      <c r="D171" s="11" t="s">
        <v>18</v>
      </c>
      <c r="E171" s="4">
        <f t="shared" si="62"/>
        <v>5804448</v>
      </c>
      <c r="F171" s="4">
        <f t="shared" si="63"/>
        <v>0</v>
      </c>
      <c r="G171" s="4">
        <f>G179+G186+G193</f>
        <v>5804448</v>
      </c>
      <c r="H171" s="4">
        <f t="shared" si="65"/>
        <v>0</v>
      </c>
      <c r="I171" s="4">
        <f t="shared" si="65"/>
        <v>0</v>
      </c>
      <c r="J171" s="4">
        <f t="shared" si="65"/>
        <v>0</v>
      </c>
      <c r="K171" s="4">
        <f t="shared" si="65"/>
        <v>0</v>
      </c>
      <c r="L171" s="4">
        <f t="shared" si="65"/>
        <v>0</v>
      </c>
      <c r="M171" s="4">
        <f t="shared" si="66"/>
        <v>0</v>
      </c>
      <c r="N171" s="4">
        <f t="shared" si="66"/>
        <v>0</v>
      </c>
      <c r="O171" s="60"/>
      <c r="P171" s="8"/>
    </row>
    <row r="172" spans="1:16" s="3" customFormat="1" ht="25.5">
      <c r="A172" s="55"/>
      <c r="B172" s="17" t="s">
        <v>56</v>
      </c>
      <c r="C172" s="19"/>
      <c r="D172" s="1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60"/>
      <c r="P172" s="8"/>
    </row>
    <row r="173" spans="1:16" ht="15.75" customHeight="1">
      <c r="A173" s="55"/>
      <c r="B173" s="36" t="s">
        <v>47</v>
      </c>
      <c r="C173" s="47"/>
      <c r="D173" s="7" t="s">
        <v>12</v>
      </c>
      <c r="E173" s="4">
        <f aca="true" t="shared" si="67" ref="E173:N173">SUM(E174:E179)</f>
        <v>1785984</v>
      </c>
      <c r="F173" s="4">
        <f t="shared" si="67"/>
        <v>0</v>
      </c>
      <c r="G173" s="4">
        <f t="shared" si="67"/>
        <v>1785984</v>
      </c>
      <c r="H173" s="4">
        <f t="shared" si="67"/>
        <v>0</v>
      </c>
      <c r="I173" s="4">
        <f t="shared" si="67"/>
        <v>0</v>
      </c>
      <c r="J173" s="4">
        <f t="shared" si="67"/>
        <v>0</v>
      </c>
      <c r="K173" s="4">
        <f t="shared" si="67"/>
        <v>0</v>
      </c>
      <c r="L173" s="4">
        <f t="shared" si="67"/>
        <v>0</v>
      </c>
      <c r="M173" s="4">
        <f t="shared" si="67"/>
        <v>0</v>
      </c>
      <c r="N173" s="4">
        <f t="shared" si="67"/>
        <v>0</v>
      </c>
      <c r="O173" s="60"/>
      <c r="P173" s="8"/>
    </row>
    <row r="174" spans="1:16" ht="15.75">
      <c r="A174" s="55"/>
      <c r="B174" s="36"/>
      <c r="C174" s="55"/>
      <c r="D174" s="7" t="s">
        <v>13</v>
      </c>
      <c r="E174" s="4">
        <f aca="true" t="shared" si="68" ref="E174:E179">G174+I174+K174+M174</f>
        <v>0</v>
      </c>
      <c r="F174" s="4">
        <f aca="true" t="shared" si="69" ref="F174:F179">H174+J174+L174+N174</f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0"/>
      <c r="P174" s="8"/>
    </row>
    <row r="175" spans="1:16" ht="15.75">
      <c r="A175" s="55"/>
      <c r="B175" s="36"/>
      <c r="C175" s="55"/>
      <c r="D175" s="7" t="s">
        <v>14</v>
      </c>
      <c r="E175" s="4">
        <f t="shared" si="68"/>
        <v>0</v>
      </c>
      <c r="F175" s="4">
        <f t="shared" si="69"/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0"/>
      <c r="P175" s="8"/>
    </row>
    <row r="176" spans="1:16" ht="15.75">
      <c r="A176" s="55"/>
      <c r="B176" s="36"/>
      <c r="C176" s="55"/>
      <c r="D176" s="7" t="s">
        <v>15</v>
      </c>
      <c r="E176" s="4">
        <f t="shared" si="68"/>
        <v>0</v>
      </c>
      <c r="F176" s="4">
        <f t="shared" si="69"/>
        <v>0</v>
      </c>
      <c r="G176" s="6"/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0"/>
      <c r="P176" s="8"/>
    </row>
    <row r="177" spans="1:16" ht="15.75">
      <c r="A177" s="55"/>
      <c r="B177" s="36"/>
      <c r="C177" s="55"/>
      <c r="D177" s="7" t="s">
        <v>16</v>
      </c>
      <c r="E177" s="4">
        <f t="shared" si="68"/>
        <v>0</v>
      </c>
      <c r="F177" s="4">
        <f t="shared" si="69"/>
        <v>0</v>
      </c>
      <c r="G177" s="6"/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0"/>
      <c r="P177" s="8"/>
    </row>
    <row r="178" spans="1:16" ht="15.75">
      <c r="A178" s="55"/>
      <c r="B178" s="36"/>
      <c r="C178" s="55"/>
      <c r="D178" s="7" t="s">
        <v>17</v>
      </c>
      <c r="E178" s="4">
        <f t="shared" si="68"/>
        <v>0</v>
      </c>
      <c r="F178" s="4">
        <f t="shared" si="69"/>
        <v>0</v>
      </c>
      <c r="G178" s="6"/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0"/>
      <c r="P178" s="8"/>
    </row>
    <row r="179" spans="1:16" ht="15.75">
      <c r="A179" s="55"/>
      <c r="B179" s="36"/>
      <c r="C179" s="56"/>
      <c r="D179" s="7" t="s">
        <v>18</v>
      </c>
      <c r="E179" s="4">
        <f t="shared" si="68"/>
        <v>1785984</v>
      </c>
      <c r="F179" s="4">
        <f t="shared" si="69"/>
        <v>0</v>
      </c>
      <c r="G179" s="6">
        <v>1785984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0"/>
      <c r="P179" s="8"/>
    </row>
    <row r="180" spans="1:16" s="3" customFormat="1" ht="15.75" customHeight="1">
      <c r="A180" s="55"/>
      <c r="B180" s="36" t="s">
        <v>48</v>
      </c>
      <c r="C180" s="47"/>
      <c r="D180" s="11" t="s">
        <v>12</v>
      </c>
      <c r="E180" s="4">
        <f>SUM(E181:E186)</f>
        <v>1785984</v>
      </c>
      <c r="F180" s="4">
        <f>SUM(F181:F186)</f>
        <v>0</v>
      </c>
      <c r="G180" s="4">
        <f aca="true" t="shared" si="70" ref="G180:L180">SUM(G181:G186)</f>
        <v>1785984</v>
      </c>
      <c r="H180" s="4">
        <f t="shared" si="70"/>
        <v>0</v>
      </c>
      <c r="I180" s="4">
        <f t="shared" si="70"/>
        <v>0</v>
      </c>
      <c r="J180" s="4">
        <f t="shared" si="70"/>
        <v>0</v>
      </c>
      <c r="K180" s="4">
        <f t="shared" si="70"/>
        <v>0</v>
      </c>
      <c r="L180" s="4">
        <f t="shared" si="70"/>
        <v>0</v>
      </c>
      <c r="M180" s="4">
        <f>SUM(M181:M186)</f>
        <v>0</v>
      </c>
      <c r="N180" s="4">
        <f>SUM(N181:N186)</f>
        <v>0</v>
      </c>
      <c r="O180" s="60"/>
      <c r="P180" s="8"/>
    </row>
    <row r="181" spans="1:16" ht="15.75">
      <c r="A181" s="55"/>
      <c r="B181" s="36"/>
      <c r="C181" s="55"/>
      <c r="D181" s="7" t="s">
        <v>13</v>
      </c>
      <c r="E181" s="4">
        <f aca="true" t="shared" si="71" ref="E181:E186">G181+I181+K181+M181</f>
        <v>0</v>
      </c>
      <c r="F181" s="4">
        <f aca="true" t="shared" si="72" ref="F181:F186">H181+J181+L181+N181</f>
        <v>0</v>
      </c>
      <c r="G181" s="6">
        <v>0</v>
      </c>
      <c r="H181" s="6"/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0"/>
      <c r="P181" s="8"/>
    </row>
    <row r="182" spans="1:16" ht="15.75">
      <c r="A182" s="55"/>
      <c r="B182" s="36"/>
      <c r="C182" s="55"/>
      <c r="D182" s="7" t="s">
        <v>14</v>
      </c>
      <c r="E182" s="4">
        <f t="shared" si="71"/>
        <v>0</v>
      </c>
      <c r="F182" s="4">
        <f t="shared" si="72"/>
        <v>0</v>
      </c>
      <c r="G182" s="6">
        <v>0</v>
      </c>
      <c r="H182" s="6"/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0"/>
      <c r="P182" s="8"/>
    </row>
    <row r="183" spans="1:16" ht="15.75">
      <c r="A183" s="55"/>
      <c r="B183" s="36"/>
      <c r="C183" s="55"/>
      <c r="D183" s="7" t="s">
        <v>15</v>
      </c>
      <c r="E183" s="4">
        <f t="shared" si="71"/>
        <v>0</v>
      </c>
      <c r="F183" s="4">
        <f>H183+J183+L183+N183</f>
        <v>0</v>
      </c>
      <c r="G183" s="6"/>
      <c r="H183" s="6"/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0"/>
      <c r="P183" s="8"/>
    </row>
    <row r="184" spans="1:16" ht="15.75">
      <c r="A184" s="55"/>
      <c r="B184" s="36"/>
      <c r="C184" s="55"/>
      <c r="D184" s="7" t="s">
        <v>16</v>
      </c>
      <c r="E184" s="4">
        <f t="shared" si="71"/>
        <v>0</v>
      </c>
      <c r="F184" s="4">
        <f t="shared" si="72"/>
        <v>0</v>
      </c>
      <c r="G184" s="6"/>
      <c r="H184" s="6"/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0"/>
      <c r="P184" s="8"/>
    </row>
    <row r="185" spans="1:16" ht="15.75">
      <c r="A185" s="55"/>
      <c r="B185" s="36"/>
      <c r="C185" s="55"/>
      <c r="D185" s="7" t="s">
        <v>17</v>
      </c>
      <c r="E185" s="4">
        <f t="shared" si="71"/>
        <v>0</v>
      </c>
      <c r="F185" s="4">
        <f t="shared" si="72"/>
        <v>0</v>
      </c>
      <c r="G185" s="6"/>
      <c r="H185" s="6"/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0"/>
      <c r="P185" s="8"/>
    </row>
    <row r="186" spans="1:16" ht="15.75">
      <c r="A186" s="55"/>
      <c r="B186" s="36"/>
      <c r="C186" s="56"/>
      <c r="D186" s="7" t="s">
        <v>18</v>
      </c>
      <c r="E186" s="4">
        <f t="shared" si="71"/>
        <v>1785984</v>
      </c>
      <c r="F186" s="4">
        <f t="shared" si="72"/>
        <v>0</v>
      </c>
      <c r="G186" s="6">
        <v>1785984</v>
      </c>
      <c r="H186" s="6"/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0"/>
      <c r="P186" s="8"/>
    </row>
    <row r="187" spans="1:16" ht="15.75" customHeight="1">
      <c r="A187" s="55"/>
      <c r="B187" s="36" t="s">
        <v>49</v>
      </c>
      <c r="C187" s="47"/>
      <c r="D187" s="7" t="s">
        <v>12</v>
      </c>
      <c r="E187" s="4">
        <f>SUM(E188:E193)</f>
        <v>2232480</v>
      </c>
      <c r="F187" s="4">
        <f>SUM(F188:F193)</f>
        <v>0</v>
      </c>
      <c r="G187" s="4">
        <f aca="true" t="shared" si="73" ref="G187:L187">SUM(G188:G193)</f>
        <v>2232480</v>
      </c>
      <c r="H187" s="4">
        <f t="shared" si="73"/>
        <v>0</v>
      </c>
      <c r="I187" s="4">
        <f t="shared" si="73"/>
        <v>0</v>
      </c>
      <c r="J187" s="4">
        <f t="shared" si="73"/>
        <v>0</v>
      </c>
      <c r="K187" s="4">
        <f t="shared" si="73"/>
        <v>0</v>
      </c>
      <c r="L187" s="4">
        <f t="shared" si="73"/>
        <v>0</v>
      </c>
      <c r="M187" s="4">
        <f>SUM(M188:M193)</f>
        <v>0</v>
      </c>
      <c r="N187" s="4">
        <f>SUM(N188:N193)</f>
        <v>0</v>
      </c>
      <c r="O187" s="60"/>
      <c r="P187" s="8"/>
    </row>
    <row r="188" spans="1:16" ht="15.75">
      <c r="A188" s="55"/>
      <c r="B188" s="36"/>
      <c r="C188" s="55"/>
      <c r="D188" s="7" t="s">
        <v>13</v>
      </c>
      <c r="E188" s="4">
        <f aca="true" t="shared" si="74" ref="E188:E193">G188+I188+K188+M188</f>
        <v>0</v>
      </c>
      <c r="F188" s="4">
        <f aca="true" t="shared" si="75" ref="F188:F193">H188+J188+L188+N188</f>
        <v>0</v>
      </c>
      <c r="G188" s="6"/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0"/>
      <c r="P188" s="8"/>
    </row>
    <row r="189" spans="1:16" ht="15.75">
      <c r="A189" s="55"/>
      <c r="B189" s="36"/>
      <c r="C189" s="55"/>
      <c r="D189" s="7" t="s">
        <v>14</v>
      </c>
      <c r="E189" s="4">
        <f t="shared" si="74"/>
        <v>0</v>
      </c>
      <c r="F189" s="4">
        <f t="shared" si="75"/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0"/>
      <c r="P189" s="8"/>
    </row>
    <row r="190" spans="1:16" ht="15.75">
      <c r="A190" s="55"/>
      <c r="B190" s="36"/>
      <c r="C190" s="55"/>
      <c r="D190" s="7" t="s">
        <v>15</v>
      </c>
      <c r="E190" s="4">
        <f t="shared" si="74"/>
        <v>0</v>
      </c>
      <c r="F190" s="4">
        <f t="shared" si="75"/>
        <v>0</v>
      </c>
      <c r="G190" s="6"/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0"/>
      <c r="P190" s="8"/>
    </row>
    <row r="191" spans="1:16" ht="15.75">
      <c r="A191" s="55"/>
      <c r="B191" s="36"/>
      <c r="C191" s="55"/>
      <c r="D191" s="7" t="s">
        <v>16</v>
      </c>
      <c r="E191" s="4">
        <f t="shared" si="74"/>
        <v>0</v>
      </c>
      <c r="F191" s="4">
        <f t="shared" si="75"/>
        <v>0</v>
      </c>
      <c r="G191" s="6"/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0"/>
      <c r="P191" s="8"/>
    </row>
    <row r="192" spans="1:16" ht="15.75">
      <c r="A192" s="55"/>
      <c r="B192" s="36"/>
      <c r="C192" s="55"/>
      <c r="D192" s="7" t="s">
        <v>17</v>
      </c>
      <c r="E192" s="4">
        <f t="shared" si="74"/>
        <v>0</v>
      </c>
      <c r="F192" s="4">
        <f t="shared" si="75"/>
        <v>0</v>
      </c>
      <c r="G192" s="6"/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0"/>
      <c r="P192" s="8"/>
    </row>
    <row r="193" spans="1:16" ht="15.75">
      <c r="A193" s="56"/>
      <c r="B193" s="36"/>
      <c r="C193" s="56"/>
      <c r="D193" s="7" t="s">
        <v>18</v>
      </c>
      <c r="E193" s="4">
        <f t="shared" si="74"/>
        <v>2232480</v>
      </c>
      <c r="F193" s="4">
        <f t="shared" si="75"/>
        <v>0</v>
      </c>
      <c r="G193" s="6">
        <v>2232480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0"/>
      <c r="P193" s="8"/>
    </row>
    <row r="194" spans="1:16" ht="15.75">
      <c r="A194" s="57"/>
      <c r="B194" s="71" t="s">
        <v>26</v>
      </c>
      <c r="C194" s="72"/>
      <c r="D194" s="11" t="s">
        <v>12</v>
      </c>
      <c r="E194" s="4">
        <f aca="true" t="shared" si="76" ref="E194:N194">SUM(E195:E200)</f>
        <v>5934390.4</v>
      </c>
      <c r="F194" s="4">
        <f t="shared" si="76"/>
        <v>5255.1</v>
      </c>
      <c r="G194" s="4">
        <f>SUM(G195:G200)</f>
        <v>5934390.4</v>
      </c>
      <c r="H194" s="4">
        <f t="shared" si="76"/>
        <v>5255.1</v>
      </c>
      <c r="I194" s="4">
        <f t="shared" si="76"/>
        <v>0</v>
      </c>
      <c r="J194" s="4">
        <f t="shared" si="76"/>
        <v>0</v>
      </c>
      <c r="K194" s="4">
        <f t="shared" si="76"/>
        <v>0</v>
      </c>
      <c r="L194" s="4">
        <f t="shared" si="76"/>
        <v>0</v>
      </c>
      <c r="M194" s="4">
        <f t="shared" si="76"/>
        <v>0</v>
      </c>
      <c r="N194" s="4">
        <f t="shared" si="76"/>
        <v>0</v>
      </c>
      <c r="O194" s="60"/>
      <c r="P194" s="8"/>
    </row>
    <row r="195" spans="1:16" ht="15.75">
      <c r="A195" s="33"/>
      <c r="B195" s="73"/>
      <c r="C195" s="74"/>
      <c r="D195" s="11" t="s">
        <v>13</v>
      </c>
      <c r="E195" s="4">
        <f aca="true" t="shared" si="77" ref="E195:F200">G195+I195+K195+M195</f>
        <v>339.3</v>
      </c>
      <c r="F195" s="4">
        <f t="shared" si="77"/>
        <v>339.3</v>
      </c>
      <c r="G195" s="4">
        <f aca="true" t="shared" si="78" ref="G195:G200">G166+G40</f>
        <v>339.3</v>
      </c>
      <c r="H195" s="4">
        <f aca="true" t="shared" si="79" ref="H195:N200">H166+H40</f>
        <v>339.3</v>
      </c>
      <c r="I195" s="4">
        <f t="shared" si="79"/>
        <v>0</v>
      </c>
      <c r="J195" s="4">
        <f t="shared" si="79"/>
        <v>0</v>
      </c>
      <c r="K195" s="4">
        <f t="shared" si="79"/>
        <v>0</v>
      </c>
      <c r="L195" s="4">
        <f t="shared" si="79"/>
        <v>0</v>
      </c>
      <c r="M195" s="4">
        <f t="shared" si="79"/>
        <v>0</v>
      </c>
      <c r="N195" s="4">
        <f t="shared" si="79"/>
        <v>0</v>
      </c>
      <c r="O195" s="60"/>
      <c r="P195" s="8"/>
    </row>
    <row r="196" spans="1:16" ht="15.75">
      <c r="A196" s="33"/>
      <c r="B196" s="73"/>
      <c r="C196" s="74"/>
      <c r="D196" s="11" t="s">
        <v>14</v>
      </c>
      <c r="E196" s="4">
        <f t="shared" si="77"/>
        <v>1325.8</v>
      </c>
      <c r="F196" s="4">
        <f t="shared" si="77"/>
        <v>1325.8</v>
      </c>
      <c r="G196" s="4">
        <f t="shared" si="78"/>
        <v>1325.8</v>
      </c>
      <c r="H196" s="4">
        <f t="shared" si="79"/>
        <v>1325.8</v>
      </c>
      <c r="I196" s="4">
        <f t="shared" si="79"/>
        <v>0</v>
      </c>
      <c r="J196" s="4">
        <f t="shared" si="79"/>
        <v>0</v>
      </c>
      <c r="K196" s="4">
        <f t="shared" si="79"/>
        <v>0</v>
      </c>
      <c r="L196" s="4">
        <f t="shared" si="79"/>
        <v>0</v>
      </c>
      <c r="M196" s="4">
        <f t="shared" si="79"/>
        <v>0</v>
      </c>
      <c r="N196" s="4">
        <f t="shared" si="79"/>
        <v>0</v>
      </c>
      <c r="O196" s="60"/>
      <c r="P196" s="8"/>
    </row>
    <row r="197" spans="1:16" ht="15.75">
      <c r="A197" s="33"/>
      <c r="B197" s="73"/>
      <c r="C197" s="74"/>
      <c r="D197" s="11" t="s">
        <v>15</v>
      </c>
      <c r="E197" s="4">
        <f t="shared" si="77"/>
        <v>3590</v>
      </c>
      <c r="F197" s="4">
        <f t="shared" si="77"/>
        <v>3590</v>
      </c>
      <c r="G197" s="4">
        <f t="shared" si="78"/>
        <v>3590</v>
      </c>
      <c r="H197" s="4">
        <f t="shared" si="79"/>
        <v>3590</v>
      </c>
      <c r="I197" s="4">
        <f t="shared" si="79"/>
        <v>0</v>
      </c>
      <c r="J197" s="4">
        <f t="shared" si="79"/>
        <v>0</v>
      </c>
      <c r="K197" s="4">
        <f t="shared" si="79"/>
        <v>0</v>
      </c>
      <c r="L197" s="4">
        <f t="shared" si="79"/>
        <v>0</v>
      </c>
      <c r="M197" s="4">
        <f t="shared" si="79"/>
        <v>0</v>
      </c>
      <c r="N197" s="4">
        <f t="shared" si="79"/>
        <v>0</v>
      </c>
      <c r="O197" s="60"/>
      <c r="P197" s="8"/>
    </row>
    <row r="198" spans="1:16" ht="15.75">
      <c r="A198" s="33"/>
      <c r="B198" s="73"/>
      <c r="C198" s="74"/>
      <c r="D198" s="11" t="s">
        <v>16</v>
      </c>
      <c r="E198" s="4">
        <f t="shared" si="77"/>
        <v>72987.29999999999</v>
      </c>
      <c r="F198" s="4">
        <f t="shared" si="77"/>
        <v>0</v>
      </c>
      <c r="G198" s="4">
        <f t="shared" si="78"/>
        <v>72987.29999999999</v>
      </c>
      <c r="H198" s="4">
        <f t="shared" si="79"/>
        <v>0</v>
      </c>
      <c r="I198" s="4">
        <f t="shared" si="79"/>
        <v>0</v>
      </c>
      <c r="J198" s="4">
        <f t="shared" si="79"/>
        <v>0</v>
      </c>
      <c r="K198" s="4">
        <f t="shared" si="79"/>
        <v>0</v>
      </c>
      <c r="L198" s="4">
        <f t="shared" si="79"/>
        <v>0</v>
      </c>
      <c r="M198" s="4">
        <f t="shared" si="79"/>
        <v>0</v>
      </c>
      <c r="N198" s="4">
        <f t="shared" si="79"/>
        <v>0</v>
      </c>
      <c r="O198" s="60"/>
      <c r="P198" s="8"/>
    </row>
    <row r="199" spans="1:16" ht="15.75">
      <c r="A199" s="33"/>
      <c r="B199" s="73"/>
      <c r="C199" s="74"/>
      <c r="D199" s="11" t="s">
        <v>17</v>
      </c>
      <c r="E199" s="4">
        <f t="shared" si="77"/>
        <v>30700</v>
      </c>
      <c r="F199" s="4">
        <f t="shared" si="77"/>
        <v>0</v>
      </c>
      <c r="G199" s="4">
        <f t="shared" si="78"/>
        <v>30700</v>
      </c>
      <c r="H199" s="4">
        <f t="shared" si="79"/>
        <v>0</v>
      </c>
      <c r="I199" s="4">
        <f t="shared" si="79"/>
        <v>0</v>
      </c>
      <c r="J199" s="4">
        <f t="shared" si="79"/>
        <v>0</v>
      </c>
      <c r="K199" s="4">
        <f t="shared" si="79"/>
        <v>0</v>
      </c>
      <c r="L199" s="4">
        <f t="shared" si="79"/>
        <v>0</v>
      </c>
      <c r="M199" s="4">
        <f t="shared" si="79"/>
        <v>0</v>
      </c>
      <c r="N199" s="4">
        <f t="shared" si="79"/>
        <v>0</v>
      </c>
      <c r="O199" s="60"/>
      <c r="P199" s="8"/>
    </row>
    <row r="200" spans="1:16" ht="15.75">
      <c r="A200" s="34"/>
      <c r="B200" s="75"/>
      <c r="C200" s="76"/>
      <c r="D200" s="11" t="s">
        <v>18</v>
      </c>
      <c r="E200" s="4">
        <f t="shared" si="77"/>
        <v>5825448</v>
      </c>
      <c r="F200" s="4">
        <f t="shared" si="77"/>
        <v>0</v>
      </c>
      <c r="G200" s="4">
        <f t="shared" si="78"/>
        <v>5825448</v>
      </c>
      <c r="H200" s="4">
        <f t="shared" si="79"/>
        <v>0</v>
      </c>
      <c r="I200" s="4">
        <f t="shared" si="79"/>
        <v>0</v>
      </c>
      <c r="J200" s="4">
        <f t="shared" si="79"/>
        <v>0</v>
      </c>
      <c r="K200" s="4">
        <f t="shared" si="79"/>
        <v>0</v>
      </c>
      <c r="L200" s="4">
        <f t="shared" si="79"/>
        <v>0</v>
      </c>
      <c r="M200" s="4">
        <f t="shared" si="79"/>
        <v>0</v>
      </c>
      <c r="N200" s="4">
        <f t="shared" si="79"/>
        <v>0</v>
      </c>
      <c r="O200" s="61"/>
      <c r="P200" s="8"/>
    </row>
    <row r="202" spans="6:7" ht="15.75" hidden="1">
      <c r="F202" s="12">
        <v>2015</v>
      </c>
      <c r="G202" s="15">
        <f>G195-H195</f>
        <v>0</v>
      </c>
    </row>
    <row r="203" spans="6:7" ht="15.75" hidden="1">
      <c r="F203" s="12">
        <v>2016</v>
      </c>
      <c r="G203" s="15">
        <f>G196-H196</f>
        <v>0</v>
      </c>
    </row>
    <row r="204" ht="15.75" hidden="1">
      <c r="G204" s="15">
        <f>G197-H197</f>
        <v>0</v>
      </c>
    </row>
    <row r="205" spans="6:7" ht="15.75" hidden="1">
      <c r="F205" s="12">
        <v>2017</v>
      </c>
      <c r="G205" s="15">
        <f>G198-H198</f>
        <v>72987.29999999999</v>
      </c>
    </row>
    <row r="206" spans="6:7" ht="15.75" hidden="1">
      <c r="F206" s="12">
        <v>2018</v>
      </c>
      <c r="G206" s="15">
        <f>G199-H199</f>
        <v>30700</v>
      </c>
    </row>
  </sheetData>
  <sheetProtection/>
  <mergeCells count="81">
    <mergeCell ref="A194:A200"/>
    <mergeCell ref="A165:A193"/>
    <mergeCell ref="B74:B80"/>
    <mergeCell ref="B151:B157"/>
    <mergeCell ref="B95:B101"/>
    <mergeCell ref="B158:B164"/>
    <mergeCell ref="B187:B193"/>
    <mergeCell ref="B144:B150"/>
    <mergeCell ref="B88:B94"/>
    <mergeCell ref="B137:B143"/>
    <mergeCell ref="B194:C200"/>
    <mergeCell ref="B166:B171"/>
    <mergeCell ref="B173:B179"/>
    <mergeCell ref="B180:B186"/>
    <mergeCell ref="C173:C179"/>
    <mergeCell ref="C187:C193"/>
    <mergeCell ref="A32:A38"/>
    <mergeCell ref="B32:B38"/>
    <mergeCell ref="C32:C38"/>
    <mergeCell ref="C46:C52"/>
    <mergeCell ref="B60:B66"/>
    <mergeCell ref="B67:B73"/>
    <mergeCell ref="A39:A164"/>
    <mergeCell ref="B130:B136"/>
    <mergeCell ref="B109:B115"/>
    <mergeCell ref="B116:B122"/>
    <mergeCell ref="A22:O22"/>
    <mergeCell ref="A23:N23"/>
    <mergeCell ref="A24:N24"/>
    <mergeCell ref="A25:A31"/>
    <mergeCell ref="O39:O164"/>
    <mergeCell ref="O165:O200"/>
    <mergeCell ref="C180:C186"/>
    <mergeCell ref="C95:C101"/>
    <mergeCell ref="C144:C150"/>
    <mergeCell ref="C39:C45"/>
    <mergeCell ref="C166:C171"/>
    <mergeCell ref="C74:C80"/>
    <mergeCell ref="C67:C73"/>
    <mergeCell ref="C102:C108"/>
    <mergeCell ref="C81:C87"/>
    <mergeCell ref="I18:J18"/>
    <mergeCell ref="K18:L18"/>
    <mergeCell ref="C25:C31"/>
    <mergeCell ref="C60:C66"/>
    <mergeCell ref="E17:F18"/>
    <mergeCell ref="A21:O21"/>
    <mergeCell ref="B81:B87"/>
    <mergeCell ref="O25:O31"/>
    <mergeCell ref="B25:B31"/>
    <mergeCell ref="C158:C164"/>
    <mergeCell ref="C123:C129"/>
    <mergeCell ref="C151:C157"/>
    <mergeCell ref="C88:C94"/>
    <mergeCell ref="C137:C143"/>
    <mergeCell ref="C109:C115"/>
    <mergeCell ref="C116:C122"/>
    <mergeCell ref="C130:C136"/>
    <mergeCell ref="A9:O9"/>
    <mergeCell ref="A10:O10"/>
    <mergeCell ref="A13:O13"/>
    <mergeCell ref="M18:N18"/>
    <mergeCell ref="A17:A19"/>
    <mergeCell ref="B17:B19"/>
    <mergeCell ref="O17:O18"/>
    <mergeCell ref="G18:H18"/>
    <mergeCell ref="C17:C19"/>
    <mergeCell ref="A2:O2"/>
    <mergeCell ref="A3:O3"/>
    <mergeCell ref="A4:O4"/>
    <mergeCell ref="A5:O5"/>
    <mergeCell ref="B123:B129"/>
    <mergeCell ref="B46:B52"/>
    <mergeCell ref="A7:O7"/>
    <mergeCell ref="A8:O8"/>
    <mergeCell ref="D17:D19"/>
    <mergeCell ref="B102:B108"/>
    <mergeCell ref="B40:B45"/>
    <mergeCell ref="G17:N17"/>
    <mergeCell ref="B53:B59"/>
    <mergeCell ref="C53:C59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2017-03-17T09:19:31Z</cp:lastPrinted>
  <dcterms:created xsi:type="dcterms:W3CDTF">2014-06-24T05:35:40Z</dcterms:created>
  <dcterms:modified xsi:type="dcterms:W3CDTF">2017-03-21T03:40:06Z</dcterms:modified>
  <cp:category/>
  <cp:version/>
  <cp:contentType/>
  <cp:contentStatus/>
</cp:coreProperties>
</file>