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'Лист3'!$7:$11</definedName>
    <definedName name="_xlnm.Print_Area" localSheetId="0">'Лист3'!$A$1:$Q$22</definedName>
  </definedNames>
  <calcPr fullCalcOnLoad="1"/>
</workbook>
</file>

<file path=xl/sharedStrings.xml><?xml version="1.0" encoding="utf-8"?>
<sst xmlns="http://schemas.openxmlformats.org/spreadsheetml/2006/main" count="84" uniqueCount="49">
  <si>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</si>
  <si>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</si>
  <si>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</si>
  <si>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</si>
  <si>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</si>
  <si>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</si>
  <si>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</si>
  <si>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</si>
  <si>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</si>
  <si>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</si>
  <si>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</si>
  <si>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</si>
  <si>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</si>
  <si>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</si>
  <si>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Строительство</t>
  </si>
  <si>
    <t>9</t>
  </si>
  <si>
    <t>10</t>
  </si>
  <si>
    <t>12</t>
  </si>
  <si>
    <t>11</t>
  </si>
  <si>
    <t>2017 год</t>
  </si>
  <si>
    <t>Берегоукрепление вдоль улицы                         Б. Хмельницкого в г. Томске (пос. Степановка)</t>
  </si>
  <si>
    <t xml:space="preserve">Берегоукрепление правого берега Томи в г. Томске (от Коммунального моста до Лагерного сада) 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</si>
  <si>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</si>
  <si>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</si>
  <si>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к подпрограмме «Инженерная защита территорий» на 2015-2019 годы </t>
  </si>
  <si>
    <t>Приложение 4</t>
  </si>
  <si>
    <t>Защита территорий в г. Томске на правом берегу р. Томи от коммунального моста до устья р.Ушайки от негативного воздействия вод (проектно-изыскательские работы)  в рамках государственной программы "Воспроизводство и использование природных ресурсов Томской области в 2013-2020 годах"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</si>
  <si>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</si>
  <si>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-</t>
  </si>
  <si>
    <t>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</si>
  <si>
    <t>ПИР</t>
  </si>
  <si>
    <t xml:space="preserve">Софинансирование по объекту "Аварийные противооползневые мероприятия на правом берегу реки Томи в г. Томске" </t>
  </si>
  <si>
    <t>СМР</t>
  </si>
  <si>
    <t>2018 год</t>
  </si>
  <si>
    <t>13</t>
  </si>
  <si>
    <t>Строительный контроль</t>
  </si>
  <si>
    <t>580 м.</t>
  </si>
  <si>
    <t>2019 г.</t>
  </si>
  <si>
    <t>Аварийные противооползневые мероприятия на правом берегу реки Томи в г. Томске</t>
  </si>
  <si>
    <t>Разработка проектной и рабочей документации, инженерно-геодезические изыскания, топографо-геодезические работы, визуальное обследование</t>
  </si>
  <si>
    <t>Софинансирование по объекту "Защита территорий  г. Томска на правом берегу р. Томи от коммунального моста до устья р. Ушайки от негативного воздействия вод (ПИР)"</t>
  </si>
  <si>
    <t>Разработка проектной и рабочей документации, топографическая съемка</t>
  </si>
  <si>
    <t>Инженерно-геодезические изыскания по объекту</t>
  </si>
  <si>
    <t xml:space="preserve">          -</t>
  </si>
  <si>
    <t>Предпроектная разработка вариантов внешнего энергосбережения</t>
  </si>
  <si>
    <t>1506 м.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</si>
  <si>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подпрограмму  «Инженерная защита территорий» 
</t>
  </si>
  <si>
    <t>Общий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</si>
  <si>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Cтроительный контроль и авторский надзор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</si>
</sst>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,##0.00_р_."/>
  </numFmts>
  <fonts count="2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8"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horizontal="center" vertical="center" wrapText="1"/>
    </xf>
    <xf numFmtId="193" fontId="22" fillId="0" borderId="28" xfId="0" applyNumberFormat="1" applyFont="1" applyFill="1" applyBorder="1" applyAlignment="1">
      <alignment horizontal="center" vertical="center" wrapText="1"/>
    </xf>
    <xf numFmtId="193" fontId="22" fillId="0" borderId="29" xfId="0" applyNumberFormat="1" applyFont="1" applyFill="1" applyBorder="1" applyAlignment="1">
      <alignment horizontal="center" vertical="center" wrapText="1"/>
    </xf>
    <xf numFmtId="193" fontId="22" fillId="0" borderId="10" xfId="0" applyNumberFormat="1" applyFont="1" applyFill="1" applyBorder="1" applyAlignment="1">
      <alignment horizontal="center" vertical="center" wrapText="1"/>
    </xf>
    <xf numFmtId="193" fontId="22" fillId="24" borderId="11" xfId="0" applyNumberFormat="1" applyFont="1" applyFill="1" applyBorder="1" applyAlignment="1">
      <alignment horizontal="center" vertical="center" wrapText="1"/>
    </xf>
    <xf numFmtId="193" fontId="22" fillId="0" borderId="12" xfId="0" applyNumberFormat="1" applyFont="1" applyFill="1" applyBorder="1" applyAlignment="1">
      <alignment horizontal="center" vertical="center" wrapText="1"/>
    </xf>
    <xf numFmtId="193" fontId="22" fillId="0" borderId="1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center" vertical="center" wrapText="1"/>
    </xf>
    <xf numFmtId="193" fontId="22" fillId="0" borderId="33" xfId="0" applyNumberFormat="1" applyFont="1" applyFill="1" applyBorder="1" applyAlignment="1">
      <alignment horizontal="center" vertical="center" wrapText="1"/>
    </xf>
    <xf numFmtId="193" fontId="22" fillId="0" borderId="18" xfId="0" applyNumberFormat="1" applyFont="1" applyFill="1" applyBorder="1" applyAlignment="1">
      <alignment horizontal="center" vertical="center" wrapText="1"/>
    </xf>
    <xf numFmtId="193" fontId="22" fillId="0" borderId="34" xfId="0" applyNumberFormat="1" applyFont="1" applyFill="1" applyBorder="1" applyAlignment="1">
      <alignment horizontal="center" vertical="center" wrapText="1"/>
    </xf>
    <xf numFmtId="193" fontId="22" fillId="24" borderId="32" xfId="0" applyNumberFormat="1" applyFont="1" applyFill="1" applyBorder="1" applyAlignment="1">
      <alignment horizontal="center" vertical="center" wrapText="1"/>
    </xf>
    <xf numFmtId="193" fontId="22" fillId="0" borderId="35" xfId="0" applyNumberFormat="1" applyFont="1" applyFill="1" applyBorder="1" applyAlignment="1">
      <alignment horizontal="center" vertical="center" wrapText="1"/>
    </xf>
    <xf numFmtId="193" fontId="22" fillId="0" borderId="36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7" xfId="0" applyFont="1" applyFill="1" applyBorder="1" applyAlignment="1">
      <alignment horizontal="center" vertical="center" wrapText="1"/>
    </xf>
    <xf numFmtId="4" fontId="22" fillId="0" borderId="27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193" fontId="22" fillId="0" borderId="13" xfId="0" applyNumberFormat="1" applyFont="1" applyFill="1" applyBorder="1" applyAlignment="1">
      <alignment horizontal="center" vertical="center" wrapText="1"/>
    </xf>
    <xf numFmtId="193" fontId="22" fillId="0" borderId="39" xfId="0" applyNumberFormat="1" applyFont="1" applyFill="1" applyBorder="1" applyAlignment="1">
      <alignment horizontal="center" vertical="center" wrapText="1"/>
    </xf>
    <xf numFmtId="193" fontId="22" fillId="24" borderId="38" xfId="0" applyNumberFormat="1" applyFont="1" applyFill="1" applyBorder="1" applyAlignment="1">
      <alignment horizontal="center" vertical="center" wrapText="1"/>
    </xf>
    <xf numFmtId="193" fontId="22" fillId="0" borderId="40" xfId="0" applyNumberFormat="1" applyFont="1" applyFill="1" applyBorder="1" applyAlignment="1">
      <alignment horizontal="center" vertical="center" wrapText="1"/>
    </xf>
    <xf numFmtId="193" fontId="22" fillId="0" borderId="28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" fontId="22" fillId="0" borderId="27" xfId="0" applyNumberFormat="1" applyFont="1" applyFill="1" applyBorder="1" applyAlignment="1">
      <alignment horizontal="center" vertical="center" wrapText="1"/>
    </xf>
    <xf numFmtId="193" fontId="22" fillId="0" borderId="11" xfId="0" applyNumberFormat="1" applyFont="1" applyFill="1" applyBorder="1" applyAlignment="1">
      <alignment horizontal="center" vertical="center" wrapText="1"/>
    </xf>
    <xf numFmtId="193" fontId="22" fillId="0" borderId="12" xfId="0" applyNumberFormat="1" applyFont="1" applyFill="1" applyBorder="1" applyAlignment="1">
      <alignment horizontal="center" vertical="center" wrapText="1"/>
    </xf>
    <xf numFmtId="193" fontId="22" fillId="0" borderId="14" xfId="0" applyNumberFormat="1" applyFont="1" applyFill="1" applyBorder="1" applyAlignment="1">
      <alignment horizontal="center" vertical="center" wrapText="1"/>
    </xf>
    <xf numFmtId="4" fontId="22" fillId="0" borderId="31" xfId="0" applyNumberFormat="1" applyFont="1" applyFill="1" applyBorder="1" applyAlignment="1">
      <alignment horizontal="center" vertical="center" wrapText="1"/>
    </xf>
    <xf numFmtId="193" fontId="22" fillId="0" borderId="32" xfId="0" applyNumberFormat="1" applyFont="1" applyFill="1" applyBorder="1" applyAlignment="1">
      <alignment horizontal="center" vertical="center" wrapText="1"/>
    </xf>
    <xf numFmtId="193" fontId="22" fillId="0" borderId="35" xfId="0" applyNumberFormat="1" applyFont="1" applyFill="1" applyBorder="1" applyAlignment="1">
      <alignment horizontal="center" vertical="center" wrapText="1"/>
    </xf>
    <xf numFmtId="193" fontId="22" fillId="0" borderId="36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vertical="center" wrapText="1"/>
    </xf>
    <xf numFmtId="0" fontId="22" fillId="0" borderId="42" xfId="0" applyFont="1" applyFill="1" applyBorder="1" applyAlignment="1">
      <alignment horizontal="center" vertical="center" wrapText="1"/>
    </xf>
    <xf numFmtId="4" fontId="22" fillId="0" borderId="42" xfId="0" applyNumberFormat="1" applyFont="1" applyFill="1" applyBorder="1" applyAlignment="1">
      <alignment horizontal="center" vertical="center" wrapText="1"/>
    </xf>
    <xf numFmtId="193" fontId="22" fillId="0" borderId="43" xfId="0" applyNumberFormat="1" applyFont="1" applyFill="1" applyBorder="1" applyAlignment="1">
      <alignment horizontal="center" vertical="center" wrapText="1"/>
    </xf>
    <xf numFmtId="193" fontId="22" fillId="0" borderId="41" xfId="0" applyNumberFormat="1" applyFont="1" applyFill="1" applyBorder="1" applyAlignment="1">
      <alignment horizontal="center" vertical="center" wrapText="1"/>
    </xf>
    <xf numFmtId="193" fontId="22" fillId="0" borderId="42" xfId="0" applyNumberFormat="1" applyFont="1" applyFill="1" applyBorder="1" applyAlignment="1">
      <alignment horizontal="center" vertical="center" wrapText="1"/>
    </xf>
    <xf numFmtId="193" fontId="22" fillId="0" borderId="44" xfId="0" applyNumberFormat="1" applyFont="1" applyFill="1" applyBorder="1" applyAlignment="1">
      <alignment horizontal="center" vertical="center" wrapText="1"/>
    </xf>
    <xf numFmtId="193" fontId="22" fillId="0" borderId="45" xfId="0" applyNumberFormat="1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193" fontId="21" fillId="0" borderId="46" xfId="0" applyNumberFormat="1" applyFont="1" applyFill="1" applyBorder="1" applyAlignment="1">
      <alignment horizontal="center" vertical="center" wrapText="1"/>
    </xf>
    <xf numFmtId="193" fontId="21" fillId="0" borderId="47" xfId="0" applyNumberFormat="1" applyFont="1" applyFill="1" applyBorder="1" applyAlignment="1">
      <alignment horizontal="center" vertical="center" wrapText="1"/>
    </xf>
    <xf numFmtId="193" fontId="21" fillId="0" borderId="48" xfId="0" applyNumberFormat="1" applyFont="1" applyFill="1" applyBorder="1" applyAlignment="1">
      <alignment horizontal="center" vertical="center" wrapText="1"/>
    </xf>
    <xf numFmtId="193" fontId="21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6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12" sqref="I12"/>
    </sheetView>
  </sheetViews>
  <sheetFormatPr defaultColWidth="9.140625" defaultRowHeight="12.75"/>
  <cols>
    <col min="1" max="1" width="4.57421875" style="3" customWidth="1"/>
    <col min="2" max="2" width="39.8515625" style="3" customWidth="1"/>
    <col min="3" max="3" width="39.140625" style="3" customWidth="1"/>
    <col min="4" max="4" width="16.28125" style="3" customWidth="1"/>
    <col min="5" max="5" width="16.00390625" style="3" customWidth="1"/>
    <col min="6" max="6" width="18.7109375" style="3" customWidth="1"/>
    <col min="7" max="7" width="16.57421875" style="3" customWidth="1"/>
    <col min="8" max="8" width="20.00390625" style="3" customWidth="1"/>
    <col min="9" max="9" width="56.28125" style="2" customWidth="1"/>
    <col min="10" max="10" width="14.8515625" style="2" customWidth="1"/>
    <col min="11" max="11" width="12.8515625" style="2" customWidth="1"/>
    <col min="12" max="12" width="13.57421875" style="2" customWidth="1"/>
    <col min="13" max="13" width="14.8515625" style="2" customWidth="1"/>
    <col min="14" max="14" width="13.421875" style="3" customWidth="1"/>
    <col min="15" max="16" width="14.140625" style="3" customWidth="1"/>
    <col min="17" max="17" width="14.8515625" style="3" customWidth="1"/>
    <col min="18" max="16384" width="9.140625" style="3" customWidth="1"/>
  </cols>
  <sheetData>
    <row r="1" spans="1:17" ht="21" customHeight="1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 customHeight="1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38.25" customHeight="1">
      <c r="A5" s="6" t="s">
        <v>46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57.75" customHeight="1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9</v>
      </c>
      <c r="G7" s="8" t="s">
        <v>5</v>
      </c>
      <c r="H7" s="9" t="s">
        <v>8</v>
      </c>
      <c r="I7" s="10" t="s">
        <v>47</v>
      </c>
      <c r="J7" s="7" t="s">
        <v>22</v>
      </c>
      <c r="K7" s="8"/>
      <c r="L7" s="9"/>
      <c r="M7" s="11"/>
      <c r="N7" s="7" t="s">
        <v>7</v>
      </c>
      <c r="O7" s="8"/>
      <c r="P7" s="9"/>
      <c r="Q7" s="11"/>
    </row>
    <row r="8" spans="1:17" ht="17.25" customHeight="1">
      <c r="A8" s="12"/>
      <c r="B8" s="13"/>
      <c r="C8" s="13"/>
      <c r="D8" s="13"/>
      <c r="E8" s="13"/>
      <c r="F8" s="13"/>
      <c r="G8" s="13"/>
      <c r="H8" s="14"/>
      <c r="I8" s="15"/>
      <c r="J8" s="12"/>
      <c r="K8" s="13"/>
      <c r="L8" s="14"/>
      <c r="M8" s="16"/>
      <c r="N8" s="12"/>
      <c r="O8" s="13"/>
      <c r="P8" s="14"/>
      <c r="Q8" s="16"/>
    </row>
    <row r="9" spans="1:17" ht="16.5" customHeight="1">
      <c r="A9" s="12"/>
      <c r="B9" s="13"/>
      <c r="C9" s="13"/>
      <c r="D9" s="13"/>
      <c r="E9" s="13"/>
      <c r="F9" s="13"/>
      <c r="G9" s="13"/>
      <c r="H9" s="14"/>
      <c r="I9" s="15"/>
      <c r="J9" s="12"/>
      <c r="K9" s="13"/>
      <c r="L9" s="14"/>
      <c r="M9" s="16"/>
      <c r="N9" s="12"/>
      <c r="O9" s="13"/>
      <c r="P9" s="14"/>
      <c r="Q9" s="16"/>
    </row>
    <row r="10" spans="1:17" ht="56.25" customHeight="1">
      <c r="A10" s="12"/>
      <c r="B10" s="13"/>
      <c r="C10" s="13"/>
      <c r="D10" s="13"/>
      <c r="E10" s="13"/>
      <c r="F10" s="13"/>
      <c r="G10" s="13"/>
      <c r="H10" s="14"/>
      <c r="I10" s="17"/>
      <c r="J10" s="18" t="s">
        <v>11</v>
      </c>
      <c r="K10" s="19" t="s">
        <v>12</v>
      </c>
      <c r="L10" s="20" t="s">
        <v>19</v>
      </c>
      <c r="M10" s="21" t="s">
        <v>33</v>
      </c>
      <c r="N10" s="18" t="s">
        <v>11</v>
      </c>
      <c r="O10" s="19" t="s">
        <v>12</v>
      </c>
      <c r="P10" s="20" t="s">
        <v>19</v>
      </c>
      <c r="Q10" s="21" t="s">
        <v>33</v>
      </c>
    </row>
    <row r="11" spans="1:17" ht="18.75" customHeight="1" thickBot="1">
      <c r="A11" s="22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4">
        <v>8</v>
      </c>
      <c r="I11" s="25" t="s">
        <v>15</v>
      </c>
      <c r="J11" s="26" t="s">
        <v>16</v>
      </c>
      <c r="K11" s="27" t="s">
        <v>18</v>
      </c>
      <c r="L11" s="28" t="s">
        <v>17</v>
      </c>
      <c r="M11" s="29" t="s">
        <v>34</v>
      </c>
      <c r="N11" s="22">
        <v>14</v>
      </c>
      <c r="O11" s="23">
        <v>15</v>
      </c>
      <c r="P11" s="24">
        <v>16</v>
      </c>
      <c r="Q11" s="30">
        <v>17</v>
      </c>
    </row>
    <row r="12" spans="1:17" ht="27.75" customHeight="1">
      <c r="A12" s="31">
        <v>1</v>
      </c>
      <c r="B12" s="32" t="s">
        <v>20</v>
      </c>
      <c r="C12" s="33" t="s">
        <v>14</v>
      </c>
      <c r="D12" s="34" t="s">
        <v>10</v>
      </c>
      <c r="E12" s="34" t="s">
        <v>10</v>
      </c>
      <c r="F12" s="34" t="s">
        <v>36</v>
      </c>
      <c r="G12" s="34" t="s">
        <v>37</v>
      </c>
      <c r="H12" s="35">
        <v>72033</v>
      </c>
      <c r="I12" s="36">
        <f>J12+K12+L12+M12</f>
        <v>4045.3999999999996</v>
      </c>
      <c r="J12" s="37">
        <v>0</v>
      </c>
      <c r="K12" s="38">
        <f>1636-1636</f>
        <v>0</v>
      </c>
      <c r="L12" s="39">
        <v>2014.8</v>
      </c>
      <c r="M12" s="40">
        <v>2030.6</v>
      </c>
      <c r="N12" s="37">
        <v>0</v>
      </c>
      <c r="O12" s="38">
        <f>1636-1636</f>
        <v>0</v>
      </c>
      <c r="P12" s="39">
        <v>2014.8</v>
      </c>
      <c r="Q12" s="40">
        <v>2030.6</v>
      </c>
    </row>
    <row r="13" spans="1:17" ht="36" customHeight="1" thickBot="1">
      <c r="A13" s="41"/>
      <c r="B13" s="42"/>
      <c r="C13" s="43" t="s">
        <v>35</v>
      </c>
      <c r="D13" s="44"/>
      <c r="E13" s="44"/>
      <c r="F13" s="44"/>
      <c r="G13" s="44"/>
      <c r="H13" s="45"/>
      <c r="I13" s="46">
        <f aca="true" t="shared" si="0" ref="I13:I21">J13+K13+L13+M13</f>
        <v>579</v>
      </c>
      <c r="J13" s="47">
        <v>0</v>
      </c>
      <c r="K13" s="48">
        <f>313-313</f>
        <v>0</v>
      </c>
      <c r="L13" s="49">
        <v>280.3</v>
      </c>
      <c r="M13" s="50">
        <v>298.7</v>
      </c>
      <c r="N13" s="47">
        <v>0</v>
      </c>
      <c r="O13" s="48">
        <f>313-313</f>
        <v>0</v>
      </c>
      <c r="P13" s="49">
        <v>280.3</v>
      </c>
      <c r="Q13" s="50">
        <v>298.7</v>
      </c>
    </row>
    <row r="14" spans="1:17" ht="90.75" customHeight="1" thickBot="1">
      <c r="A14" s="51">
        <v>2</v>
      </c>
      <c r="B14" s="52" t="s">
        <v>38</v>
      </c>
      <c r="C14" s="53" t="s">
        <v>39</v>
      </c>
      <c r="D14" s="54" t="s">
        <v>10</v>
      </c>
      <c r="E14" s="33" t="s">
        <v>10</v>
      </c>
      <c r="F14" s="55" t="s">
        <v>13</v>
      </c>
      <c r="G14" s="56" t="s">
        <v>28</v>
      </c>
      <c r="H14" s="54" t="s">
        <v>13</v>
      </c>
      <c r="I14" s="57">
        <f t="shared" si="0"/>
        <v>5046.1</v>
      </c>
      <c r="J14" s="58">
        <v>818.7</v>
      </c>
      <c r="K14" s="59">
        <f>4355.3-127.9</f>
        <v>4227.400000000001</v>
      </c>
      <c r="L14" s="60">
        <v>0</v>
      </c>
      <c r="M14" s="61">
        <v>0</v>
      </c>
      <c r="N14" s="58">
        <v>0</v>
      </c>
      <c r="O14" s="59">
        <v>0</v>
      </c>
      <c r="P14" s="60">
        <v>0</v>
      </c>
      <c r="Q14" s="61">
        <v>0</v>
      </c>
    </row>
    <row r="15" spans="1:17" ht="43.5" customHeight="1">
      <c r="A15" s="31">
        <v>3</v>
      </c>
      <c r="B15" s="32" t="s">
        <v>31</v>
      </c>
      <c r="C15" s="62" t="s">
        <v>48</v>
      </c>
      <c r="D15" s="34" t="s">
        <v>10</v>
      </c>
      <c r="E15" s="34" t="s">
        <v>10</v>
      </c>
      <c r="F15" s="63" t="s">
        <v>45</v>
      </c>
      <c r="G15" s="34" t="s">
        <v>37</v>
      </c>
      <c r="H15" s="35">
        <f>(557670698.26+251797192+739410+95398+70643060.56+208542+227405.63+99999+98334.35+99970.88+154919742.84+456958)/1000</f>
        <v>1037056.71152</v>
      </c>
      <c r="I15" s="36">
        <f t="shared" si="0"/>
        <v>814.8</v>
      </c>
      <c r="J15" s="37">
        <v>814.8</v>
      </c>
      <c r="K15" s="64">
        <v>0</v>
      </c>
      <c r="L15" s="65">
        <v>0</v>
      </c>
      <c r="M15" s="66">
        <v>0</v>
      </c>
      <c r="N15" s="37">
        <v>814.8</v>
      </c>
      <c r="O15" s="64">
        <v>0</v>
      </c>
      <c r="P15" s="65">
        <v>0</v>
      </c>
      <c r="Q15" s="66">
        <v>0</v>
      </c>
    </row>
    <row r="16" spans="1:17" ht="36" customHeight="1" thickBot="1">
      <c r="A16" s="41"/>
      <c r="B16" s="42"/>
      <c r="C16" s="43" t="s">
        <v>32</v>
      </c>
      <c r="D16" s="44"/>
      <c r="E16" s="44"/>
      <c r="F16" s="67"/>
      <c r="G16" s="44"/>
      <c r="H16" s="45"/>
      <c r="I16" s="46">
        <f t="shared" si="0"/>
        <v>154919.7</v>
      </c>
      <c r="J16" s="47">
        <v>154919.7</v>
      </c>
      <c r="K16" s="68">
        <v>0</v>
      </c>
      <c r="L16" s="69">
        <v>0</v>
      </c>
      <c r="M16" s="70">
        <v>0</v>
      </c>
      <c r="N16" s="47">
        <v>154919.7</v>
      </c>
      <c r="O16" s="68">
        <v>0</v>
      </c>
      <c r="P16" s="69">
        <v>0</v>
      </c>
      <c r="Q16" s="70">
        <v>0</v>
      </c>
    </row>
    <row r="17" spans="1:17" ht="54.75" customHeight="1" thickBot="1">
      <c r="A17" s="71">
        <v>4</v>
      </c>
      <c r="B17" s="72" t="s">
        <v>21</v>
      </c>
      <c r="C17" s="73" t="s">
        <v>41</v>
      </c>
      <c r="D17" s="74" t="s">
        <v>10</v>
      </c>
      <c r="E17" s="74" t="s">
        <v>10</v>
      </c>
      <c r="F17" s="75" t="s">
        <v>13</v>
      </c>
      <c r="G17" s="74" t="s">
        <v>28</v>
      </c>
      <c r="H17" s="76" t="s">
        <v>13</v>
      </c>
      <c r="I17" s="57">
        <f t="shared" si="0"/>
        <v>456.79999999999995</v>
      </c>
      <c r="J17" s="77">
        <v>320.4</v>
      </c>
      <c r="K17" s="78">
        <v>136.4</v>
      </c>
      <c r="L17" s="76">
        <v>0</v>
      </c>
      <c r="M17" s="79">
        <v>0</v>
      </c>
      <c r="N17" s="77">
        <v>0</v>
      </c>
      <c r="O17" s="78">
        <v>0</v>
      </c>
      <c r="P17" s="76">
        <v>0</v>
      </c>
      <c r="Q17" s="79">
        <v>0</v>
      </c>
    </row>
    <row r="18" spans="1:17" ht="90.75" customHeight="1" thickBot="1">
      <c r="A18" s="71">
        <v>5</v>
      </c>
      <c r="B18" s="72" t="s">
        <v>40</v>
      </c>
      <c r="C18" s="73" t="s">
        <v>42</v>
      </c>
      <c r="D18" s="74" t="s">
        <v>10</v>
      </c>
      <c r="E18" s="74" t="s">
        <v>10</v>
      </c>
      <c r="F18" s="75" t="s">
        <v>28</v>
      </c>
      <c r="G18" s="74" t="s">
        <v>28</v>
      </c>
      <c r="H18" s="76" t="s">
        <v>13</v>
      </c>
      <c r="I18" s="57">
        <f t="shared" si="0"/>
        <v>2</v>
      </c>
      <c r="J18" s="80">
        <v>1</v>
      </c>
      <c r="K18" s="78">
        <v>1</v>
      </c>
      <c r="L18" s="76">
        <v>0</v>
      </c>
      <c r="M18" s="79">
        <v>0</v>
      </c>
      <c r="N18" s="80">
        <v>0</v>
      </c>
      <c r="O18" s="78">
        <v>0</v>
      </c>
      <c r="P18" s="76">
        <v>0</v>
      </c>
      <c r="Q18" s="79">
        <v>0</v>
      </c>
    </row>
    <row r="19" spans="1:17" ht="160.5" customHeight="1" thickBot="1">
      <c r="A19" s="71">
        <v>6</v>
      </c>
      <c r="B19" s="72" t="s">
        <v>26</v>
      </c>
      <c r="C19" s="73" t="s">
        <v>23</v>
      </c>
      <c r="D19" s="74" t="s">
        <v>10</v>
      </c>
      <c r="E19" s="74" t="s">
        <v>10</v>
      </c>
      <c r="F19" s="75" t="s">
        <v>13</v>
      </c>
      <c r="G19" s="74" t="s">
        <v>28</v>
      </c>
      <c r="H19" s="76" t="s">
        <v>43</v>
      </c>
      <c r="I19" s="57">
        <f t="shared" si="0"/>
        <v>27741.1</v>
      </c>
      <c r="J19" s="77">
        <f>27741.1</f>
        <v>27741.1</v>
      </c>
      <c r="K19" s="78">
        <v>0</v>
      </c>
      <c r="L19" s="76">
        <v>0</v>
      </c>
      <c r="M19" s="79">
        <v>0</v>
      </c>
      <c r="N19" s="77">
        <v>0</v>
      </c>
      <c r="O19" s="78">
        <v>0</v>
      </c>
      <c r="P19" s="76">
        <v>0</v>
      </c>
      <c r="Q19" s="79">
        <v>0</v>
      </c>
    </row>
    <row r="20" spans="1:17" ht="114" customHeight="1" thickBot="1">
      <c r="A20" s="71">
        <v>7</v>
      </c>
      <c r="B20" s="72" t="s">
        <v>29</v>
      </c>
      <c r="C20" s="73" t="s">
        <v>30</v>
      </c>
      <c r="D20" s="74" t="s">
        <v>10</v>
      </c>
      <c r="E20" s="74" t="s">
        <v>10</v>
      </c>
      <c r="F20" s="75" t="s">
        <v>13</v>
      </c>
      <c r="G20" s="74" t="s">
        <v>28</v>
      </c>
      <c r="H20" s="76" t="s">
        <v>13</v>
      </c>
      <c r="I20" s="57">
        <f t="shared" si="0"/>
        <v>44721</v>
      </c>
      <c r="J20" s="80">
        <v>15061.8</v>
      </c>
      <c r="K20" s="78">
        <v>29659.2</v>
      </c>
      <c r="L20" s="76">
        <v>0</v>
      </c>
      <c r="M20" s="79">
        <v>0</v>
      </c>
      <c r="N20" s="80">
        <v>0</v>
      </c>
      <c r="O20" s="78">
        <v>0</v>
      </c>
      <c r="P20" s="76">
        <v>0</v>
      </c>
      <c r="Q20" s="79">
        <v>0</v>
      </c>
    </row>
    <row r="21" spans="1:17" ht="173.25" customHeight="1" thickBot="1">
      <c r="A21" s="71">
        <v>8</v>
      </c>
      <c r="B21" s="72" t="s">
        <v>27</v>
      </c>
      <c r="C21" s="81" t="s">
        <v>44</v>
      </c>
      <c r="D21" s="74" t="s">
        <v>10</v>
      </c>
      <c r="E21" s="74" t="s">
        <v>10</v>
      </c>
      <c r="F21" s="75" t="s">
        <v>13</v>
      </c>
      <c r="G21" s="74" t="s">
        <v>28</v>
      </c>
      <c r="H21" s="76" t="s">
        <v>13</v>
      </c>
      <c r="I21" s="57">
        <f t="shared" si="0"/>
        <v>1403.6</v>
      </c>
      <c r="J21" s="77">
        <v>1403.6</v>
      </c>
      <c r="K21" s="78">
        <v>0</v>
      </c>
      <c r="L21" s="76">
        <v>0</v>
      </c>
      <c r="M21" s="79">
        <v>0</v>
      </c>
      <c r="N21" s="77">
        <v>0</v>
      </c>
      <c r="O21" s="78">
        <v>0</v>
      </c>
      <c r="P21" s="76">
        <v>0</v>
      </c>
      <c r="Q21" s="79">
        <v>0</v>
      </c>
    </row>
    <row r="22" spans="1:17" ht="25.5" customHeight="1" thickBot="1">
      <c r="A22" s="82" t="s">
        <v>6</v>
      </c>
      <c r="B22" s="83"/>
      <c r="C22" s="83"/>
      <c r="D22" s="83"/>
      <c r="E22" s="83"/>
      <c r="F22" s="83"/>
      <c r="G22" s="83"/>
      <c r="H22" s="84">
        <f>SUM(H12:H21)</f>
        <v>1109089.71152</v>
      </c>
      <c r="I22" s="85">
        <f>SUM(I12:I21)</f>
        <v>239729.5</v>
      </c>
      <c r="J22" s="86">
        <f aca="true" t="shared" si="1" ref="J22:Q22">SUM(J12:J21)</f>
        <v>201081.1</v>
      </c>
      <c r="K22" s="84">
        <f t="shared" si="1"/>
        <v>34024</v>
      </c>
      <c r="L22" s="84">
        <f t="shared" si="1"/>
        <v>2295.1</v>
      </c>
      <c r="M22" s="87">
        <f t="shared" si="1"/>
        <v>2329.2999999999997</v>
      </c>
      <c r="N22" s="86">
        <f t="shared" si="1"/>
        <v>155734.5</v>
      </c>
      <c r="O22" s="84">
        <f t="shared" si="1"/>
        <v>0</v>
      </c>
      <c r="P22" s="84">
        <f t="shared" si="1"/>
        <v>2295.1</v>
      </c>
      <c r="Q22" s="87">
        <f t="shared" si="1"/>
        <v>2329.2999999999997</v>
      </c>
    </row>
    <row r="24" spans="9:13" ht="15">
      <c r="I24" s="1"/>
      <c r="J24" s="1"/>
      <c r="K24" s="1"/>
      <c r="L24" s="1"/>
      <c r="M24" s="1"/>
    </row>
    <row r="25" spans="9:13" ht="15">
      <c r="I25" s="1"/>
      <c r="J25" s="1"/>
      <c r="K25" s="1"/>
      <c r="L25" s="1"/>
      <c r="M25" s="1"/>
    </row>
    <row r="26" spans="9:13" ht="15">
      <c r="I26" s="1"/>
      <c r="J26" s="1"/>
      <c r="K26" s="1"/>
      <c r="L26" s="1"/>
      <c r="M26" s="1"/>
    </row>
    <row r="27" spans="9:13" ht="15">
      <c r="I27" s="1"/>
      <c r="J27" s="1"/>
      <c r="K27" s="1"/>
      <c r="L27" s="1"/>
      <c r="M27" s="1"/>
    </row>
    <row r="28" spans="2:5" ht="30" customHeight="1">
      <c r="B28" s="5"/>
      <c r="C28" s="5"/>
      <c r="D28" s="5"/>
      <c r="E28" s="5"/>
    </row>
  </sheetData>
  <sheetProtection/>
  <mergeCells count="32">
    <mergeCell ref="B28:E28"/>
    <mergeCell ref="A1:Q1"/>
    <mergeCell ref="A4:Q4"/>
    <mergeCell ref="B7:B10"/>
    <mergeCell ref="A2:Q3"/>
    <mergeCell ref="A7:A10"/>
    <mergeCell ref="A5:Q5"/>
    <mergeCell ref="I7:I10"/>
    <mergeCell ref="J7:M9"/>
    <mergeCell ref="H15:H16"/>
    <mergeCell ref="H7:H10"/>
    <mergeCell ref="H12:H13"/>
    <mergeCell ref="D12:D13"/>
    <mergeCell ref="E12:E13"/>
    <mergeCell ref="G12:G13"/>
    <mergeCell ref="A15:A16"/>
    <mergeCell ref="A6:Q6"/>
    <mergeCell ref="E7:E10"/>
    <mergeCell ref="G7:G10"/>
    <mergeCell ref="N7:Q9"/>
    <mergeCell ref="A12:A13"/>
    <mergeCell ref="B12:B13"/>
    <mergeCell ref="F15:F16"/>
    <mergeCell ref="B15:B16"/>
    <mergeCell ref="C7:C10"/>
    <mergeCell ref="F7:F10"/>
    <mergeCell ref="D7:D10"/>
    <mergeCell ref="F12:F13"/>
    <mergeCell ref="A22:G22"/>
    <mergeCell ref="D15:D16"/>
    <mergeCell ref="E15:E16"/>
    <mergeCell ref="G15:G16"/>
  </mergeCells>
  <printOptions/>
  <pageMargins left="0.1968503937007874" right="0.19" top="0.1968503937007874" bottom="0.1968503937007874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2017-04-12T09:48:18Z</cp:lastPrinted>
  <dcterms:created xsi:type="dcterms:W3CDTF">1996-10-08T23:32:33Z</dcterms:created>
  <dcterms:modified xsi:type="dcterms:W3CDTF">2017-04-12T09:49:17Z</dcterms:modified>
  <cp:category/>
  <cp:version/>
  <cp:contentType/>
  <cp:contentStatus/>
</cp:coreProperties>
</file>